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80" yWindow="1260" windowWidth="20640" windowHeight="11445" activeTab="2"/>
  </bookViews>
  <sheets>
    <sheet name="mapping" sheetId="2" r:id="rId1"/>
    <sheet name="Data" sheetId="1" r:id="rId2"/>
    <sheet name="Summary Data" sheetId="6" r:id="rId3"/>
    <sheet name="Filters" sheetId="4" r:id="rId4"/>
    <sheet name="Contest Rules" sheetId="7" r:id="rId5"/>
  </sheets>
  <definedNames>
    <definedName name="FSalary">Data!$L$5:$L$1888</definedName>
    <definedName name="FType">Data!$N$5:$N$1888</definedName>
    <definedName name="_xlnm.Print_Area" localSheetId="2">'Summary Data'!$A$1:$N$35</definedName>
    <definedName name="SHours">Filters!$D$2:$E$7</definedName>
    <definedName name="SReg">Filters!$A$2:$B$7</definedName>
  </definedNames>
  <calcPr calcId="145621"/>
</workbook>
</file>

<file path=xl/calcChain.xml><?xml version="1.0" encoding="utf-8"?>
<calcChain xmlns="http://schemas.openxmlformats.org/spreadsheetml/2006/main">
  <c r="E4" i="4" l="1"/>
  <c r="V86" i="1" s="1"/>
  <c r="E5" i="4"/>
  <c r="V172" i="1" s="1"/>
  <c r="E6" i="4"/>
  <c r="V969" i="1" s="1"/>
  <c r="E7" i="4"/>
  <c r="V1874" i="1" s="1"/>
  <c r="E3" i="4"/>
  <c r="V207" i="1" s="1"/>
  <c r="I4" i="4"/>
  <c r="W764" i="1" s="1"/>
  <c r="I5" i="4"/>
  <c r="W643" i="1" s="1"/>
  <c r="I6" i="4"/>
  <c r="W939" i="1" s="1"/>
  <c r="I7" i="4"/>
  <c r="W798" i="1" s="1"/>
  <c r="I8" i="4"/>
  <c r="W555" i="1" s="1"/>
  <c r="I9" i="4"/>
  <c r="W1190" i="1" s="1"/>
  <c r="I10" i="4"/>
  <c r="W31" i="1" s="1"/>
  <c r="I3" i="4"/>
  <c r="W1299" i="1" s="1"/>
  <c r="B4" i="4"/>
  <c r="U264" i="1" s="1"/>
  <c r="B5" i="4"/>
  <c r="U423" i="1" s="1"/>
  <c r="B6" i="4"/>
  <c r="U123" i="1" s="1"/>
  <c r="B7" i="4"/>
  <c r="U433" i="1" s="1"/>
  <c r="B3" i="4"/>
  <c r="U268" i="1" s="1"/>
  <c r="M5" i="1"/>
  <c r="N5" i="1"/>
  <c r="O5" i="1"/>
  <c r="P5" i="1"/>
  <c r="Q5" i="1"/>
  <c r="R5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V1646" i="1" l="1"/>
  <c r="V486" i="1"/>
  <c r="W1521" i="1"/>
  <c r="W1438" i="1"/>
  <c r="W1887" i="1"/>
  <c r="W1242" i="1"/>
  <c r="W1860" i="1"/>
  <c r="W1686" i="1"/>
  <c r="W1416" i="1"/>
  <c r="W907" i="1"/>
  <c r="W1003" i="1"/>
  <c r="W1654" i="1"/>
  <c r="W1353" i="1"/>
  <c r="V1356" i="1"/>
  <c r="V1030" i="1"/>
  <c r="V1457" i="1"/>
  <c r="V801" i="1"/>
  <c r="V1792" i="1"/>
  <c r="V1198" i="1"/>
  <c r="W1815" i="1"/>
  <c r="W1530" i="1"/>
  <c r="W1777" i="1"/>
  <c r="W1329" i="1"/>
  <c r="W1148" i="1"/>
  <c r="W1886" i="1"/>
  <c r="W1842" i="1"/>
  <c r="W1734" i="1"/>
  <c r="W1639" i="1"/>
  <c r="W1492" i="1"/>
  <c r="W1394" i="1"/>
  <c r="W1311" i="1"/>
  <c r="W1101" i="1"/>
  <c r="W640" i="1"/>
  <c r="W1868" i="1"/>
  <c r="W1875" i="1"/>
  <c r="W1831" i="1"/>
  <c r="W1708" i="1"/>
  <c r="W1621" i="1"/>
  <c r="W1479" i="1"/>
  <c r="W1371" i="1"/>
  <c r="W1282" i="1"/>
  <c r="W1056" i="1"/>
  <c r="W1263" i="1"/>
  <c r="W1878" i="1"/>
  <c r="W1863" i="1"/>
  <c r="W1840" i="1"/>
  <c r="W1830" i="1"/>
  <c r="W1811" i="1"/>
  <c r="W1765" i="1"/>
  <c r="W1750" i="1"/>
  <c r="W1728" i="1"/>
  <c r="W1707" i="1"/>
  <c r="W1677" i="1"/>
  <c r="W1653" i="1"/>
  <c r="W1634" i="1"/>
  <c r="W1618" i="1"/>
  <c r="W1560" i="1"/>
  <c r="W1529" i="1"/>
  <c r="W1513" i="1"/>
  <c r="W1486" i="1"/>
  <c r="W1461" i="1"/>
  <c r="W1435" i="1"/>
  <c r="W1414" i="1"/>
  <c r="W1388" i="1"/>
  <c r="W1364" i="1"/>
  <c r="W1343" i="1"/>
  <c r="W1324" i="1"/>
  <c r="W1303" i="1"/>
  <c r="W1276" i="1"/>
  <c r="W1261" i="1"/>
  <c r="W1232" i="1"/>
  <c r="W1210" i="1"/>
  <c r="W1147" i="1"/>
  <c r="W1100" i="1"/>
  <c r="W1033" i="1"/>
  <c r="W972" i="1"/>
  <c r="W880" i="1"/>
  <c r="W788" i="1"/>
  <c r="W594" i="1"/>
  <c r="W1753" i="1"/>
  <c r="W840" i="1"/>
  <c r="W1839" i="1"/>
  <c r="W1820" i="1"/>
  <c r="W1796" i="1"/>
  <c r="W1759" i="1"/>
  <c r="W1739" i="1"/>
  <c r="W1723" i="1"/>
  <c r="W1693" i="1"/>
  <c r="W1676" i="1"/>
  <c r="W1646" i="1"/>
  <c r="W1629" i="1"/>
  <c r="W1603" i="1"/>
  <c r="W1548" i="1"/>
  <c r="W1525" i="1"/>
  <c r="W1503" i="1"/>
  <c r="W1485" i="1"/>
  <c r="W1455" i="1"/>
  <c r="W1427" i="1"/>
  <c r="W1404" i="1"/>
  <c r="W1382" i="1"/>
  <c r="W1363" i="1"/>
  <c r="W1342" i="1"/>
  <c r="W1323" i="1"/>
  <c r="W1297" i="1"/>
  <c r="W1275" i="1"/>
  <c r="W1250" i="1"/>
  <c r="W1231" i="1"/>
  <c r="W1192" i="1"/>
  <c r="W1122" i="1"/>
  <c r="W1082" i="1"/>
  <c r="W1030" i="1"/>
  <c r="W952" i="1"/>
  <c r="W879" i="1"/>
  <c r="W767" i="1"/>
  <c r="W593" i="1"/>
  <c r="W1571" i="1"/>
  <c r="W1212" i="1"/>
  <c r="W1874" i="1"/>
  <c r="W1847" i="1"/>
  <c r="W1834" i="1"/>
  <c r="W1816" i="1"/>
  <c r="W1793" i="1"/>
  <c r="W1758" i="1"/>
  <c r="W1735" i="1"/>
  <c r="W1714" i="1"/>
  <c r="W1687" i="1"/>
  <c r="W1668" i="1"/>
  <c r="W1645" i="1"/>
  <c r="W1625" i="1"/>
  <c r="W1599" i="1"/>
  <c r="W1545" i="1"/>
  <c r="W1522" i="1"/>
  <c r="W1494" i="1"/>
  <c r="W1480" i="1"/>
  <c r="W1452" i="1"/>
  <c r="W1422" i="1"/>
  <c r="W1399" i="1"/>
  <c r="W1372" i="1"/>
  <c r="W1355" i="1"/>
  <c r="W1335" i="1"/>
  <c r="W1320" i="1"/>
  <c r="W1288" i="1"/>
  <c r="W1268" i="1"/>
  <c r="W1248" i="1"/>
  <c r="W1222" i="1"/>
  <c r="W1121" i="1"/>
  <c r="W1058" i="1"/>
  <c r="W1004" i="1"/>
  <c r="W861" i="1"/>
  <c r="W741" i="1"/>
  <c r="V1826" i="1"/>
  <c r="V1504" i="1"/>
  <c r="V1269" i="1"/>
  <c r="V932" i="1"/>
  <c r="V242" i="1"/>
  <c r="V1752" i="1"/>
  <c r="V1403" i="1"/>
  <c r="V1105" i="1"/>
  <c r="V726" i="1"/>
  <c r="V1822" i="1"/>
  <c r="V1665" i="1"/>
  <c r="V1463" i="1"/>
  <c r="V1383" i="1"/>
  <c r="V1226" i="1"/>
  <c r="V1074" i="1"/>
  <c r="V881" i="1"/>
  <c r="V525" i="1"/>
  <c r="V135" i="1"/>
  <c r="V1846" i="1"/>
  <c r="V1777" i="1"/>
  <c r="V1625" i="1"/>
  <c r="V1412" i="1"/>
  <c r="V1316" i="1"/>
  <c r="V1160" i="1"/>
  <c r="V963" i="1"/>
  <c r="V754" i="1"/>
  <c r="V353" i="1"/>
  <c r="V1861" i="1"/>
  <c r="V1798" i="1"/>
  <c r="V1718" i="1"/>
  <c r="V1561" i="1"/>
  <c r="V1433" i="1"/>
  <c r="V1365" i="1"/>
  <c r="V1248" i="1"/>
  <c r="V1145" i="1"/>
  <c r="V1012" i="1"/>
  <c r="V863" i="1"/>
  <c r="V601" i="1"/>
  <c r="V272" i="1"/>
  <c r="V1856" i="1"/>
  <c r="V1824" i="1"/>
  <c r="V1794" i="1"/>
  <c r="V1771" i="1"/>
  <c r="V1671" i="1"/>
  <c r="V1644" i="1"/>
  <c r="V1511" i="1"/>
  <c r="V1459" i="1"/>
  <c r="V1429" i="1"/>
  <c r="V1389" i="1"/>
  <c r="V1358" i="1"/>
  <c r="V1314" i="1"/>
  <c r="V1242" i="1"/>
  <c r="V1168" i="1"/>
  <c r="V1122" i="1"/>
  <c r="V1042" i="1"/>
  <c r="V990" i="1"/>
  <c r="V930" i="1"/>
  <c r="V805" i="1"/>
  <c r="V734" i="1"/>
  <c r="V599" i="1"/>
  <c r="V430" i="1"/>
  <c r="V244" i="1"/>
  <c r="V61" i="1"/>
  <c r="V16" i="1"/>
  <c r="V1839" i="1"/>
  <c r="V1814" i="1"/>
  <c r="V1783" i="1"/>
  <c r="V1741" i="1"/>
  <c r="V1661" i="1"/>
  <c r="V1596" i="1"/>
  <c r="V1475" i="1"/>
  <c r="V1435" i="1"/>
  <c r="V1409" i="1"/>
  <c r="V1376" i="1"/>
  <c r="V1325" i="1"/>
  <c r="V1253" i="1"/>
  <c r="V1218" i="1"/>
  <c r="V1151" i="1"/>
  <c r="V1088" i="1"/>
  <c r="V1025" i="1"/>
  <c r="V934" i="1"/>
  <c r="V876" i="1"/>
  <c r="V793" i="1"/>
  <c r="V656" i="1"/>
  <c r="V490" i="1"/>
  <c r="V351" i="1"/>
  <c r="U1740" i="1"/>
  <c r="U927" i="1"/>
  <c r="W1857" i="1"/>
  <c r="W1804" i="1"/>
  <c r="W1784" i="1"/>
  <c r="W1727" i="1"/>
  <c r="W1662" i="1"/>
  <c r="W1649" i="1"/>
  <c r="W1598" i="1"/>
  <c r="W1559" i="1"/>
  <c r="W1540" i="1"/>
  <c r="W1512" i="1"/>
  <c r="W1470" i="1"/>
  <c r="W1450" i="1"/>
  <c r="W1308" i="1"/>
  <c r="W1287" i="1"/>
  <c r="W838" i="1"/>
  <c r="W740" i="1"/>
  <c r="W1866" i="1"/>
  <c r="W1800" i="1"/>
  <c r="W1778" i="1"/>
  <c r="W1700" i="1"/>
  <c r="W1657" i="1"/>
  <c r="W1609" i="1"/>
  <c r="W1586" i="1"/>
  <c r="W1549" i="1"/>
  <c r="W1539" i="1"/>
  <c r="W1439" i="1"/>
  <c r="W1403" i="1"/>
  <c r="W1170" i="1"/>
  <c r="W1081" i="1"/>
  <c r="W1864" i="1"/>
  <c r="W1851" i="1"/>
  <c r="W1806" i="1"/>
  <c r="W1772" i="1"/>
  <c r="W1721" i="1"/>
  <c r="W1702" i="1"/>
  <c r="W1334" i="1"/>
  <c r="W1158" i="1"/>
  <c r="W936" i="1"/>
  <c r="W696" i="1"/>
  <c r="W1661" i="1"/>
  <c r="W1650" i="1"/>
  <c r="W1622" i="1"/>
  <c r="W1576" i="1"/>
  <c r="W1468" i="1"/>
  <c r="W1068" i="1"/>
  <c r="W970" i="1"/>
  <c r="W1738" i="1"/>
  <c r="W1801" i="1"/>
  <c r="W1792" i="1"/>
  <c r="W1296" i="1"/>
  <c r="W1717" i="1"/>
  <c r="W1504" i="1"/>
  <c r="W1810" i="1"/>
  <c r="V1812" i="1"/>
  <c r="V1787" i="1"/>
  <c r="V1765" i="1"/>
  <c r="V1724" i="1"/>
  <c r="V1663" i="1"/>
  <c r="V1633" i="1"/>
  <c r="V1555" i="1"/>
  <c r="V1467" i="1"/>
  <c r="V1453" i="1"/>
  <c r="V1420" i="1"/>
  <c r="V1391" i="1"/>
  <c r="V1374" i="1"/>
  <c r="V1354" i="1"/>
  <c r="V1311" i="1"/>
  <c r="V1246" i="1"/>
  <c r="V1205" i="1"/>
  <c r="V1158" i="1"/>
  <c r="V1107" i="1"/>
  <c r="V1068" i="1"/>
  <c r="V1018" i="1"/>
  <c r="V936" i="1"/>
  <c r="V832" i="1"/>
  <c r="V791" i="1"/>
  <c r="V661" i="1"/>
  <c r="V531" i="1"/>
  <c r="V470" i="1"/>
  <c r="V274" i="1"/>
  <c r="V192" i="1"/>
  <c r="V785" i="1"/>
  <c r="W578" i="1"/>
  <c r="W586" i="1"/>
  <c r="W618" i="1"/>
  <c r="W623" i="1"/>
  <c r="W637" i="1"/>
  <c r="W660" i="1"/>
  <c r="W679" i="1"/>
  <c r="W705" i="1"/>
  <c r="W724" i="1"/>
  <c r="W760" i="1"/>
  <c r="W805" i="1"/>
  <c r="W562" i="1"/>
  <c r="W568" i="1"/>
  <c r="W587" i="1"/>
  <c r="W597" i="1"/>
  <c r="W602" i="1"/>
  <c r="W624" i="1"/>
  <c r="W646" i="1"/>
  <c r="W651" i="1"/>
  <c r="W725" i="1"/>
  <c r="W761" i="1"/>
  <c r="W769" i="1"/>
  <c r="W774" i="1"/>
  <c r="W779" i="1"/>
  <c r="W849" i="1"/>
  <c r="W863" i="1"/>
  <c r="W868" i="1"/>
  <c r="W888" i="1"/>
  <c r="W925" i="1"/>
  <c r="W948" i="1"/>
  <c r="W963" i="1"/>
  <c r="W986" i="1"/>
  <c r="W1022" i="1"/>
  <c r="W608" i="1"/>
  <c r="W621" i="1"/>
  <c r="W735" i="1"/>
  <c r="W781" i="1"/>
  <c r="W791" i="1"/>
  <c r="W830" i="1"/>
  <c r="W844" i="1"/>
  <c r="W855" i="1"/>
  <c r="W889" i="1"/>
  <c r="W895" i="1"/>
  <c r="W931" i="1"/>
  <c r="W989" i="1"/>
  <c r="W1015" i="1"/>
  <c r="W1054" i="1"/>
  <c r="W1059" i="1"/>
  <c r="W1064" i="1"/>
  <c r="W1079" i="1"/>
  <c r="W1107" i="1"/>
  <c r="W1113" i="1"/>
  <c r="W1119" i="1"/>
  <c r="W1131" i="1"/>
  <c r="W1218" i="1"/>
  <c r="W559" i="1"/>
  <c r="W689" i="1"/>
  <c r="W759" i="1"/>
  <c r="W793" i="1"/>
  <c r="W818" i="1"/>
  <c r="W896" i="1"/>
  <c r="W1007" i="1"/>
  <c r="W1055" i="1"/>
  <c r="W1080" i="1"/>
  <c r="W1099" i="1"/>
  <c r="W1126" i="1"/>
  <c r="W1132" i="1"/>
  <c r="W1146" i="1"/>
  <c r="W1168" i="1"/>
  <c r="W1180" i="1"/>
  <c r="W1185" i="1"/>
  <c r="W1195" i="1"/>
  <c r="W1204" i="1"/>
  <c r="W1214" i="1"/>
  <c r="W1220" i="1"/>
  <c r="W1252" i="1"/>
  <c r="W1258" i="1"/>
  <c r="W1267" i="1"/>
  <c r="W565" i="1"/>
  <c r="W652" i="1"/>
  <c r="W708" i="1"/>
  <c r="W867" i="1"/>
  <c r="W927" i="1"/>
  <c r="W1040" i="1"/>
  <c r="W1087" i="1"/>
  <c r="W1105" i="1"/>
  <c r="W1163" i="1"/>
  <c r="W1186" i="1"/>
  <c r="W1196" i="1"/>
  <c r="W1215" i="1"/>
  <c r="W1226" i="1"/>
  <c r="W1243" i="1"/>
  <c r="W1259" i="1"/>
  <c r="W1270" i="1"/>
  <c r="W1283" i="1"/>
  <c r="W1305" i="1"/>
  <c r="W1369" i="1"/>
  <c r="W1401" i="1"/>
  <c r="W1406" i="1"/>
  <c r="W1412" i="1"/>
  <c r="W1440" i="1"/>
  <c r="W1453" i="1"/>
  <c r="W1457" i="1"/>
  <c r="W1476" i="1"/>
  <c r="W1488" i="1"/>
  <c r="W1527" i="1"/>
  <c r="W1550" i="1"/>
  <c r="W1566" i="1"/>
  <c r="W1574" i="1"/>
  <c r="W1630" i="1"/>
  <c r="W1659" i="1"/>
  <c r="W1730" i="1"/>
  <c r="W1760" i="1"/>
  <c r="W1767" i="1"/>
  <c r="W1798" i="1"/>
  <c r="W1823" i="1"/>
  <c r="W1828" i="1"/>
  <c r="W1832" i="1"/>
  <c r="W1888" i="1"/>
  <c r="W653" i="1"/>
  <c r="W826" i="1"/>
  <c r="W851" i="1"/>
  <c r="W917" i="1"/>
  <c r="W944" i="1"/>
  <c r="W1077" i="1"/>
  <c r="W1165" i="1"/>
  <c r="W1187" i="1"/>
  <c r="W1244" i="1"/>
  <c r="W1266" i="1"/>
  <c r="W1279" i="1"/>
  <c r="W1295" i="1"/>
  <c r="W1315" i="1"/>
  <c r="W1333" i="1"/>
  <c r="W1337" i="1"/>
  <c r="W1370" i="1"/>
  <c r="W1374" i="1"/>
  <c r="W1378" i="1"/>
  <c r="W1386" i="1"/>
  <c r="W1402" i="1"/>
  <c r="W1437" i="1"/>
  <c r="W1459" i="1"/>
  <c r="W1467" i="1"/>
  <c r="W1483" i="1"/>
  <c r="W1519" i="1"/>
  <c r="W1542" i="1"/>
  <c r="W1583" i="1"/>
  <c r="W1606" i="1"/>
  <c r="W1620" i="1"/>
  <c r="W1636" i="1"/>
  <c r="W1652" i="1"/>
  <c r="W1680" i="1"/>
  <c r="W1705" i="1"/>
  <c r="W1726" i="1"/>
  <c r="W1757" i="1"/>
  <c r="W1763" i="1"/>
  <c r="W1782" i="1"/>
  <c r="W1789" i="1"/>
  <c r="W1829" i="1"/>
  <c r="W1859" i="1"/>
  <c r="W1877" i="1"/>
  <c r="W1846" i="1"/>
  <c r="W1836" i="1"/>
  <c r="W1764" i="1"/>
  <c r="W1570" i="1"/>
  <c r="W1426" i="1"/>
  <c r="W1379" i="1"/>
  <c r="W1169" i="1"/>
  <c r="W906" i="1"/>
  <c r="W787" i="1"/>
  <c r="W694" i="1"/>
  <c r="V54" i="1"/>
  <c r="V44" i="1"/>
  <c r="V153" i="1"/>
  <c r="V230" i="1"/>
  <c r="V248" i="1"/>
  <c r="V316" i="1"/>
  <c r="V367" i="1"/>
  <c r="V475" i="1"/>
  <c r="V492" i="1"/>
  <c r="V552" i="1"/>
  <c r="V603" i="1"/>
  <c r="V672" i="1"/>
  <c r="V46" i="1"/>
  <c r="V168" i="1"/>
  <c r="V238" i="1"/>
  <c r="V269" i="1"/>
  <c r="V330" i="1"/>
  <c r="V386" i="1"/>
  <c r="V478" i="1"/>
  <c r="V519" i="1"/>
  <c r="V562" i="1"/>
  <c r="V641" i="1"/>
  <c r="V680" i="1"/>
  <c r="V756" i="1"/>
  <c r="W567" i="1"/>
  <c r="W582" i="1"/>
  <c r="W611" i="1"/>
  <c r="W794" i="1"/>
  <c r="W813" i="1"/>
  <c r="W857" i="1"/>
  <c r="W574" i="1"/>
  <c r="W592" i="1"/>
  <c r="W968" i="1"/>
  <c r="W634" i="1"/>
  <c r="W946" i="1"/>
  <c r="W983" i="1"/>
  <c r="W1021" i="1"/>
  <c r="W1050" i="1"/>
  <c r="W1071" i="1"/>
  <c r="W1228" i="1"/>
  <c r="W926" i="1"/>
  <c r="W1067" i="1"/>
  <c r="W1162" i="1"/>
  <c r="W1199" i="1"/>
  <c r="W1230" i="1"/>
  <c r="W912" i="1"/>
  <c r="W1174" i="1"/>
  <c r="W1205" i="1"/>
  <c r="W1336" i="1"/>
  <c r="W1356" i="1"/>
  <c r="W1365" i="1"/>
  <c r="W1373" i="1"/>
  <c r="W1384" i="1"/>
  <c r="W1390" i="1"/>
  <c r="W1787" i="1"/>
  <c r="W1854" i="1"/>
  <c r="W1139" i="1"/>
  <c r="W1253" i="1"/>
  <c r="W1328" i="1"/>
  <c r="W1341" i="1"/>
  <c r="W1532" i="1"/>
  <c r="W554" i="1"/>
  <c r="W560" i="1"/>
  <c r="W590" i="1"/>
  <c r="W596" i="1"/>
  <c r="W600" i="1"/>
  <c r="W605" i="1"/>
  <c r="W632" i="1"/>
  <c r="W644" i="1"/>
  <c r="W690" i="1"/>
  <c r="W710" i="1"/>
  <c r="W742" i="1"/>
  <c r="W751" i="1"/>
  <c r="W773" i="1"/>
  <c r="W778" i="1"/>
  <c r="W785" i="1"/>
  <c r="W789" i="1"/>
  <c r="W800" i="1"/>
  <c r="W822" i="1"/>
  <c r="W827" i="1"/>
  <c r="W848" i="1"/>
  <c r="W862" i="1"/>
  <c r="W556" i="1"/>
  <c r="W583" i="1"/>
  <c r="W607" i="1"/>
  <c r="W619" i="1"/>
  <c r="W633" i="1"/>
  <c r="W656" i="1"/>
  <c r="W684" i="1"/>
  <c r="W691" i="1"/>
  <c r="W700" i="1"/>
  <c r="W719" i="1"/>
  <c r="W729" i="1"/>
  <c r="W733" i="1"/>
  <c r="W739" i="1"/>
  <c r="W743" i="1"/>
  <c r="W747" i="1"/>
  <c r="W786" i="1"/>
  <c r="W814" i="1"/>
  <c r="W823" i="1"/>
  <c r="W828" i="1"/>
  <c r="W837" i="1"/>
  <c r="W853" i="1"/>
  <c r="W858" i="1"/>
  <c r="W878" i="1"/>
  <c r="W882" i="1"/>
  <c r="W893" i="1"/>
  <c r="W899" i="1"/>
  <c r="W908" i="1"/>
  <c r="W920" i="1"/>
  <c r="W942" i="1"/>
  <c r="W974" i="1"/>
  <c r="W981" i="1"/>
  <c r="W992" i="1"/>
  <c r="W1001" i="1"/>
  <c r="W1005" i="1"/>
  <c r="W1011" i="1"/>
  <c r="W1017" i="1"/>
  <c r="W1026" i="1"/>
  <c r="W1031" i="1"/>
  <c r="W1038" i="1"/>
  <c r="W1043" i="1"/>
  <c r="W1048" i="1"/>
  <c r="W569" i="1"/>
  <c r="W647" i="1"/>
  <c r="W657" i="1"/>
  <c r="W668" i="1"/>
  <c r="W688" i="1"/>
  <c r="W712" i="1"/>
  <c r="W726" i="1"/>
  <c r="W744" i="1"/>
  <c r="W757" i="1"/>
  <c r="W770" i="1"/>
  <c r="W802" i="1"/>
  <c r="W816" i="1"/>
  <c r="W864" i="1"/>
  <c r="W872" i="1"/>
  <c r="W881" i="1"/>
  <c r="W910" i="1"/>
  <c r="W924" i="1"/>
  <c r="W940" i="1"/>
  <c r="W965" i="1"/>
  <c r="W973" i="1"/>
  <c r="W1000" i="1"/>
  <c r="W1028" i="1"/>
  <c r="W1035" i="1"/>
  <c r="W1089" i="1"/>
  <c r="W1102" i="1"/>
  <c r="W1124" i="1"/>
  <c r="W1135" i="1"/>
  <c r="W1149" i="1"/>
  <c r="W1154" i="1"/>
  <c r="W1159" i="1"/>
  <c r="W1167" i="1"/>
  <c r="W1172" i="1"/>
  <c r="W1188" i="1"/>
  <c r="W1198" i="1"/>
  <c r="W1203" i="1"/>
  <c r="W1207" i="1"/>
  <c r="W571" i="1"/>
  <c r="W589" i="1"/>
  <c r="W636" i="1"/>
  <c r="W670" i="1"/>
  <c r="W702" i="1"/>
  <c r="W716" i="1"/>
  <c r="W736" i="1"/>
  <c r="W745" i="1"/>
  <c r="W772" i="1"/>
  <c r="W783" i="1"/>
  <c r="W804" i="1"/>
  <c r="W847" i="1"/>
  <c r="W876" i="1"/>
  <c r="W891" i="1"/>
  <c r="W911" i="1"/>
  <c r="W919" i="1"/>
  <c r="W941" i="1"/>
  <c r="W950" i="1"/>
  <c r="W959" i="1"/>
  <c r="W966" i="1"/>
  <c r="W976" i="1"/>
  <c r="W984" i="1"/>
  <c r="W990" i="1"/>
  <c r="W1023" i="1"/>
  <c r="W1029" i="1"/>
  <c r="W1044" i="1"/>
  <c r="W1051" i="1"/>
  <c r="W1060" i="1"/>
  <c r="W1072" i="1"/>
  <c r="W1091" i="1"/>
  <c r="W1095" i="1"/>
  <c r="W1109" i="1"/>
  <c r="W1120" i="1"/>
  <c r="W1155" i="1"/>
  <c r="W1173" i="1"/>
  <c r="W1189" i="1"/>
  <c r="W1225" i="1"/>
  <c r="W1235" i="1"/>
  <c r="W1241" i="1"/>
  <c r="W1262" i="1"/>
  <c r="W1277" i="1"/>
  <c r="W1281" i="1"/>
  <c r="W603" i="1"/>
  <c r="W677" i="1"/>
  <c r="W730" i="1"/>
  <c r="W748" i="1"/>
  <c r="W775" i="1"/>
  <c r="W797" i="1"/>
  <c r="W884" i="1"/>
  <c r="W900" i="1"/>
  <c r="W943" i="1"/>
  <c r="W1008" i="1"/>
  <c r="W1024" i="1"/>
  <c r="W1073" i="1"/>
  <c r="W1116" i="1"/>
  <c r="W1127" i="1"/>
  <c r="W1138" i="1"/>
  <c r="W1251" i="1"/>
  <c r="W1264" i="1"/>
  <c r="W1294" i="1"/>
  <c r="W1313" i="1"/>
  <c r="W1321" i="1"/>
  <c r="W1326" i="1"/>
  <c r="W1332" i="1"/>
  <c r="W1340" i="1"/>
  <c r="W1361" i="1"/>
  <c r="W1377" i="1"/>
  <c r="W1397" i="1"/>
  <c r="W1418" i="1"/>
  <c r="W1424" i="1"/>
  <c r="W1428" i="1"/>
  <c r="W1436" i="1"/>
  <c r="W1444" i="1"/>
  <c r="W1462" i="1"/>
  <c r="W1466" i="1"/>
  <c r="W1471" i="1"/>
  <c r="W1496" i="1"/>
  <c r="W1501" i="1"/>
  <c r="W1506" i="1"/>
  <c r="W1518" i="1"/>
  <c r="W1523" i="1"/>
  <c r="W1531" i="1"/>
  <c r="W1537" i="1"/>
  <c r="W1541" i="1"/>
  <c r="W1555" i="1"/>
  <c r="W1561" i="1"/>
  <c r="W1588" i="1"/>
  <c r="W1600" i="1"/>
  <c r="W1605" i="1"/>
  <c r="W1611" i="1"/>
  <c r="W1619" i="1"/>
  <c r="W1623" i="1"/>
  <c r="W1635" i="1"/>
  <c r="W1641" i="1"/>
  <c r="W1647" i="1"/>
  <c r="W1655" i="1"/>
  <c r="W1664" i="1"/>
  <c r="W1672" i="1"/>
  <c r="W1679" i="1"/>
  <c r="W1684" i="1"/>
  <c r="W1688" i="1"/>
  <c r="W1704" i="1"/>
  <c r="W1709" i="1"/>
  <c r="W1725" i="1"/>
  <c r="W1740" i="1"/>
  <c r="W1773" i="1"/>
  <c r="W1794" i="1"/>
  <c r="W1802" i="1"/>
  <c r="W1837" i="1"/>
  <c r="W1848" i="1"/>
  <c r="W1858" i="1"/>
  <c r="W1876" i="1"/>
  <c r="W566" i="1"/>
  <c r="W585" i="1"/>
  <c r="W628" i="1"/>
  <c r="W678" i="1"/>
  <c r="W709" i="1"/>
  <c r="W731" i="1"/>
  <c r="W749" i="1"/>
  <c r="W886" i="1"/>
  <c r="W901" i="1"/>
  <c r="W964" i="1"/>
  <c r="W980" i="1"/>
  <c r="W996" i="1"/>
  <c r="W1012" i="1"/>
  <c r="W1025" i="1"/>
  <c r="W1041" i="1"/>
  <c r="W1053" i="1"/>
  <c r="W1063" i="1"/>
  <c r="W1088" i="1"/>
  <c r="W1097" i="1"/>
  <c r="W1106" i="1"/>
  <c r="W1118" i="1"/>
  <c r="W1129" i="1"/>
  <c r="W1176" i="1"/>
  <c r="W1216" i="1"/>
  <c r="W1227" i="1"/>
  <c r="W1239" i="1"/>
  <c r="W1260" i="1"/>
  <c r="W1285" i="1"/>
  <c r="W1291" i="1"/>
  <c r="W1322" i="1"/>
  <c r="W1352" i="1"/>
  <c r="W1357" i="1"/>
  <c r="W1391" i="1"/>
  <c r="W1408" i="1"/>
  <c r="W1413" i="1"/>
  <c r="W1421" i="1"/>
  <c r="W1432" i="1"/>
  <c r="W1441" i="1"/>
  <c r="W1446" i="1"/>
  <c r="W1454" i="1"/>
  <c r="W1472" i="1"/>
  <c r="W1477" i="1"/>
  <c r="W1490" i="1"/>
  <c r="W1497" i="1"/>
  <c r="W1502" i="1"/>
  <c r="W1515" i="1"/>
  <c r="W1524" i="1"/>
  <c r="W1547" i="1"/>
  <c r="W1552" i="1"/>
  <c r="W1558" i="1"/>
  <c r="W1563" i="1"/>
  <c r="W1568" i="1"/>
  <c r="W1589" i="1"/>
  <c r="W1597" i="1"/>
  <c r="W1602" i="1"/>
  <c r="W1624" i="1"/>
  <c r="W1632" i="1"/>
  <c r="W1642" i="1"/>
  <c r="W1648" i="1"/>
  <c r="W1656" i="1"/>
  <c r="W1660" i="1"/>
  <c r="W1673" i="1"/>
  <c r="W1685" i="1"/>
  <c r="W1698" i="1"/>
  <c r="W1713" i="1"/>
  <c r="W1719" i="1"/>
  <c r="W1732" i="1"/>
  <c r="W1737" i="1"/>
  <c r="W1741" i="1"/>
  <c r="W1749" i="1"/>
  <c r="W1776" i="1"/>
  <c r="W1795" i="1"/>
  <c r="W1803" i="1"/>
  <c r="W1814" i="1"/>
  <c r="W1819" i="1"/>
  <c r="W1824" i="1"/>
  <c r="W1833" i="1"/>
  <c r="W1838" i="1"/>
  <c r="W1855" i="1"/>
  <c r="W1865" i="1"/>
  <c r="W1872" i="1"/>
  <c r="W1885" i="1"/>
  <c r="W1879" i="1"/>
  <c r="W1853" i="1"/>
  <c r="W1825" i="1"/>
  <c r="W1805" i="1"/>
  <c r="W1797" i="1"/>
  <c r="W1786" i="1"/>
  <c r="W1745" i="1"/>
  <c r="W1696" i="1"/>
  <c r="W1682" i="1"/>
  <c r="W1671" i="1"/>
  <c r="W1658" i="1"/>
  <c r="W1640" i="1"/>
  <c r="W1604" i="1"/>
  <c r="W1593" i="1"/>
  <c r="W1580" i="1"/>
  <c r="W1565" i="1"/>
  <c r="W1554" i="1"/>
  <c r="W1534" i="1"/>
  <c r="W1526" i="1"/>
  <c r="W1517" i="1"/>
  <c r="W1509" i="1"/>
  <c r="W1499" i="1"/>
  <c r="W1475" i="1"/>
  <c r="W1465" i="1"/>
  <c r="W1456" i="1"/>
  <c r="W1443" i="1"/>
  <c r="W1423" i="1"/>
  <c r="W1411" i="1"/>
  <c r="W1400" i="1"/>
  <c r="W1389" i="1"/>
  <c r="W1376" i="1"/>
  <c r="W1368" i="1"/>
  <c r="W1360" i="1"/>
  <c r="W1349" i="1"/>
  <c r="W1339" i="1"/>
  <c r="W1331" i="1"/>
  <c r="W1293" i="1"/>
  <c r="W1269" i="1"/>
  <c r="W1256" i="1"/>
  <c r="W1223" i="1"/>
  <c r="W1202" i="1"/>
  <c r="W1183" i="1"/>
  <c r="W1134" i="1"/>
  <c r="W1112" i="1"/>
  <c r="W1093" i="1"/>
  <c r="W1070" i="1"/>
  <c r="W1047" i="1"/>
  <c r="W1020" i="1"/>
  <c r="W988" i="1"/>
  <c r="W923" i="1"/>
  <c r="W894" i="1"/>
  <c r="W812" i="1"/>
  <c r="W722" i="1"/>
  <c r="W664" i="1"/>
  <c r="W616" i="1"/>
  <c r="W577" i="1"/>
  <c r="W1856" i="1"/>
  <c r="W1827" i="1"/>
  <c r="W1633" i="1"/>
  <c r="W1607" i="1"/>
  <c r="W1585" i="1"/>
  <c r="W1460" i="1"/>
  <c r="W1392" i="1"/>
  <c r="W1867" i="1"/>
  <c r="W1822" i="1"/>
  <c r="W1771" i="1"/>
  <c r="W1742" i="1"/>
  <c r="W1681" i="1"/>
  <c r="W1616" i="1"/>
  <c r="W1591" i="1"/>
  <c r="W1564" i="1"/>
  <c r="W1553" i="1"/>
  <c r="W1544" i="1"/>
  <c r="W1533" i="1"/>
  <c r="W1516" i="1"/>
  <c r="W1508" i="1"/>
  <c r="W1498" i="1"/>
  <c r="W1474" i="1"/>
  <c r="W1464" i="1"/>
  <c r="W1442" i="1"/>
  <c r="W1434" i="1"/>
  <c r="W1409" i="1"/>
  <c r="W1375" i="1"/>
  <c r="W1367" i="1"/>
  <c r="W1359" i="1"/>
  <c r="W1348" i="1"/>
  <c r="W1338" i="1"/>
  <c r="W1319" i="1"/>
  <c r="W1301" i="1"/>
  <c r="W1292" i="1"/>
  <c r="W1280" i="1"/>
  <c r="W1255" i="1"/>
  <c r="W1240" i="1"/>
  <c r="W1201" i="1"/>
  <c r="W1182" i="1"/>
  <c r="W1157" i="1"/>
  <c r="W1133" i="1"/>
  <c r="W1110" i="1"/>
  <c r="W1092" i="1"/>
  <c r="W1045" i="1"/>
  <c r="W1019" i="1"/>
  <c r="W985" i="1"/>
  <c r="W951" i="1"/>
  <c r="W921" i="1"/>
  <c r="W892" i="1"/>
  <c r="W860" i="1"/>
  <c r="W809" i="1"/>
  <c r="W721" i="1"/>
  <c r="W662" i="1"/>
  <c r="W613" i="1"/>
  <c r="W576" i="1"/>
  <c r="W704" i="1"/>
  <c r="W650" i="1"/>
  <c r="W654" i="1"/>
  <c r="W666" i="1"/>
  <c r="W718" i="1"/>
  <c r="W732" i="1"/>
  <c r="W746" i="1"/>
  <c r="W834" i="1"/>
  <c r="W852" i="1"/>
  <c r="W612" i="1"/>
  <c r="W638" i="1"/>
  <c r="W676" i="1"/>
  <c r="W706" i="1"/>
  <c r="W842" i="1"/>
  <c r="W916" i="1"/>
  <c r="W930" i="1"/>
  <c r="W954" i="1"/>
  <c r="W558" i="1"/>
  <c r="W580" i="1"/>
  <c r="W588" i="1"/>
  <c r="W1006" i="1"/>
  <c r="W1084" i="1"/>
  <c r="W1184" i="1"/>
  <c r="W1194" i="1"/>
  <c r="W622" i="1"/>
  <c r="W648" i="1"/>
  <c r="W658" i="1"/>
  <c r="W934" i="1"/>
  <c r="W1016" i="1"/>
  <c r="W1104" i="1"/>
  <c r="W1114" i="1"/>
  <c r="W1286" i="1"/>
  <c r="W1850" i="1"/>
  <c r="W1843" i="1"/>
  <c r="W1807" i="1"/>
  <c r="W1799" i="1"/>
  <c r="W1768" i="1"/>
  <c r="W1692" i="1"/>
  <c r="W1666" i="1"/>
  <c r="W1612" i="1"/>
  <c r="W1575" i="1"/>
  <c r="W1538" i="1"/>
  <c r="W1528" i="1"/>
  <c r="W1511" i="1"/>
  <c r="W1507" i="1"/>
  <c r="W1463" i="1"/>
  <c r="W1425" i="1"/>
  <c r="W1398" i="1"/>
  <c r="W1366" i="1"/>
  <c r="W1362" i="1"/>
  <c r="W1346" i="1"/>
  <c r="W1307" i="1"/>
  <c r="W1274" i="1"/>
  <c r="W1206" i="1"/>
  <c r="W1197" i="1"/>
  <c r="W1153" i="1"/>
  <c r="W928" i="1"/>
  <c r="W870" i="1"/>
  <c r="W776" i="1"/>
  <c r="W604" i="1"/>
  <c r="W698" i="1"/>
  <c r="W806" i="1"/>
  <c r="W701" i="1"/>
  <c r="W905" i="1"/>
  <c r="W1150" i="1"/>
  <c r="W572" i="1"/>
  <c r="W673" i="1"/>
  <c r="W728" i="1"/>
  <c r="W738" i="1"/>
  <c r="W768" i="1"/>
  <c r="W841" i="1"/>
  <c r="W579" i="1"/>
  <c r="W661" i="1"/>
  <c r="W667" i="1"/>
  <c r="W711" i="1"/>
  <c r="W753" i="1"/>
  <c r="W790" i="1"/>
  <c r="W796" i="1"/>
  <c r="W801" i="1"/>
  <c r="W904" i="1"/>
  <c r="W937" i="1"/>
  <c r="W598" i="1"/>
  <c r="W902" i="1"/>
  <c r="W918" i="1"/>
  <c r="W958" i="1"/>
  <c r="W1042" i="1"/>
  <c r="W1094" i="1"/>
  <c r="W1098" i="1"/>
  <c r="W1140" i="1"/>
  <c r="W1179" i="1"/>
  <c r="W1213" i="1"/>
  <c r="W1224" i="1"/>
  <c r="W1233" i="1"/>
  <c r="W581" i="1"/>
  <c r="W599" i="1"/>
  <c r="W609" i="1"/>
  <c r="W727" i="1"/>
  <c r="W833" i="1"/>
  <c r="W856" i="1"/>
  <c r="W865" i="1"/>
  <c r="W883" i="1"/>
  <c r="W1002" i="1"/>
  <c r="W1037" i="1"/>
  <c r="W1086" i="1"/>
  <c r="W1136" i="1"/>
  <c r="W1208" i="1"/>
  <c r="W1245" i="1"/>
  <c r="W1272" i="1"/>
  <c r="W1880" i="1"/>
  <c r="W1818" i="1"/>
  <c r="W1812" i="1"/>
  <c r="W1780" i="1"/>
  <c r="W1754" i="1"/>
  <c r="W1748" i="1"/>
  <c r="W1736" i="1"/>
  <c r="W1718" i="1"/>
  <c r="W1697" i="1"/>
  <c r="W1651" i="1"/>
  <c r="W1596" i="1"/>
  <c r="W1582" i="1"/>
  <c r="W1546" i="1"/>
  <c r="W1514" i="1"/>
  <c r="W1510" i="1"/>
  <c r="W1482" i="1"/>
  <c r="W1350" i="1"/>
  <c r="W1344" i="1"/>
  <c r="W1298" i="1"/>
  <c r="W1290" i="1"/>
  <c r="W1278" i="1"/>
  <c r="W1236" i="1"/>
  <c r="W1151" i="1"/>
  <c r="W1096" i="1"/>
  <c r="W1062" i="1"/>
  <c r="W1052" i="1"/>
  <c r="W994" i="1"/>
  <c r="W979" i="1"/>
  <c r="W960" i="1"/>
  <c r="W850" i="1"/>
  <c r="W825" i="1"/>
  <c r="W626" i="1"/>
  <c r="W584" i="1"/>
  <c r="V313" i="1"/>
  <c r="V6" i="1"/>
  <c r="V1750" i="1"/>
  <c r="V639" i="1"/>
  <c r="V424" i="1"/>
  <c r="V1854" i="1"/>
  <c r="V1421" i="1"/>
  <c r="V983" i="1"/>
  <c r="V1868" i="1"/>
  <c r="V1666" i="1"/>
  <c r="V1537" i="1"/>
  <c r="V1701" i="1"/>
  <c r="V1568" i="1"/>
  <c r="V1802" i="1"/>
  <c r="V1587" i="1"/>
  <c r="V1501" i="1"/>
  <c r="V1047" i="1"/>
  <c r="V344" i="1"/>
  <c r="V1645" i="1"/>
  <c r="V1624" i="1"/>
  <c r="V1519" i="1"/>
  <c r="V1483" i="1"/>
  <c r="V1337" i="1"/>
  <c r="V1142" i="1"/>
  <c r="V860" i="1"/>
  <c r="V700" i="1"/>
  <c r="V189" i="1"/>
  <c r="V1838" i="1"/>
  <c r="V1780" i="1"/>
  <c r="V1735" i="1"/>
  <c r="V1680" i="1"/>
  <c r="V1600" i="1"/>
  <c r="V1157" i="1"/>
  <c r="V738" i="1"/>
  <c r="V1881" i="1"/>
  <c r="V1862" i="1"/>
  <c r="V1836" i="1"/>
  <c r="V1778" i="1"/>
  <c r="V1733" i="1"/>
  <c r="V1698" i="1"/>
  <c r="V1678" i="1"/>
  <c r="V1630" i="1"/>
  <c r="V1622" i="1"/>
  <c r="V1598" i="1"/>
  <c r="V1578" i="1"/>
  <c r="V1562" i="1"/>
  <c r="V1548" i="1"/>
  <c r="V1530" i="1"/>
  <c r="V1512" i="1"/>
  <c r="V1495" i="1"/>
  <c r="V1477" i="1"/>
  <c r="V1404" i="1"/>
  <c r="V1268" i="1"/>
  <c r="V1193" i="1"/>
  <c r="V1164" i="1"/>
  <c r="V1130" i="1"/>
  <c r="V1106" i="1"/>
  <c r="V1080" i="1"/>
  <c r="V965" i="1"/>
  <c r="V924" i="1"/>
  <c r="V836" i="1"/>
  <c r="V761" i="1"/>
  <c r="V617" i="1"/>
  <c r="V575" i="1"/>
  <c r="V537" i="1"/>
  <c r="V502" i="1"/>
  <c r="V468" i="1"/>
  <c r="V401" i="1"/>
  <c r="V360" i="1"/>
  <c r="V293" i="1"/>
  <c r="V262" i="1"/>
  <c r="V225" i="1"/>
  <c r="V1879" i="1"/>
  <c r="V1844" i="1"/>
  <c r="V1830" i="1"/>
  <c r="V1811" i="1"/>
  <c r="V1796" i="1"/>
  <c r="V1760" i="1"/>
  <c r="V1740" i="1"/>
  <c r="V1709" i="1"/>
  <c r="V1690" i="1"/>
  <c r="V1672" i="1"/>
  <c r="V1653" i="1"/>
  <c r="V1639" i="1"/>
  <c r="V1628" i="1"/>
  <c r="V1613" i="1"/>
  <c r="V1576" i="1"/>
  <c r="V1546" i="1"/>
  <c r="V1528" i="1"/>
  <c r="V1493" i="1"/>
  <c r="V1461" i="1"/>
  <c r="V1452" i="1"/>
  <c r="V1431" i="1"/>
  <c r="V1414" i="1"/>
  <c r="V1372" i="1"/>
  <c r="V1291" i="1"/>
  <c r="V1258" i="1"/>
  <c r="V1215" i="1"/>
  <c r="V1181" i="1"/>
  <c r="V1150" i="1"/>
  <c r="V1003" i="1"/>
  <c r="V907" i="1"/>
  <c r="V874" i="1"/>
  <c r="V654" i="1"/>
  <c r="V446" i="1"/>
  <c r="V327" i="1"/>
  <c r="V241" i="1"/>
  <c r="V34" i="1"/>
  <c r="V62" i="1"/>
  <c r="V76" i="1"/>
  <c r="V87" i="1"/>
  <c r="V93" i="1"/>
  <c r="V102" i="1"/>
  <c r="V107" i="1"/>
  <c r="V112" i="1"/>
  <c r="V59" i="1"/>
  <c r="V68" i="1"/>
  <c r="V74" i="1"/>
  <c r="V85" i="1"/>
  <c r="V98" i="1"/>
  <c r="V104" i="1"/>
  <c r="V109" i="1"/>
  <c r="V114" i="1"/>
  <c r="V119" i="1"/>
  <c r="V125" i="1"/>
  <c r="V131" i="1"/>
  <c r="V36" i="1"/>
  <c r="V52" i="1"/>
  <c r="V63" i="1"/>
  <c r="V73" i="1"/>
  <c r="V94" i="1"/>
  <c r="V108" i="1"/>
  <c r="V118" i="1"/>
  <c r="V137" i="1"/>
  <c r="V143" i="1"/>
  <c r="V149" i="1"/>
  <c r="V154" i="1"/>
  <c r="V167" i="1"/>
  <c r="V171" i="1"/>
  <c r="V175" i="1"/>
  <c r="V185" i="1"/>
  <c r="V196" i="1"/>
  <c r="V208" i="1"/>
  <c r="V217" i="1"/>
  <c r="V222" i="1"/>
  <c r="V226" i="1"/>
  <c r="V235" i="1"/>
  <c r="V240" i="1"/>
  <c r="V267" i="1"/>
  <c r="V276" i="1"/>
  <c r="V292" i="1"/>
  <c r="V296" i="1"/>
  <c r="V311" i="1"/>
  <c r="V320" i="1"/>
  <c r="V324" i="1"/>
  <c r="V328" i="1"/>
  <c r="V343" i="1"/>
  <c r="V347" i="1"/>
  <c r="V364" i="1"/>
  <c r="V379" i="1"/>
  <c r="V388" i="1"/>
  <c r="V402" i="1"/>
  <c r="V428" i="1"/>
  <c r="V436" i="1"/>
  <c r="V441" i="1"/>
  <c r="V447" i="1"/>
  <c r="V457" i="1"/>
  <c r="V464" i="1"/>
  <c r="V469" i="1"/>
  <c r="V473" i="1"/>
  <c r="V482" i="1"/>
  <c r="V488" i="1"/>
  <c r="V497" i="1"/>
  <c r="V501" i="1"/>
  <c r="V512" i="1"/>
  <c r="V516" i="1"/>
  <c r="V521" i="1"/>
  <c r="V536" i="1"/>
  <c r="V540" i="1"/>
  <c r="V549" i="1"/>
  <c r="V563" i="1"/>
  <c r="V567" i="1"/>
  <c r="V573" i="1"/>
  <c r="V581" i="1"/>
  <c r="V586" i="1"/>
  <c r="V594" i="1"/>
  <c r="V602" i="1"/>
  <c r="V606" i="1"/>
  <c r="V611" i="1"/>
  <c r="V627" i="1"/>
  <c r="V633" i="1"/>
  <c r="V660" i="1"/>
  <c r="V665" i="1"/>
  <c r="V688" i="1"/>
  <c r="V699" i="1"/>
  <c r="V703" i="1"/>
  <c r="V718" i="1"/>
  <c r="V724" i="1"/>
  <c r="V733" i="1"/>
  <c r="V784" i="1"/>
  <c r="V795" i="1"/>
  <c r="V814" i="1"/>
  <c r="V818" i="1"/>
  <c r="V823" i="1"/>
  <c r="V835" i="1"/>
  <c r="V852" i="1"/>
  <c r="V858" i="1"/>
  <c r="V869" i="1"/>
  <c r="V877" i="1"/>
  <c r="V883" i="1"/>
  <c r="V889" i="1"/>
  <c r="V895" i="1"/>
  <c r="V906" i="1"/>
  <c r="V915" i="1"/>
  <c r="V923" i="1"/>
  <c r="V927" i="1"/>
  <c r="V931" i="1"/>
  <c r="V935" i="1"/>
  <c r="V940" i="1"/>
  <c r="V946" i="1"/>
  <c r="V954" i="1"/>
  <c r="V961" i="1"/>
  <c r="V966" i="1"/>
  <c r="V972" i="1"/>
  <c r="V976" i="1"/>
  <c r="V1004" i="1"/>
  <c r="V1032" i="1"/>
  <c r="V1040" i="1"/>
  <c r="V1046" i="1"/>
  <c r="V1062" i="1"/>
  <c r="V1070" i="1"/>
  <c r="V1075" i="1"/>
  <c r="V22" i="1"/>
  <c r="V45" i="1"/>
  <c r="V58" i="1"/>
  <c r="V67" i="1"/>
  <c r="V103" i="1"/>
  <c r="V113" i="1"/>
  <c r="V134" i="1"/>
  <c r="V140" i="1"/>
  <c r="V146" i="1"/>
  <c r="V161" i="1"/>
  <c r="V173" i="1"/>
  <c r="V177" i="1"/>
  <c r="V188" i="1"/>
  <c r="V193" i="1"/>
  <c r="V215" i="1"/>
  <c r="V220" i="1"/>
  <c r="V224" i="1"/>
  <c r="V232" i="1"/>
  <c r="V246" i="1"/>
  <c r="V250" i="1"/>
  <c r="V299" i="1"/>
  <c r="V318" i="1"/>
  <c r="V322" i="1"/>
  <c r="V336" i="1"/>
  <c r="V345" i="1"/>
  <c r="V355" i="1"/>
  <c r="V362" i="1"/>
  <c r="V375" i="1"/>
  <c r="V400" i="1"/>
  <c r="V406" i="1"/>
  <c r="V410" i="1"/>
  <c r="V439" i="1"/>
  <c r="V445" i="1"/>
  <c r="V449" i="1"/>
  <c r="V461" i="1"/>
  <c r="V466" i="1"/>
  <c r="V471" i="1"/>
  <c r="V477" i="1"/>
  <c r="V494" i="1"/>
  <c r="V503" i="1"/>
  <c r="V508" i="1"/>
  <c r="V514" i="1"/>
  <c r="V533" i="1"/>
  <c r="V561" i="1"/>
  <c r="V579" i="1"/>
  <c r="V584" i="1"/>
  <c r="V590" i="1"/>
  <c r="V600" i="1"/>
  <c r="V604" i="1"/>
  <c r="V609" i="1"/>
  <c r="V635" i="1"/>
  <c r="V653" i="1"/>
  <c r="V674" i="1"/>
  <c r="V695" i="1"/>
  <c r="V701" i="1"/>
  <c r="V705" i="1"/>
  <c r="V711" i="1"/>
  <c r="V716" i="1"/>
  <c r="V721" i="1"/>
  <c r="V731" i="1"/>
  <c r="V735" i="1"/>
  <c r="V786" i="1"/>
  <c r="V797" i="1"/>
  <c r="V806" i="1"/>
  <c r="V816" i="1"/>
  <c r="V821" i="1"/>
  <c r="V826" i="1"/>
  <c r="V843" i="1"/>
  <c r="V866" i="1"/>
  <c r="V871" i="1"/>
  <c r="V875" i="1"/>
  <c r="V886" i="1"/>
  <c r="V898" i="1"/>
  <c r="V904" i="1"/>
  <c r="V909" i="1"/>
  <c r="V913" i="1"/>
  <c r="V925" i="1"/>
  <c r="V929" i="1"/>
  <c r="V943" i="1"/>
  <c r="V958" i="1"/>
  <c r="V970" i="1"/>
  <c r="V982" i="1"/>
  <c r="V994" i="1"/>
  <c r="V1006" i="1"/>
  <c r="V1036" i="1"/>
  <c r="V1048" i="1"/>
  <c r="V1056" i="1"/>
  <c r="V1060" i="1"/>
  <c r="V1064" i="1"/>
  <c r="V1073" i="1"/>
  <c r="V1092" i="1"/>
  <c r="V1109" i="1"/>
  <c r="V1114" i="1"/>
  <c r="V1131" i="1"/>
  <c r="V17" i="1"/>
  <c r="V55" i="1"/>
  <c r="V101" i="1"/>
  <c r="V120" i="1"/>
  <c r="V139" i="1"/>
  <c r="V32" i="1"/>
  <c r="V92" i="1"/>
  <c r="V127" i="1"/>
  <c r="V144" i="1"/>
  <c r="V176" i="1"/>
  <c r="V187" i="1"/>
  <c r="V197" i="1"/>
  <c r="V209" i="1"/>
  <c r="V219" i="1"/>
  <c r="V249" i="1"/>
  <c r="V291" i="1"/>
  <c r="V309" i="1"/>
  <c r="V325" i="1"/>
  <c r="V363" i="1"/>
  <c r="V391" i="1"/>
  <c r="V404" i="1"/>
  <c r="V413" i="1"/>
  <c r="V442" i="1"/>
  <c r="V465" i="1"/>
  <c r="V500" i="1"/>
  <c r="V526" i="1"/>
  <c r="V548" i="1"/>
  <c r="V571" i="1"/>
  <c r="V621" i="1"/>
  <c r="V631" i="1"/>
  <c r="V652" i="1"/>
  <c r="V687" i="1"/>
  <c r="V697" i="1"/>
  <c r="V717" i="1"/>
  <c r="V728" i="1"/>
  <c r="V736" i="1"/>
  <c r="V769" i="1"/>
  <c r="V783" i="1"/>
  <c r="V799" i="1"/>
  <c r="V809" i="1"/>
  <c r="V819" i="1"/>
  <c r="V831" i="1"/>
  <c r="V838" i="1"/>
  <c r="V894" i="1"/>
  <c r="V905" i="1"/>
  <c r="V914" i="1"/>
  <c r="V938" i="1"/>
  <c r="V973" i="1"/>
  <c r="V981" i="1"/>
  <c r="V1001" i="1"/>
  <c r="V1019" i="1"/>
  <c r="V1044" i="1"/>
  <c r="V1079" i="1"/>
  <c r="V1096" i="1"/>
  <c r="V1119" i="1"/>
  <c r="V1135" i="1"/>
  <c r="V1141" i="1"/>
  <c r="V1156" i="1"/>
  <c r="V1172" i="1"/>
  <c r="V1176" i="1"/>
  <c r="V1184" i="1"/>
  <c r="V1192" i="1"/>
  <c r="V1199" i="1"/>
  <c r="V1204" i="1"/>
  <c r="V1208" i="1"/>
  <c r="V1213" i="1"/>
  <c r="V1220" i="1"/>
  <c r="V1225" i="1"/>
  <c r="V1230" i="1"/>
  <c r="V1243" i="1"/>
  <c r="V1247" i="1"/>
  <c r="V1257" i="1"/>
  <c r="V1267" i="1"/>
  <c r="V1271" i="1"/>
  <c r="V1278" i="1"/>
  <c r="V1285" i="1"/>
  <c r="V1300" i="1"/>
  <c r="V1305" i="1"/>
  <c r="V1320" i="1"/>
  <c r="V1339" i="1"/>
  <c r="V1343" i="1"/>
  <c r="V1351" i="1"/>
  <c r="V1355" i="1"/>
  <c r="V1360" i="1"/>
  <c r="V1385" i="1"/>
  <c r="V1394" i="1"/>
  <c r="V1401" i="1"/>
  <c r="V1405" i="1"/>
  <c r="V1418" i="1"/>
  <c r="V1422" i="1"/>
  <c r="V1434" i="1"/>
  <c r="V1443" i="1"/>
  <c r="V1455" i="1"/>
  <c r="V1465" i="1"/>
  <c r="V1478" i="1"/>
  <c r="V1482" i="1"/>
  <c r="V1486" i="1"/>
  <c r="V1496" i="1"/>
  <c r="V1500" i="1"/>
  <c r="V1507" i="1"/>
  <c r="V1513" i="1"/>
  <c r="V1518" i="1"/>
  <c r="V1523" i="1"/>
  <c r="V1527" i="1"/>
  <c r="V1532" i="1"/>
  <c r="V1536" i="1"/>
  <c r="V1545" i="1"/>
  <c r="V1549" i="1"/>
  <c r="V1559" i="1"/>
  <c r="V1563" i="1"/>
  <c r="V1567" i="1"/>
  <c r="V1579" i="1"/>
  <c r="V1585" i="1"/>
  <c r="V1591" i="1"/>
  <c r="V1597" i="1"/>
  <c r="V1609" i="1"/>
  <c r="V1621" i="1"/>
  <c r="V1629" i="1"/>
  <c r="V1640" i="1"/>
  <c r="V1673" i="1"/>
  <c r="V1681" i="1"/>
  <c r="V1686" i="1"/>
  <c r="V1696" i="1"/>
  <c r="V1702" i="1"/>
  <c r="V1706" i="1"/>
  <c r="V1748" i="1"/>
  <c r="V1754" i="1"/>
  <c r="V1789" i="1"/>
  <c r="V1800" i="1"/>
  <c r="V1805" i="1"/>
  <c r="V1820" i="1"/>
  <c r="V1833" i="1"/>
  <c r="V1837" i="1"/>
  <c r="V1858" i="1"/>
  <c r="V1863" i="1"/>
  <c r="V1867" i="1"/>
  <c r="V1871" i="1"/>
  <c r="V1883" i="1"/>
  <c r="V1888" i="1"/>
  <c r="V110" i="1"/>
  <c r="V151" i="1"/>
  <c r="V180" i="1"/>
  <c r="V203" i="1"/>
  <c r="V214" i="1"/>
  <c r="V223" i="1"/>
  <c r="V236" i="1"/>
  <c r="V247" i="1"/>
  <c r="V254" i="1"/>
  <c r="V271" i="1"/>
  <c r="V275" i="1"/>
  <c r="V286" i="1"/>
  <c r="V295" i="1"/>
  <c r="V305" i="1"/>
  <c r="V321" i="1"/>
  <c r="V329" i="1"/>
  <c r="V337" i="1"/>
  <c r="V346" i="1"/>
  <c r="V397" i="1"/>
  <c r="V448" i="1"/>
  <c r="V460" i="1"/>
  <c r="V496" i="1"/>
  <c r="V504" i="1"/>
  <c r="V534" i="1"/>
  <c r="V544" i="1"/>
  <c r="V555" i="1"/>
  <c r="V566" i="1"/>
  <c r="V580" i="1"/>
  <c r="V593" i="1"/>
  <c r="V605" i="1"/>
  <c r="V615" i="1"/>
  <c r="V637" i="1"/>
  <c r="V647" i="1"/>
  <c r="V732" i="1"/>
  <c r="V744" i="1"/>
  <c r="V834" i="1"/>
  <c r="V844" i="1"/>
  <c r="V857" i="1"/>
  <c r="V888" i="1"/>
  <c r="V944" i="1"/>
  <c r="V960" i="1"/>
  <c r="V968" i="1"/>
  <c r="V986" i="1"/>
  <c r="V997" i="1"/>
  <c r="V1005" i="1"/>
  <c r="V1024" i="1"/>
  <c r="V1061" i="1"/>
  <c r="V1102" i="1"/>
  <c r="V1132" i="1"/>
  <c r="V1138" i="1"/>
  <c r="V1148" i="1"/>
  <c r="V1165" i="1"/>
  <c r="V1178" i="1"/>
  <c r="V1189" i="1"/>
  <c r="V1195" i="1"/>
  <c r="V1201" i="1"/>
  <c r="V1206" i="1"/>
  <c r="V1211" i="1"/>
  <c r="V1217" i="1"/>
  <c r="V1228" i="1"/>
  <c r="V1232" i="1"/>
  <c r="V1240" i="1"/>
  <c r="V1245" i="1"/>
  <c r="V1250" i="1"/>
  <c r="V1255" i="1"/>
  <c r="V1280" i="1"/>
  <c r="V1290" i="1"/>
  <c r="V1297" i="1"/>
  <c r="V1322" i="1"/>
  <c r="V1330" i="1"/>
  <c r="V1336" i="1"/>
  <c r="V1341" i="1"/>
  <c r="V1346" i="1"/>
  <c r="V1353" i="1"/>
  <c r="V1371" i="1"/>
  <c r="V1378" i="1"/>
  <c r="V1382" i="1"/>
  <c r="V1387" i="1"/>
  <c r="V1398" i="1"/>
  <c r="V1408" i="1"/>
  <c r="V1416" i="1"/>
  <c r="V1427" i="1"/>
  <c r="V1432" i="1"/>
  <c r="V1445" i="1"/>
  <c r="V1449" i="1"/>
  <c r="V1472" i="1"/>
  <c r="V1476" i="1"/>
  <c r="V1484" i="1"/>
  <c r="V1515" i="1"/>
  <c r="V1520" i="1"/>
  <c r="V1529" i="1"/>
  <c r="V1534" i="1"/>
  <c r="V1538" i="1"/>
  <c r="V1542" i="1"/>
  <c r="V1551" i="1"/>
  <c r="V1557" i="1"/>
  <c r="V1565" i="1"/>
  <c r="V1588" i="1"/>
  <c r="V1595" i="1"/>
  <c r="V1599" i="1"/>
  <c r="V1623" i="1"/>
  <c r="V1627" i="1"/>
  <c r="V1635" i="1"/>
  <c r="V1648" i="1"/>
  <c r="V1659" i="1"/>
  <c r="V1667" i="1"/>
  <c r="V1675" i="1"/>
  <c r="V1689" i="1"/>
  <c r="V1700" i="1"/>
  <c r="V1708" i="1"/>
  <c r="V1712" i="1"/>
  <c r="V1728" i="1"/>
  <c r="V1734" i="1"/>
  <c r="V1745" i="1"/>
  <c r="V1751" i="1"/>
  <c r="V1757" i="1"/>
  <c r="V1763" i="1"/>
  <c r="V1768" i="1"/>
  <c r="V1773" i="1"/>
  <c r="V1781" i="1"/>
  <c r="V1803" i="1"/>
  <c r="V1817" i="1"/>
  <c r="V1831" i="1"/>
  <c r="V1865" i="1"/>
  <c r="V1869" i="1"/>
  <c r="V105" i="1"/>
  <c r="V141" i="1"/>
  <c r="V166" i="1"/>
  <c r="V174" i="1"/>
  <c r="V349" i="1"/>
  <c r="V407" i="1"/>
  <c r="V450" i="1"/>
  <c r="V520" i="1"/>
  <c r="V583" i="1"/>
  <c r="V623" i="1"/>
  <c r="V670" i="1"/>
  <c r="V683" i="1"/>
  <c r="V704" i="1"/>
  <c r="V765" i="1"/>
  <c r="V822" i="1"/>
  <c r="V842" i="1"/>
  <c r="V891" i="1"/>
  <c r="V912" i="1"/>
  <c r="V955" i="1"/>
  <c r="V971" i="1"/>
  <c r="V1031" i="1"/>
  <c r="V1084" i="1"/>
  <c r="V1133" i="1"/>
  <c r="V1144" i="1"/>
  <c r="V1166" i="1"/>
  <c r="V1175" i="1"/>
  <c r="V1207" i="1"/>
  <c r="V1229" i="1"/>
  <c r="V1251" i="1"/>
  <c r="V1279" i="1"/>
  <c r="V1295" i="1"/>
  <c r="V1312" i="1"/>
  <c r="V1318" i="1"/>
  <c r="V1327" i="1"/>
  <c r="V1340" i="1"/>
  <c r="V1359" i="1"/>
  <c r="V1366" i="1"/>
  <c r="V1399" i="1"/>
  <c r="V1407" i="1"/>
  <c r="V1417" i="1"/>
  <c r="V1424" i="1"/>
  <c r="V1446" i="1"/>
  <c r="V1464" i="1"/>
  <c r="V1497" i="1"/>
  <c r="V1541" i="1"/>
  <c r="V1550" i="1"/>
  <c r="V1558" i="1"/>
  <c r="V1564" i="1"/>
  <c r="V1572" i="1"/>
  <c r="V1593" i="1"/>
  <c r="V1603" i="1"/>
  <c r="V1616" i="1"/>
  <c r="V1647" i="1"/>
  <c r="V1658" i="1"/>
  <c r="V1668" i="1"/>
  <c r="V1674" i="1"/>
  <c r="V1703" i="1"/>
  <c r="V1711" i="1"/>
  <c r="V1719" i="1"/>
  <c r="V1756" i="1"/>
  <c r="V1790" i="1"/>
  <c r="V1806" i="1"/>
  <c r="V1848" i="1"/>
  <c r="V1857" i="1"/>
  <c r="V1864" i="1"/>
  <c r="V1884" i="1"/>
  <c r="V393" i="1"/>
  <c r="V440" i="1"/>
  <c r="V650" i="1"/>
  <c r="V694" i="1"/>
  <c r="V796" i="1"/>
  <c r="V870" i="1"/>
  <c r="V903" i="1"/>
  <c r="V979" i="1"/>
  <c r="V1014" i="1"/>
  <c r="V1063" i="1"/>
  <c r="V1126" i="1"/>
  <c r="V1146" i="1"/>
  <c r="V1170" i="1"/>
  <c r="V1190" i="1"/>
  <c r="V1202" i="1"/>
  <c r="V1266" i="1"/>
  <c r="V1334" i="1"/>
  <c r="V1370" i="1"/>
  <c r="V1388" i="1"/>
  <c r="V1440" i="1"/>
  <c r="V115" i="1"/>
  <c r="V148" i="1"/>
  <c r="V178" i="1"/>
  <c r="V194" i="1"/>
  <c r="V216" i="1"/>
  <c r="V233" i="1"/>
  <c r="V243" i="1"/>
  <c r="V252" i="1"/>
  <c r="V283" i="1"/>
  <c r="V303" i="1"/>
  <c r="V319" i="1"/>
  <c r="V335" i="1"/>
  <c r="V387" i="1"/>
  <c r="V411" i="1"/>
  <c r="V434" i="1"/>
  <c r="V456" i="1"/>
  <c r="V489" i="1"/>
  <c r="V513" i="1"/>
  <c r="V546" i="1"/>
  <c r="V564" i="1"/>
  <c r="V607" i="1"/>
  <c r="V628" i="1"/>
  <c r="V690" i="1"/>
  <c r="V772" i="1"/>
  <c r="V847" i="1"/>
  <c r="V879" i="1"/>
  <c r="V916" i="1"/>
  <c r="V928" i="1"/>
  <c r="V962" i="1"/>
  <c r="V975" i="1"/>
  <c r="V995" i="1"/>
  <c r="V1108" i="1"/>
  <c r="V1152" i="1"/>
  <c r="V1159" i="1"/>
  <c r="V1177" i="1"/>
  <c r="V1209" i="1"/>
  <c r="V1221" i="1"/>
  <c r="V1244" i="1"/>
  <c r="V1263" i="1"/>
  <c r="V1270" i="1"/>
  <c r="V1282" i="1"/>
  <c r="V1308" i="1"/>
  <c r="V1331" i="1"/>
  <c r="V1342" i="1"/>
  <c r="V1368" i="1"/>
  <c r="V1386" i="1"/>
  <c r="V1402" i="1"/>
  <c r="V1419" i="1"/>
  <c r="V1448" i="1"/>
  <c r="V1454" i="1"/>
  <c r="V1473" i="1"/>
  <c r="V1481" i="1"/>
  <c r="V1499" i="1"/>
  <c r="V1509" i="1"/>
  <c r="V1543" i="1"/>
  <c r="V1553" i="1"/>
  <c r="V1566" i="1"/>
  <c r="V1574" i="1"/>
  <c r="V1584" i="1"/>
  <c r="V1607" i="1"/>
  <c r="V1619" i="1"/>
  <c r="V1660" i="1"/>
  <c r="V1664" i="1"/>
  <c r="V1676" i="1"/>
  <c r="V1695" i="1"/>
  <c r="V1714" i="1"/>
  <c r="V1729" i="1"/>
  <c r="V1747" i="1"/>
  <c r="V1769" i="1"/>
  <c r="V1799" i="1"/>
  <c r="V1816" i="1"/>
  <c r="V1841" i="1"/>
  <c r="V1859" i="1"/>
  <c r="V1866" i="1"/>
  <c r="V1877" i="1"/>
  <c r="V70" i="1"/>
  <c r="V170" i="1"/>
  <c r="V199" i="1"/>
  <c r="V221" i="1"/>
  <c r="V256" i="1"/>
  <c r="V340" i="1"/>
  <c r="V373" i="1"/>
  <c r="V418" i="1"/>
  <c r="V517" i="1"/>
  <c r="V634" i="1"/>
  <c r="V673" i="1"/>
  <c r="V715" i="1"/>
  <c r="V778" i="1"/>
  <c r="V920" i="1"/>
  <c r="V942" i="1"/>
  <c r="V999" i="1"/>
  <c r="V1029" i="1"/>
  <c r="V1076" i="1"/>
  <c r="V1112" i="1"/>
  <c r="V1154" i="1"/>
  <c r="V1212" i="1"/>
  <c r="V1234" i="1"/>
  <c r="V1274" i="1"/>
  <c r="V1315" i="1"/>
  <c r="V1323" i="1"/>
  <c r="V1345" i="1"/>
  <c r="V1364" i="1"/>
  <c r="V1393" i="1"/>
  <c r="V15" i="1"/>
  <c r="V11" i="1"/>
  <c r="V19" i="1"/>
  <c r="V35" i="1"/>
  <c r="V56" i="1"/>
  <c r="V66" i="1"/>
  <c r="V72" i="1"/>
  <c r="V82" i="1"/>
  <c r="V116" i="1"/>
  <c r="V121" i="1"/>
  <c r="V128" i="1"/>
  <c r="V8" i="1"/>
  <c r="V23" i="1"/>
  <c r="V53" i="1"/>
  <c r="V64" i="1"/>
  <c r="V78" i="1"/>
  <c r="V89" i="1"/>
  <c r="V84" i="1"/>
  <c r="V130" i="1"/>
  <c r="V159" i="1"/>
  <c r="V179" i="1"/>
  <c r="V190" i="1"/>
  <c r="V202" i="1"/>
  <c r="V213" i="1"/>
  <c r="V253" i="1"/>
  <c r="V257" i="1"/>
  <c r="V263" i="1"/>
  <c r="V282" i="1"/>
  <c r="V287" i="1"/>
  <c r="V302" i="1"/>
  <c r="V306" i="1"/>
  <c r="V334" i="1"/>
  <c r="V338" i="1"/>
  <c r="V352" i="1"/>
  <c r="V359" i="1"/>
  <c r="V371" i="1"/>
  <c r="V394" i="1"/>
  <c r="V408" i="1"/>
  <c r="V412" i="1"/>
  <c r="V419" i="1"/>
  <c r="V452" i="1"/>
  <c r="V506" i="1"/>
  <c r="V527" i="1"/>
  <c r="V545" i="1"/>
  <c r="V558" i="1"/>
  <c r="V616" i="1"/>
  <c r="V622" i="1"/>
  <c r="V638" i="1"/>
  <c r="V645" i="1"/>
  <c r="V651" i="1"/>
  <c r="V655" i="1"/>
  <c r="V682" i="1"/>
  <c r="V693" i="1"/>
  <c r="V708" i="1"/>
  <c r="V714" i="1"/>
  <c r="V729" i="1"/>
  <c r="V737" i="1"/>
  <c r="V745" i="1"/>
  <c r="V760" i="1"/>
  <c r="V764" i="1"/>
  <c r="V771" i="1"/>
  <c r="V777" i="1"/>
  <c r="V808" i="1"/>
  <c r="V829" i="1"/>
  <c r="V839" i="1"/>
  <c r="V845" i="1"/>
  <c r="V864" i="1"/>
  <c r="V873" i="1"/>
  <c r="V901" i="1"/>
  <c r="V911" i="1"/>
  <c r="V919" i="1"/>
  <c r="V980" i="1"/>
  <c r="V985" i="1"/>
  <c r="V992" i="1"/>
  <c r="V996" i="1"/>
  <c r="V1000" i="1"/>
  <c r="V1023" i="1"/>
  <c r="V1027" i="1"/>
  <c r="V1052" i="1"/>
  <c r="V1058" i="1"/>
  <c r="V10" i="1"/>
  <c r="V77" i="1"/>
  <c r="V88" i="1"/>
  <c r="V124" i="1"/>
  <c r="V152" i="1"/>
  <c r="V156" i="1"/>
  <c r="V169" i="1"/>
  <c r="V181" i="1"/>
  <c r="V198" i="1"/>
  <c r="V204" i="1"/>
  <c r="V211" i="1"/>
  <c r="V255" i="1"/>
  <c r="V261" i="1"/>
  <c r="V265" i="1"/>
  <c r="V279" i="1"/>
  <c r="V285" i="1"/>
  <c r="V289" i="1"/>
  <c r="V294" i="1"/>
  <c r="V304" i="1"/>
  <c r="V308" i="1"/>
  <c r="V314" i="1"/>
  <c r="V326" i="1"/>
  <c r="V341" i="1"/>
  <c r="V350" i="1"/>
  <c r="V366" i="1"/>
  <c r="V392" i="1"/>
  <c r="V414" i="1"/>
  <c r="V423" i="1"/>
  <c r="V431" i="1"/>
  <c r="V454" i="1"/>
  <c r="V499" i="1"/>
  <c r="V538" i="1"/>
  <c r="V543" i="1"/>
  <c r="V547" i="1"/>
  <c r="V554" i="1"/>
  <c r="V565" i="1"/>
  <c r="V569" i="1"/>
  <c r="V613" i="1"/>
  <c r="V620" i="1"/>
  <c r="V624" i="1"/>
  <c r="V630" i="1"/>
  <c r="V648" i="1"/>
  <c r="V657" i="1"/>
  <c r="V662" i="1"/>
  <c r="V669" i="1"/>
  <c r="V686" i="1"/>
  <c r="V691" i="1"/>
  <c r="V727" i="1"/>
  <c r="V741" i="1"/>
  <c r="V748" i="1"/>
  <c r="V762" i="1"/>
  <c r="V766" i="1"/>
  <c r="V773" i="1"/>
  <c r="V782" i="1"/>
  <c r="V811" i="1"/>
  <c r="V837" i="1"/>
  <c r="V848" i="1"/>
  <c r="V856" i="1"/>
  <c r="V861" i="1"/>
  <c r="V880" i="1"/>
  <c r="V893" i="1"/>
  <c r="V917" i="1"/>
  <c r="V921" i="1"/>
  <c r="V933" i="1"/>
  <c r="V937" i="1"/>
  <c r="V951" i="1"/>
  <c r="V974" i="1"/>
  <c r="V978" i="1"/>
  <c r="V987" i="1"/>
  <c r="V998" i="1"/>
  <c r="V1002" i="1"/>
  <c r="V1016" i="1"/>
  <c r="V1020" i="1"/>
  <c r="V1078" i="1"/>
  <c r="V1083" i="1"/>
  <c r="V1097" i="1"/>
  <c r="V75" i="1"/>
  <c r="V65" i="1"/>
  <c r="V155" i="1"/>
  <c r="V239" i="1"/>
  <c r="V259" i="1"/>
  <c r="V268" i="1"/>
  <c r="V273" i="1"/>
  <c r="V280" i="1"/>
  <c r="V301" i="1"/>
  <c r="V317" i="1"/>
  <c r="V333" i="1"/>
  <c r="V342" i="1"/>
  <c r="V378" i="1"/>
  <c r="V453" i="1"/>
  <c r="V487" i="1"/>
  <c r="V511" i="1"/>
  <c r="V539" i="1"/>
  <c r="V585" i="1"/>
  <c r="V610" i="1"/>
  <c r="V707" i="1"/>
  <c r="V751" i="1"/>
  <c r="V758" i="1"/>
  <c r="V792" i="1"/>
  <c r="V849" i="1"/>
  <c r="V872" i="1"/>
  <c r="V922" i="1"/>
  <c r="V953" i="1"/>
  <c r="V993" i="1"/>
  <c r="V1026" i="1"/>
  <c r="V1035" i="1"/>
  <c r="V1057" i="1"/>
  <c r="V1111" i="1"/>
  <c r="V1129" i="1"/>
  <c r="V1167" i="1"/>
  <c r="V1180" i="1"/>
  <c r="V1237" i="1"/>
  <c r="V1252" i="1"/>
  <c r="V1262" i="1"/>
  <c r="V1294" i="1"/>
  <c r="V1309" i="1"/>
  <c r="V1332" i="1"/>
  <c r="V1369" i="1"/>
  <c r="V1380" i="1"/>
  <c r="V1447" i="1"/>
  <c r="V1451" i="1"/>
  <c r="V1469" i="1"/>
  <c r="V1474" i="1"/>
  <c r="V1491" i="1"/>
  <c r="V1540" i="1"/>
  <c r="V1571" i="1"/>
  <c r="V1575" i="1"/>
  <c r="V1601" i="1"/>
  <c r="V1615" i="1"/>
  <c r="V1650" i="1"/>
  <c r="V1657" i="1"/>
  <c r="V1669" i="1"/>
  <c r="V1677" i="1"/>
  <c r="V1691" i="1"/>
  <c r="V1710" i="1"/>
  <c r="V1715" i="1"/>
  <c r="V1720" i="1"/>
  <c r="V1731" i="1"/>
  <c r="V1738" i="1"/>
  <c r="V1759" i="1"/>
  <c r="V1766" i="1"/>
  <c r="V1770" i="1"/>
  <c r="V1775" i="1"/>
  <c r="V1779" i="1"/>
  <c r="V1785" i="1"/>
  <c r="V1795" i="1"/>
  <c r="V1810" i="1"/>
  <c r="V1815" i="1"/>
  <c r="V1825" i="1"/>
  <c r="V1829" i="1"/>
  <c r="V1843" i="1"/>
  <c r="V1847" i="1"/>
  <c r="V1852" i="1"/>
  <c r="V1878" i="1"/>
  <c r="V13" i="1"/>
  <c r="V79" i="1"/>
  <c r="V160" i="1"/>
  <c r="V264" i="1"/>
  <c r="V315" i="1"/>
  <c r="V358" i="1"/>
  <c r="V409" i="1"/>
  <c r="V422" i="1"/>
  <c r="V438" i="1"/>
  <c r="V484" i="1"/>
  <c r="V515" i="1"/>
  <c r="V523" i="1"/>
  <c r="V626" i="1"/>
  <c r="V666" i="1"/>
  <c r="V692" i="1"/>
  <c r="V702" i="1"/>
  <c r="V713" i="1"/>
  <c r="V723" i="1"/>
  <c r="V755" i="1"/>
  <c r="V763" i="1"/>
  <c r="V776" i="1"/>
  <c r="V788" i="1"/>
  <c r="V794" i="1"/>
  <c r="V815" i="1"/>
  <c r="V824" i="1"/>
  <c r="V867" i="1"/>
  <c r="V899" i="1"/>
  <c r="V910" i="1"/>
  <c r="V918" i="1"/>
  <c r="V977" i="1"/>
  <c r="V1017" i="1"/>
  <c r="V1041" i="1"/>
  <c r="V1051" i="1"/>
  <c r="V1081" i="1"/>
  <c r="V1094" i="1"/>
  <c r="V1113" i="1"/>
  <c r="V1143" i="1"/>
  <c r="V1153" i="1"/>
  <c r="V1169" i="1"/>
  <c r="V1174" i="1"/>
  <c r="V1182" i="1"/>
  <c r="V1223" i="1"/>
  <c r="V1260" i="1"/>
  <c r="V1265" i="1"/>
  <c r="V1275" i="1"/>
  <c r="V1302" i="1"/>
  <c r="V1307" i="1"/>
  <c r="V1363" i="1"/>
  <c r="V1367" i="1"/>
  <c r="V1437" i="1"/>
  <c r="V1480" i="1"/>
  <c r="V1489" i="1"/>
  <c r="V1494" i="1"/>
  <c r="V1498" i="1"/>
  <c r="V1525" i="1"/>
  <c r="V1547" i="1"/>
  <c r="V1569" i="1"/>
  <c r="V1573" i="1"/>
  <c r="V1577" i="1"/>
  <c r="V1583" i="1"/>
  <c r="V1605" i="1"/>
  <c r="V1612" i="1"/>
  <c r="V1618" i="1"/>
  <c r="V1631" i="1"/>
  <c r="V1654" i="1"/>
  <c r="V1679" i="1"/>
  <c r="V1684" i="1"/>
  <c r="V1693" i="1"/>
  <c r="V1704" i="1"/>
  <c r="V1722" i="1"/>
  <c r="V1807" i="1"/>
  <c r="V1823" i="1"/>
  <c r="V1827" i="1"/>
  <c r="V1835" i="1"/>
  <c r="V1845" i="1"/>
  <c r="V1850" i="1"/>
  <c r="V1875" i="1"/>
  <c r="V1880" i="1"/>
  <c r="V1885" i="1"/>
  <c r="V212" i="1"/>
  <c r="V266" i="1"/>
  <c r="V278" i="1"/>
  <c r="V297" i="1"/>
  <c r="V365" i="1"/>
  <c r="V507" i="1"/>
  <c r="V542" i="1"/>
  <c r="V746" i="1"/>
  <c r="V1008" i="1"/>
  <c r="V1022" i="1"/>
  <c r="V1053" i="1"/>
  <c r="V1072" i="1"/>
  <c r="V1099" i="1"/>
  <c r="V1120" i="1"/>
  <c r="V1183" i="1"/>
  <c r="V1261" i="1"/>
  <c r="V1306" i="1"/>
  <c r="V1352" i="1"/>
  <c r="V1390" i="1"/>
  <c r="V1458" i="1"/>
  <c r="V1471" i="1"/>
  <c r="V1479" i="1"/>
  <c r="V1487" i="1"/>
  <c r="V1505" i="1"/>
  <c r="V1514" i="1"/>
  <c r="V1524" i="1"/>
  <c r="V1533" i="1"/>
  <c r="V1581" i="1"/>
  <c r="V1632" i="1"/>
  <c r="V1642" i="1"/>
  <c r="V1683" i="1"/>
  <c r="V1692" i="1"/>
  <c r="V1726" i="1"/>
  <c r="V1739" i="1"/>
  <c r="V1744" i="1"/>
  <c r="V1767" i="1"/>
  <c r="V1776" i="1"/>
  <c r="V1832" i="1"/>
  <c r="V1872" i="1"/>
  <c r="V323" i="1"/>
  <c r="V498" i="1"/>
  <c r="V568" i="1"/>
  <c r="V612" i="1"/>
  <c r="V1090" i="1"/>
  <c r="V1224" i="1"/>
  <c r="V1287" i="1"/>
  <c r="V1310" i="1"/>
  <c r="V1456" i="1"/>
  <c r="V7" i="1"/>
  <c r="V472" i="1"/>
  <c r="V493" i="1"/>
  <c r="V587" i="1"/>
  <c r="V644" i="1"/>
  <c r="V658" i="1"/>
  <c r="V709" i="1"/>
  <c r="V730" i="1"/>
  <c r="V807" i="1"/>
  <c r="V827" i="1"/>
  <c r="V865" i="1"/>
  <c r="V896" i="1"/>
  <c r="V1037" i="1"/>
  <c r="V1059" i="1"/>
  <c r="V1103" i="1"/>
  <c r="V1136" i="1"/>
  <c r="V1186" i="1"/>
  <c r="V1200" i="1"/>
  <c r="V1231" i="1"/>
  <c r="V1299" i="1"/>
  <c r="V1321" i="1"/>
  <c r="V1361" i="1"/>
  <c r="V1428" i="1"/>
  <c r="V1466" i="1"/>
  <c r="V1490" i="1"/>
  <c r="V1517" i="1"/>
  <c r="V1526" i="1"/>
  <c r="V1535" i="1"/>
  <c r="V1560" i="1"/>
  <c r="V1626" i="1"/>
  <c r="V1649" i="1"/>
  <c r="V1670" i="1"/>
  <c r="V1685" i="1"/>
  <c r="V1705" i="1"/>
  <c r="V1721" i="1"/>
  <c r="V1758" i="1"/>
  <c r="V1786" i="1"/>
  <c r="V1808" i="1"/>
  <c r="V1834" i="1"/>
  <c r="V1851" i="1"/>
  <c r="V1887" i="1"/>
  <c r="V133" i="1"/>
  <c r="V182" i="1"/>
  <c r="V288" i="1"/>
  <c r="V307" i="1"/>
  <c r="V462" i="1"/>
  <c r="V812" i="1"/>
  <c r="V854" i="1"/>
  <c r="V1140" i="1"/>
  <c r="V1179" i="1"/>
  <c r="V1256" i="1"/>
  <c r="V1301" i="1"/>
  <c r="V1379" i="1"/>
  <c r="V1450" i="1"/>
  <c r="V1788" i="1"/>
  <c r="V1716" i="1"/>
  <c r="V1655" i="1"/>
  <c r="V1303" i="1"/>
  <c r="V1870" i="1"/>
  <c r="V1828" i="1"/>
  <c r="V1818" i="1"/>
  <c r="V1804" i="1"/>
  <c r="V1774" i="1"/>
  <c r="V1723" i="1"/>
  <c r="V1707" i="1"/>
  <c r="V1688" i="1"/>
  <c r="V1662" i="1"/>
  <c r="V1634" i="1"/>
  <c r="V1611" i="1"/>
  <c r="V1590" i="1"/>
  <c r="V1570" i="1"/>
  <c r="V1556" i="1"/>
  <c r="V1539" i="1"/>
  <c r="V1522" i="1"/>
  <c r="V1485" i="1"/>
  <c r="V1468" i="1"/>
  <c r="V1444" i="1"/>
  <c r="V1397" i="1"/>
  <c r="V1381" i="1"/>
  <c r="V1350" i="1"/>
  <c r="V1277" i="1"/>
  <c r="V1238" i="1"/>
  <c r="V1173" i="1"/>
  <c r="V1116" i="1"/>
  <c r="V1095" i="1"/>
  <c r="V948" i="1"/>
  <c r="V884" i="1"/>
  <c r="V817" i="1"/>
  <c r="V719" i="1"/>
  <c r="V663" i="1"/>
  <c r="V560" i="1"/>
  <c r="V491" i="1"/>
  <c r="V381" i="1"/>
  <c r="V245" i="1"/>
  <c r="V157" i="1"/>
  <c r="W518" i="1"/>
  <c r="W445" i="1"/>
  <c r="W381" i="1"/>
  <c r="W175" i="1"/>
  <c r="W510" i="1"/>
  <c r="W421" i="1"/>
  <c r="W255" i="1"/>
  <c r="W550" i="1"/>
  <c r="W530" i="1"/>
  <c r="W509" i="1"/>
  <c r="W486" i="1"/>
  <c r="W466" i="1"/>
  <c r="W413" i="1"/>
  <c r="W349" i="1"/>
  <c r="W239" i="1"/>
  <c r="W111" i="1"/>
  <c r="W541" i="1"/>
  <c r="W498" i="1"/>
  <c r="W477" i="1"/>
  <c r="W303" i="1"/>
  <c r="W47" i="1"/>
  <c r="W533" i="1"/>
  <c r="W490" i="1"/>
  <c r="W469" i="1"/>
  <c r="W357" i="1"/>
  <c r="W127" i="1"/>
  <c r="W542" i="1"/>
  <c r="W522" i="1"/>
  <c r="W501" i="1"/>
  <c r="W478" i="1"/>
  <c r="W453" i="1"/>
  <c r="W389" i="1"/>
  <c r="W319" i="1"/>
  <c r="W191" i="1"/>
  <c r="W63" i="1"/>
  <c r="W549" i="1"/>
  <c r="W538" i="1"/>
  <c r="W526" i="1"/>
  <c r="W517" i="1"/>
  <c r="W506" i="1"/>
  <c r="W494" i="1"/>
  <c r="W485" i="1"/>
  <c r="W474" i="1"/>
  <c r="W461" i="1"/>
  <c r="W437" i="1"/>
  <c r="W405" i="1"/>
  <c r="W373" i="1"/>
  <c r="W341" i="1"/>
  <c r="W287" i="1"/>
  <c r="W223" i="1"/>
  <c r="W159" i="1"/>
  <c r="W95" i="1"/>
  <c r="W12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4" i="1"/>
  <c r="W342" i="1"/>
  <c r="W350" i="1"/>
  <c r="W358" i="1"/>
  <c r="W366" i="1"/>
  <c r="W374" i="1"/>
  <c r="W382" i="1"/>
  <c r="W390" i="1"/>
  <c r="W398" i="1"/>
  <c r="W406" i="1"/>
  <c r="W414" i="1"/>
  <c r="W422" i="1"/>
  <c r="W430" i="1"/>
  <c r="W438" i="1"/>
  <c r="W446" i="1"/>
  <c r="W454" i="1"/>
  <c r="W462" i="1"/>
  <c r="W7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W489" i="1"/>
  <c r="W497" i="1"/>
  <c r="W505" i="1"/>
  <c r="W513" i="1"/>
  <c r="W521" i="1"/>
  <c r="W529" i="1"/>
  <c r="W537" i="1"/>
  <c r="W545" i="1"/>
  <c r="W553" i="1"/>
  <c r="W8" i="1"/>
  <c r="W24" i="1"/>
  <c r="W40" i="1"/>
  <c r="W56" i="1"/>
  <c r="W72" i="1"/>
  <c r="W88" i="1"/>
  <c r="W104" i="1"/>
  <c r="W120" i="1"/>
  <c r="W136" i="1"/>
  <c r="W152" i="1"/>
  <c r="W168" i="1"/>
  <c r="W184" i="1"/>
  <c r="W200" i="1"/>
  <c r="W216" i="1"/>
  <c r="W232" i="1"/>
  <c r="W248" i="1"/>
  <c r="W264" i="1"/>
  <c r="W280" i="1"/>
  <c r="W296" i="1"/>
  <c r="W312" i="1"/>
  <c r="W328" i="1"/>
  <c r="W338" i="1"/>
  <c r="W346" i="1"/>
  <c r="W354" i="1"/>
  <c r="W362" i="1"/>
  <c r="W370" i="1"/>
  <c r="W378" i="1"/>
  <c r="W386" i="1"/>
  <c r="W394" i="1"/>
  <c r="W402" i="1"/>
  <c r="W410" i="1"/>
  <c r="W418" i="1"/>
  <c r="W426" i="1"/>
  <c r="W434" i="1"/>
  <c r="W442" i="1"/>
  <c r="W450" i="1"/>
  <c r="W546" i="1"/>
  <c r="W534" i="1"/>
  <c r="W525" i="1"/>
  <c r="W514" i="1"/>
  <c r="W502" i="1"/>
  <c r="W493" i="1"/>
  <c r="W482" i="1"/>
  <c r="W470" i="1"/>
  <c r="W458" i="1"/>
  <c r="W429" i="1"/>
  <c r="W397" i="1"/>
  <c r="W365" i="1"/>
  <c r="W333" i="1"/>
  <c r="W271" i="1"/>
  <c r="W207" i="1"/>
  <c r="W143" i="1"/>
  <c r="W79" i="1"/>
  <c r="W15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4" i="1"/>
  <c r="W316" i="1"/>
  <c r="W308" i="1"/>
  <c r="W300" i="1"/>
  <c r="W292" i="1"/>
  <c r="W284" i="1"/>
  <c r="W276" i="1"/>
  <c r="W268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6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54" i="1"/>
  <c r="W158" i="1"/>
  <c r="W162" i="1"/>
  <c r="W166" i="1"/>
  <c r="W170" i="1"/>
  <c r="W174" i="1"/>
  <c r="W178" i="1"/>
  <c r="W182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8" i="1"/>
  <c r="W302" i="1"/>
  <c r="W306" i="1"/>
  <c r="W310" i="1"/>
  <c r="W314" i="1"/>
  <c r="W318" i="1"/>
  <c r="W322" i="1"/>
  <c r="W326" i="1"/>
  <c r="W330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788" i="1"/>
  <c r="W1627" i="1"/>
  <c r="W1393" i="1"/>
  <c r="W1385" i="1"/>
  <c r="W1358" i="1"/>
  <c r="W1144" i="1"/>
  <c r="W1039" i="1"/>
  <c r="W947" i="1"/>
  <c r="W683" i="1"/>
  <c r="W1883" i="1"/>
  <c r="W1841" i="1"/>
  <c r="W1551" i="1"/>
  <c r="W1447" i="1"/>
  <c r="W1247" i="1"/>
  <c r="W1177" i="1"/>
  <c r="W1156" i="1"/>
  <c r="W1128" i="1"/>
  <c r="W1078" i="1"/>
  <c r="W975" i="1"/>
  <c r="W824" i="1"/>
  <c r="W754" i="1"/>
  <c r="W557" i="1"/>
  <c r="W1882" i="1"/>
  <c r="W1790" i="1"/>
  <c r="W1774" i="1"/>
  <c r="W1579" i="1"/>
  <c r="W1396" i="1"/>
  <c r="W1387" i="1"/>
  <c r="W1314" i="1"/>
  <c r="W1108" i="1"/>
  <c r="W1066" i="1"/>
  <c r="W955" i="1"/>
  <c r="W945" i="1"/>
  <c r="W915" i="1"/>
  <c r="W625" i="1"/>
  <c r="W615" i="1"/>
  <c r="W595" i="1"/>
  <c r="W573" i="1"/>
  <c r="W1712" i="1"/>
  <c r="W1487" i="1"/>
  <c r="W1407" i="1"/>
  <c r="W1354" i="1"/>
  <c r="W1217" i="1"/>
  <c r="W1137" i="1"/>
  <c r="W1125" i="1"/>
  <c r="W1115" i="1"/>
  <c r="W820" i="1"/>
  <c r="W762" i="1"/>
  <c r="W750" i="1"/>
  <c r="W601" i="1"/>
  <c r="W563" i="1"/>
  <c r="W1808" i="1"/>
  <c r="W1722" i="1"/>
  <c r="W1691" i="1"/>
  <c r="W1626" i="1"/>
  <c r="W1491" i="1"/>
  <c r="W1309" i="1"/>
  <c r="W1289" i="1"/>
  <c r="W874" i="1"/>
  <c r="W680" i="1"/>
  <c r="W570" i="1"/>
  <c r="W1849" i="1"/>
  <c r="W1826" i="1"/>
  <c r="W1785" i="1"/>
  <c r="W1478" i="1"/>
  <c r="W1469" i="1"/>
  <c r="W1420" i="1"/>
  <c r="W1351" i="1"/>
  <c r="W1347" i="1"/>
  <c r="W1330" i="1"/>
  <c r="W1254" i="1"/>
  <c r="W1164" i="1"/>
  <c r="W1145" i="1"/>
  <c r="W1130" i="1"/>
  <c r="W1085" i="1"/>
  <c r="W1074" i="1"/>
  <c r="W903" i="1"/>
  <c r="W832" i="1"/>
  <c r="W780" i="1"/>
  <c r="W671" i="1"/>
  <c r="W614" i="1"/>
  <c r="W610" i="1"/>
  <c r="W606" i="1"/>
  <c r="W564" i="1"/>
  <c r="W1871" i="1"/>
  <c r="W1862" i="1"/>
  <c r="W1844" i="1"/>
  <c r="W1779" i="1"/>
  <c r="W1775" i="1"/>
  <c r="W1766" i="1"/>
  <c r="W1762" i="1"/>
  <c r="W1744" i="1"/>
  <c r="W1729" i="1"/>
  <c r="W1694" i="1"/>
  <c r="W1690" i="1"/>
  <c r="W1665" i="1"/>
  <c r="W1644" i="1"/>
  <c r="W1590" i="1"/>
  <c r="W1556" i="1"/>
  <c r="W1500" i="1"/>
  <c r="W1430" i="1"/>
  <c r="W1410" i="1"/>
  <c r="W1318" i="1"/>
  <c r="W1302" i="1"/>
  <c r="W1200" i="1"/>
  <c r="W1166" i="1"/>
  <c r="W1090" i="1"/>
  <c r="W1032" i="1"/>
  <c r="W1010" i="1"/>
  <c r="W982" i="1"/>
  <c r="W978" i="1"/>
  <c r="W962" i="1"/>
  <c r="W956" i="1"/>
  <c r="W938" i="1"/>
  <c r="W932" i="1"/>
  <c r="W890" i="1"/>
  <c r="W854" i="1"/>
  <c r="W846" i="1"/>
  <c r="W810" i="1"/>
  <c r="W758" i="1"/>
  <c r="W752" i="1"/>
  <c r="W686" i="1"/>
  <c r="W674" i="1"/>
  <c r="W642" i="1"/>
  <c r="W630" i="1"/>
  <c r="W620" i="1"/>
  <c r="W1884" i="1"/>
  <c r="W1870" i="1"/>
  <c r="W1852" i="1"/>
  <c r="W1835" i="1"/>
  <c r="W1791" i="1"/>
  <c r="W1783" i="1"/>
  <c r="W1770" i="1"/>
  <c r="W1756" i="1"/>
  <c r="W1689" i="1"/>
  <c r="W1674" i="1"/>
  <c r="W1670" i="1"/>
  <c r="W1637" i="1"/>
  <c r="W1628" i="1"/>
  <c r="W1614" i="1"/>
  <c r="W1608" i="1"/>
  <c r="W1594" i="1"/>
  <c r="W1584" i="1"/>
  <c r="W1520" i="1"/>
  <c r="W1484" i="1"/>
  <c r="W1458" i="1"/>
  <c r="W1448" i="1"/>
  <c r="W1310" i="1"/>
  <c r="W1306" i="1"/>
  <c r="W1246" i="1"/>
  <c r="W1238" i="1"/>
  <c r="W1160" i="1"/>
  <c r="W1152" i="1"/>
  <c r="W1036" i="1"/>
  <c r="W1018" i="1"/>
  <c r="W1014" i="1"/>
  <c r="W898" i="1"/>
  <c r="W866" i="1"/>
  <c r="W782" i="1"/>
  <c r="W720" i="1"/>
  <c r="W714" i="1"/>
  <c r="W575" i="1"/>
  <c r="W591" i="1"/>
  <c r="W627" i="1"/>
  <c r="W631" i="1"/>
  <c r="W635" i="1"/>
  <c r="W639" i="1"/>
  <c r="W655" i="1"/>
  <c r="W659" i="1"/>
  <c r="W663" i="1"/>
  <c r="W675" i="1"/>
  <c r="W687" i="1"/>
  <c r="W695" i="1"/>
  <c r="W699" i="1"/>
  <c r="W703" i="1"/>
  <c r="W707" i="1"/>
  <c r="W715" i="1"/>
  <c r="W723" i="1"/>
  <c r="W755" i="1"/>
  <c r="W763" i="1"/>
  <c r="W771" i="1"/>
  <c r="W795" i="1"/>
  <c r="W799" i="1"/>
  <c r="W803" i="1"/>
  <c r="W807" i="1"/>
  <c r="W811" i="1"/>
  <c r="W815" i="1"/>
  <c r="W819" i="1"/>
  <c r="W831" i="1"/>
  <c r="W835" i="1"/>
  <c r="W839" i="1"/>
  <c r="W843" i="1"/>
  <c r="W859" i="1"/>
  <c r="W871" i="1"/>
  <c r="W875" i="1"/>
  <c r="W887" i="1"/>
  <c r="W935" i="1"/>
  <c r="W967" i="1"/>
  <c r="W971" i="1"/>
  <c r="W987" i="1"/>
  <c r="W991" i="1"/>
  <c r="W995" i="1"/>
  <c r="W999" i="1"/>
  <c r="W1027" i="1"/>
  <c r="W1075" i="1"/>
  <c r="W1083" i="1"/>
  <c r="W1103" i="1"/>
  <c r="W1111" i="1"/>
  <c r="W1123" i="1"/>
  <c r="W1143" i="1"/>
  <c r="W1171" i="1"/>
  <c r="W1175" i="1"/>
  <c r="W1191" i="1"/>
  <c r="W1211" i="1"/>
  <c r="W1219" i="1"/>
  <c r="W1271" i="1"/>
  <c r="W1327" i="1"/>
  <c r="W1383" i="1"/>
  <c r="W1395" i="1"/>
  <c r="W1415" i="1"/>
  <c r="W1419" i="1"/>
  <c r="W1431" i="1"/>
  <c r="W1451" i="1"/>
  <c r="W1495" i="1"/>
  <c r="W1535" i="1"/>
  <c r="W1543" i="1"/>
  <c r="W1567" i="1"/>
  <c r="W1587" i="1"/>
  <c r="W1595" i="1"/>
  <c r="W1615" i="1"/>
  <c r="W1631" i="1"/>
  <c r="W1643" i="1"/>
  <c r="W1663" i="1"/>
  <c r="W1667" i="1"/>
  <c r="W1675" i="1"/>
  <c r="W1683" i="1"/>
  <c r="W1695" i="1"/>
  <c r="W1699" i="1"/>
  <c r="W1703" i="1"/>
  <c r="W1711" i="1"/>
  <c r="W1715" i="1"/>
  <c r="W1731" i="1"/>
  <c r="W1743" i="1"/>
  <c r="W1747" i="1"/>
  <c r="W1751" i="1"/>
  <c r="W1755" i="1"/>
  <c r="W561" i="1"/>
  <c r="W617" i="1"/>
  <c r="W629" i="1"/>
  <c r="W641" i="1"/>
  <c r="W645" i="1"/>
  <c r="W649" i="1"/>
  <c r="W665" i="1"/>
  <c r="W669" i="1"/>
  <c r="W681" i="1"/>
  <c r="W685" i="1"/>
  <c r="W693" i="1"/>
  <c r="W697" i="1"/>
  <c r="W713" i="1"/>
  <c r="W717" i="1"/>
  <c r="W737" i="1"/>
  <c r="W765" i="1"/>
  <c r="W777" i="1"/>
  <c r="W817" i="1"/>
  <c r="W821" i="1"/>
  <c r="W829" i="1"/>
  <c r="W845" i="1"/>
  <c r="W869" i="1"/>
  <c r="W873" i="1"/>
  <c r="W877" i="1"/>
  <c r="W885" i="1"/>
  <c r="W897" i="1"/>
  <c r="W909" i="1"/>
  <c r="W913" i="1"/>
  <c r="W929" i="1"/>
  <c r="W933" i="1"/>
  <c r="W949" i="1"/>
  <c r="W953" i="1"/>
  <c r="W957" i="1"/>
  <c r="W961" i="1"/>
  <c r="W969" i="1"/>
  <c r="W977" i="1"/>
  <c r="W993" i="1"/>
  <c r="W997" i="1"/>
  <c r="W1009" i="1"/>
  <c r="W1013" i="1"/>
  <c r="W1049" i="1"/>
  <c r="W1057" i="1"/>
  <c r="W1061" i="1"/>
  <c r="W1065" i="1"/>
  <c r="W1069" i="1"/>
  <c r="W1117" i="1"/>
  <c r="W1141" i="1"/>
  <c r="W1161" i="1"/>
  <c r="W1181" i="1"/>
  <c r="W1193" i="1"/>
  <c r="W1209" i="1"/>
  <c r="W1221" i="1"/>
  <c r="W1229" i="1"/>
  <c r="W1237" i="1"/>
  <c r="W1249" i="1"/>
  <c r="W1257" i="1"/>
  <c r="W1265" i="1"/>
  <c r="W1273" i="1"/>
  <c r="W1317" i="1"/>
  <c r="W1325" i="1"/>
  <c r="W1345" i="1"/>
  <c r="W1381" i="1"/>
  <c r="W1405" i="1"/>
  <c r="W1417" i="1"/>
  <c r="W1429" i="1"/>
  <c r="W1433" i="1"/>
  <c r="W1445" i="1"/>
  <c r="W1449" i="1"/>
  <c r="W1473" i="1"/>
  <c r="W1481" i="1"/>
  <c r="W1489" i="1"/>
  <c r="W1493" i="1"/>
  <c r="W1505" i="1"/>
  <c r="W1557" i="1"/>
  <c r="W1569" i="1"/>
  <c r="W1573" i="1"/>
  <c r="W1577" i="1"/>
  <c r="W1581" i="1"/>
  <c r="W1601" i="1"/>
  <c r="W1613" i="1"/>
  <c r="W1617" i="1"/>
  <c r="W1881" i="1"/>
  <c r="W1873" i="1"/>
  <c r="W1869" i="1"/>
  <c r="W1861" i="1"/>
  <c r="W1845" i="1"/>
  <c r="W1821" i="1"/>
  <c r="W1817" i="1"/>
  <c r="W1813" i="1"/>
  <c r="W1809" i="1"/>
  <c r="W1781" i="1"/>
  <c r="W1769" i="1"/>
  <c r="W1761" i="1"/>
  <c r="W1752" i="1"/>
  <c r="W1746" i="1"/>
  <c r="W1733" i="1"/>
  <c r="W1724" i="1"/>
  <c r="W1720" i="1"/>
  <c r="W1716" i="1"/>
  <c r="W1710" i="1"/>
  <c r="W1706" i="1"/>
  <c r="W1701" i="1"/>
  <c r="W1678" i="1"/>
  <c r="W1669" i="1"/>
  <c r="W1638" i="1"/>
  <c r="W1610" i="1"/>
  <c r="W1592" i="1"/>
  <c r="W1578" i="1"/>
  <c r="W1572" i="1"/>
  <c r="W1562" i="1"/>
  <c r="W1536" i="1"/>
  <c r="W1380" i="1"/>
  <c r="W1316" i="1"/>
  <c r="W1312" i="1"/>
  <c r="W1304" i="1"/>
  <c r="W1300" i="1"/>
  <c r="W1284" i="1"/>
  <c r="W1234" i="1"/>
  <c r="W1178" i="1"/>
  <c r="W1142" i="1"/>
  <c r="W1076" i="1"/>
  <c r="W1046" i="1"/>
  <c r="W1034" i="1"/>
  <c r="W998" i="1"/>
  <c r="W922" i="1"/>
  <c r="W914" i="1"/>
  <c r="W836" i="1"/>
  <c r="W808" i="1"/>
  <c r="W792" i="1"/>
  <c r="W784" i="1"/>
  <c r="W766" i="1"/>
  <c r="W756" i="1"/>
  <c r="W734" i="1"/>
  <c r="W692" i="1"/>
  <c r="W682" i="1"/>
  <c r="W672" i="1"/>
  <c r="U1886" i="1"/>
  <c r="V1882" i="1"/>
  <c r="V1855" i="1"/>
  <c r="U1839" i="1"/>
  <c r="V1819" i="1"/>
  <c r="V1782" i="1"/>
  <c r="V1762" i="1"/>
  <c r="U1753" i="1"/>
  <c r="V1730" i="1"/>
  <c r="V1725" i="1"/>
  <c r="V1717" i="1"/>
  <c r="V1713" i="1"/>
  <c r="V1608" i="1"/>
  <c r="V1604" i="1"/>
  <c r="V1580" i="1"/>
  <c r="V1552" i="1"/>
  <c r="V1544" i="1"/>
  <c r="V1510" i="1"/>
  <c r="V1492" i="1"/>
  <c r="V1488" i="1"/>
  <c r="V1460" i="1"/>
  <c r="V1439" i="1"/>
  <c r="V1430" i="1"/>
  <c r="V1425" i="1"/>
  <c r="V1413" i="1"/>
  <c r="V1384" i="1"/>
  <c r="V1375" i="1"/>
  <c r="V1357" i="1"/>
  <c r="V1347" i="1"/>
  <c r="V1292" i="1"/>
  <c r="V1273" i="1"/>
  <c r="V1259" i="1"/>
  <c r="V1196" i="1"/>
  <c r="V1162" i="1"/>
  <c r="V1128" i="1"/>
  <c r="V1082" i="1"/>
  <c r="V1066" i="1"/>
  <c r="V1038" i="1"/>
  <c r="V1034" i="1"/>
  <c r="V988" i="1"/>
  <c r="V984" i="1"/>
  <c r="V967" i="1"/>
  <c r="V956" i="1"/>
  <c r="V952" i="1"/>
  <c r="U916" i="1"/>
  <c r="V887" i="1"/>
  <c r="V859" i="1"/>
  <c r="V855" i="1"/>
  <c r="V803" i="1"/>
  <c r="V780" i="1"/>
  <c r="V774" i="1"/>
  <c r="V752" i="1"/>
  <c r="V740" i="1"/>
  <c r="V722" i="1"/>
  <c r="V710" i="1"/>
  <c r="V706" i="1"/>
  <c r="V667" i="1"/>
  <c r="V619" i="1"/>
  <c r="V582" i="1"/>
  <c r="V577" i="1"/>
  <c r="V535" i="1"/>
  <c r="V529" i="1"/>
  <c r="V420" i="1"/>
  <c r="V399" i="1"/>
  <c r="V374" i="1"/>
  <c r="V370" i="1"/>
  <c r="V339" i="1"/>
  <c r="V200" i="1"/>
  <c r="V145" i="1"/>
  <c r="V83" i="1"/>
  <c r="V9" i="1"/>
  <c r="V24" i="1"/>
  <c r="V42" i="1"/>
  <c r="V49" i="1"/>
  <c r="V90" i="1"/>
  <c r="V95" i="1"/>
  <c r="V111" i="1"/>
  <c r="V136" i="1"/>
  <c r="V183" i="1"/>
  <c r="V201" i="1"/>
  <c r="V206" i="1"/>
  <c r="V228" i="1"/>
  <c r="V237" i="1"/>
  <c r="V258" i="1"/>
  <c r="V284" i="1"/>
  <c r="V332" i="1"/>
  <c r="V348" i="1"/>
  <c r="V357" i="1"/>
  <c r="V385" i="1"/>
  <c r="V389" i="1"/>
  <c r="V398" i="1"/>
  <c r="V415" i="1"/>
  <c r="V421" i="1"/>
  <c r="V425" i="1"/>
  <c r="V479" i="1"/>
  <c r="V483" i="1"/>
  <c r="V495" i="1"/>
  <c r="V524" i="1"/>
  <c r="V528" i="1"/>
  <c r="V532" i="1"/>
  <c r="V553" i="1"/>
  <c r="V559" i="1"/>
  <c r="V572" i="1"/>
  <c r="V576" i="1"/>
  <c r="V589" i="1"/>
  <c r="V595" i="1"/>
  <c r="V608" i="1"/>
  <c r="V640" i="1"/>
  <c r="V649" i="1"/>
  <c r="V675" i="1"/>
  <c r="V681" i="1"/>
  <c r="V685" i="1"/>
  <c r="V689" i="1"/>
  <c r="V739" i="1"/>
  <c r="V749" i="1"/>
  <c r="V753" i="1"/>
  <c r="V757" i="1"/>
  <c r="V781" i="1"/>
  <c r="V790" i="1"/>
  <c r="V798" i="1"/>
  <c r="V802" i="1"/>
  <c r="V846" i="1"/>
  <c r="V850" i="1"/>
  <c r="V882" i="1"/>
  <c r="V890" i="1"/>
  <c r="V939" i="1"/>
  <c r="V949" i="1"/>
  <c r="V957" i="1"/>
  <c r="V991" i="1"/>
  <c r="V1007" i="1"/>
  <c r="V1011" i="1"/>
  <c r="V1015" i="1"/>
  <c r="V1033" i="1"/>
  <c r="V1045" i="1"/>
  <c r="V1049" i="1"/>
  <c r="V1055" i="1"/>
  <c r="V1067" i="1"/>
  <c r="V1071" i="1"/>
  <c r="V1089" i="1"/>
  <c r="V1093" i="1"/>
  <c r="V1118" i="1"/>
  <c r="V1123" i="1"/>
  <c r="V1127" i="1"/>
  <c r="V1163" i="1"/>
  <c r="V1191" i="1"/>
  <c r="V1264" i="1"/>
  <c r="V1272" i="1"/>
  <c r="V1281" i="1"/>
  <c r="V1286" i="1"/>
  <c r="V1319" i="1"/>
  <c r="V30" i="1"/>
  <c r="V38" i="1"/>
  <c r="V57" i="1"/>
  <c r="V71" i="1"/>
  <c r="V99" i="1"/>
  <c r="V117" i="1"/>
  <c r="V138" i="1"/>
  <c r="V142" i="1"/>
  <c r="V150" i="1"/>
  <c r="V158" i="1"/>
  <c r="V165" i="1"/>
  <c r="V191" i="1"/>
  <c r="V195" i="1"/>
  <c r="V231" i="1"/>
  <c r="V260" i="1"/>
  <c r="V277" i="1"/>
  <c r="V290" i="1"/>
  <c r="V298" i="1"/>
  <c r="V354" i="1"/>
  <c r="V368" i="1"/>
  <c r="V377" i="1"/>
  <c r="V382" i="1"/>
  <c r="V396" i="1"/>
  <c r="V405" i="1"/>
  <c r="V429" i="1"/>
  <c r="V435" i="1"/>
  <c r="V444" i="1"/>
  <c r="V458" i="1"/>
  <c r="V467" i="1"/>
  <c r="V481" i="1"/>
  <c r="V485" i="1"/>
  <c r="V505" i="1"/>
  <c r="V510" i="1"/>
  <c r="V518" i="1"/>
  <c r="V522" i="1"/>
  <c r="V530" i="1"/>
  <c r="V550" i="1"/>
  <c r="V574" i="1"/>
  <c r="V598" i="1"/>
  <c r="V643" i="1"/>
  <c r="V664" i="1"/>
  <c r="V668" i="1"/>
  <c r="V678" i="1"/>
  <c r="V725" i="1"/>
  <c r="V747" i="1"/>
  <c r="V759" i="1"/>
  <c r="V768" i="1"/>
  <c r="V787" i="1"/>
  <c r="V800" i="1"/>
  <c r="V804" i="1"/>
  <c r="V813" i="1"/>
  <c r="V825" i="1"/>
  <c r="V840" i="1"/>
  <c r="V862" i="1"/>
  <c r="V892" i="1"/>
  <c r="V926" i="1"/>
  <c r="V947" i="1"/>
  <c r="V964" i="1"/>
  <c r="V989" i="1"/>
  <c r="V1009" i="1"/>
  <c r="V1013" i="1"/>
  <c r="V1039" i="1"/>
  <c r="V1043" i="1"/>
  <c r="V1065" i="1"/>
  <c r="V1069" i="1"/>
  <c r="V1077" i="1"/>
  <c r="V1087" i="1"/>
  <c r="V1091" i="1"/>
  <c r="V1100" i="1"/>
  <c r="V1110" i="1"/>
  <c r="V1125" i="1"/>
  <c r="V1137" i="1"/>
  <c r="V1161" i="1"/>
  <c r="V1197" i="1"/>
  <c r="V1210" i="1"/>
  <c r="V1214" i="1"/>
  <c r="V1236" i="1"/>
  <c r="V1241" i="1"/>
  <c r="V1254" i="1"/>
  <c r="V1283" i="1"/>
  <c r="V1289" i="1"/>
  <c r="V1304" i="1"/>
  <c r="V1317" i="1"/>
  <c r="V1344" i="1"/>
  <c r="V1348" i="1"/>
  <c r="V1876" i="1"/>
  <c r="V1853" i="1"/>
  <c r="V1849" i="1"/>
  <c r="V1840" i="1"/>
  <c r="V1821" i="1"/>
  <c r="V1813" i="1"/>
  <c r="V1809" i="1"/>
  <c r="V1801" i="1"/>
  <c r="V1797" i="1"/>
  <c r="V1793" i="1"/>
  <c r="V1784" i="1"/>
  <c r="V1772" i="1"/>
  <c r="V1764" i="1"/>
  <c r="V1755" i="1"/>
  <c r="V1746" i="1"/>
  <c r="V1736" i="1"/>
  <c r="V1732" i="1"/>
  <c r="V1699" i="1"/>
  <c r="V1694" i="1"/>
  <c r="V1656" i="1"/>
  <c r="V1652" i="1"/>
  <c r="V1643" i="1"/>
  <c r="V1637" i="1"/>
  <c r="V1614" i="1"/>
  <c r="V1610" i="1"/>
  <c r="V1606" i="1"/>
  <c r="V1586" i="1"/>
  <c r="V1582" i="1"/>
  <c r="V1554" i="1"/>
  <c r="V1516" i="1"/>
  <c r="V1508" i="1"/>
  <c r="V1502" i="1"/>
  <c r="V1470" i="1"/>
  <c r="V1462" i="1"/>
  <c r="V1441" i="1"/>
  <c r="V1436" i="1"/>
  <c r="V1423" i="1"/>
  <c r="V1415" i="1"/>
  <c r="V1411" i="1"/>
  <c r="V1406" i="1"/>
  <c r="V1194" i="1"/>
  <c r="V1134" i="1"/>
  <c r="V1124" i="1"/>
  <c r="V1010" i="1"/>
  <c r="V950" i="1"/>
  <c r="V900" i="1"/>
  <c r="V885" i="1"/>
  <c r="V841" i="1"/>
  <c r="V820" i="1"/>
  <c r="V750" i="1"/>
  <c r="V720" i="1"/>
  <c r="V712" i="1"/>
  <c r="V684" i="1"/>
  <c r="V677" i="1"/>
  <c r="V646" i="1"/>
  <c r="V629" i="1"/>
  <c r="V625" i="1"/>
  <c r="V596" i="1"/>
  <c r="V588" i="1"/>
  <c r="V541" i="1"/>
  <c r="V480" i="1"/>
  <c r="V459" i="1"/>
  <c r="V443" i="1"/>
  <c r="V395" i="1"/>
  <c r="V384" i="1"/>
  <c r="V376" i="1"/>
  <c r="V372" i="1"/>
  <c r="V234" i="1"/>
  <c r="V218" i="1"/>
  <c r="V147" i="1"/>
  <c r="V81" i="1"/>
  <c r="V40" i="1"/>
  <c r="V27" i="1"/>
  <c r="U773" i="1"/>
  <c r="U1751" i="1"/>
  <c r="U1738" i="1"/>
  <c r="U937" i="1"/>
  <c r="U1804" i="1"/>
  <c r="U1860" i="1"/>
  <c r="U1626" i="1"/>
  <c r="U1624" i="1"/>
  <c r="U1605" i="1"/>
  <c r="U1440" i="1"/>
  <c r="U1885" i="1"/>
  <c r="U1840" i="1"/>
  <c r="U1752" i="1"/>
  <c r="U1749" i="1"/>
  <c r="U1746" i="1"/>
  <c r="U1741" i="1"/>
  <c r="U1739" i="1"/>
  <c r="U1736" i="1"/>
  <c r="U936" i="1"/>
  <c r="U1820" i="1"/>
  <c r="U1622" i="1"/>
  <c r="U1607" i="1"/>
  <c r="U1455" i="1"/>
  <c r="U1859" i="1"/>
  <c r="U1821" i="1"/>
  <c r="U1819" i="1"/>
  <c r="U1625" i="1"/>
  <c r="U1623" i="1"/>
  <c r="U1621" i="1"/>
  <c r="U1608" i="1"/>
  <c r="U1606" i="1"/>
  <c r="U1604" i="1"/>
  <c r="U1454" i="1"/>
  <c r="U1439" i="1"/>
  <c r="U1798" i="1"/>
  <c r="U915" i="1"/>
  <c r="U27" i="1"/>
  <c r="U20" i="1"/>
  <c r="U1874" i="1"/>
  <c r="T1874" i="1" s="1"/>
  <c r="U1855" i="1"/>
  <c r="U1837" i="1"/>
  <c r="U1806" i="1"/>
  <c r="U1802" i="1"/>
  <c r="U1800" i="1"/>
  <c r="U1796" i="1"/>
  <c r="U1676" i="1"/>
  <c r="U1674" i="1"/>
  <c r="U1672" i="1"/>
  <c r="U1670" i="1"/>
  <c r="U1665" i="1"/>
  <c r="U1572" i="1"/>
  <c r="U1570" i="1"/>
  <c r="U1568" i="1"/>
  <c r="U1522" i="1"/>
  <c r="U1477" i="1"/>
  <c r="U1475" i="1"/>
  <c r="U1473" i="1"/>
  <c r="U1468" i="1"/>
  <c r="U1432" i="1"/>
  <c r="U1416" i="1"/>
  <c r="U1414" i="1"/>
  <c r="U1412" i="1"/>
  <c r="U1400" i="1"/>
  <c r="U1398" i="1"/>
  <c r="U1362" i="1"/>
  <c r="U1359" i="1"/>
  <c r="U1357" i="1"/>
  <c r="U1352" i="1"/>
  <c r="U1350" i="1"/>
  <c r="U1273" i="1"/>
  <c r="U1189" i="1"/>
  <c r="U1088" i="1"/>
  <c r="U1060" i="1"/>
  <c r="U1027" i="1"/>
  <c r="U1025" i="1"/>
  <c r="U675" i="1"/>
  <c r="U673" i="1"/>
  <c r="U596" i="1"/>
  <c r="U594" i="1"/>
  <c r="U550" i="1"/>
  <c r="U507" i="1"/>
  <c r="U380" i="1"/>
  <c r="U378" i="1"/>
  <c r="U353" i="1"/>
  <c r="U343" i="1"/>
  <c r="U341" i="1"/>
  <c r="U339" i="1"/>
  <c r="U337" i="1"/>
  <c r="U303" i="1"/>
  <c r="U288" i="1"/>
  <c r="U282" i="1"/>
  <c r="U279" i="1"/>
  <c r="U277" i="1"/>
  <c r="U275" i="1"/>
  <c r="U273" i="1"/>
  <c r="U271" i="1"/>
  <c r="U266" i="1"/>
  <c r="U435" i="1"/>
  <c r="U47" i="1"/>
  <c r="U94" i="1"/>
  <c r="U818" i="1"/>
  <c r="U841" i="1"/>
  <c r="U843" i="1"/>
  <c r="U845" i="1"/>
  <c r="U854" i="1"/>
  <c r="U856" i="1"/>
  <c r="U1005" i="1"/>
  <c r="U1225" i="1"/>
  <c r="U1227" i="1"/>
  <c r="U1243" i="1"/>
  <c r="U1247" i="1"/>
  <c r="U1318" i="1"/>
  <c r="U1324" i="1"/>
  <c r="U1329" i="1"/>
  <c r="U1420" i="1"/>
  <c r="U1461" i="1"/>
  <c r="U1482" i="1"/>
  <c r="U1486" i="1"/>
  <c r="U1488" i="1"/>
  <c r="U1490" i="1"/>
  <c r="U1492" i="1"/>
  <c r="U1529" i="1"/>
  <c r="U1560" i="1"/>
  <c r="U1637" i="1"/>
  <c r="U1644" i="1"/>
  <c r="U1702" i="1"/>
  <c r="U1704" i="1"/>
  <c r="U1708" i="1"/>
  <c r="U1710" i="1"/>
  <c r="U1724" i="1"/>
  <c r="U1728" i="1"/>
  <c r="U1730" i="1"/>
  <c r="U1767" i="1"/>
  <c r="U1769" i="1"/>
  <c r="U1815" i="1"/>
  <c r="U1817" i="1"/>
  <c r="U1833" i="1"/>
  <c r="U844" i="1"/>
  <c r="U857" i="1"/>
  <c r="U1171" i="1"/>
  <c r="U1242" i="1"/>
  <c r="U1244" i="1"/>
  <c r="U1276" i="1"/>
  <c r="U1331" i="1"/>
  <c r="U1333" i="1"/>
  <c r="U1451" i="1"/>
  <c r="U1485" i="1"/>
  <c r="U1487" i="1"/>
  <c r="U1489" i="1"/>
  <c r="U1491" i="1"/>
  <c r="U1503" i="1"/>
  <c r="U1528" i="1"/>
  <c r="U1542" i="1"/>
  <c r="U1548" i="1"/>
  <c r="U1595" i="1"/>
  <c r="U1638" i="1"/>
  <c r="U1643" i="1"/>
  <c r="U1645" i="1"/>
  <c r="U1701" i="1"/>
  <c r="U1703" i="1"/>
  <c r="U1705" i="1"/>
  <c r="U1707" i="1"/>
  <c r="U1709" i="1"/>
  <c r="U1723" i="1"/>
  <c r="U1729" i="1"/>
  <c r="U1731" i="1"/>
  <c r="U1768" i="1"/>
  <c r="U1770" i="1"/>
  <c r="U1790" i="1"/>
  <c r="U1816" i="1"/>
  <c r="U1834" i="1"/>
  <c r="U720" i="1"/>
  <c r="U44" i="1"/>
  <c r="U750" i="1"/>
  <c r="U752" i="1"/>
  <c r="U772" i="1"/>
  <c r="U774" i="1"/>
  <c r="U785" i="1"/>
  <c r="U816" i="1"/>
  <c r="U835" i="1"/>
  <c r="U882" i="1"/>
  <c r="U884" i="1"/>
  <c r="U886" i="1"/>
  <c r="U888" i="1"/>
  <c r="U1001" i="1"/>
  <c r="U1003" i="1"/>
  <c r="U1103" i="1"/>
  <c r="U1170" i="1"/>
  <c r="U1207" i="1"/>
  <c r="U1241" i="1"/>
  <c r="U1245" i="1"/>
  <c r="U1249" i="1"/>
  <c r="U1253" i="1"/>
  <c r="U1332" i="1"/>
  <c r="U1335" i="1"/>
  <c r="U1418" i="1"/>
  <c r="U1422" i="1"/>
  <c r="U1436" i="1"/>
  <c r="U1450" i="1"/>
  <c r="U1452" i="1"/>
  <c r="U1484" i="1"/>
  <c r="U1502" i="1"/>
  <c r="U1505" i="1"/>
  <c r="U1515" i="1"/>
  <c r="U1541" i="1"/>
  <c r="U1588" i="1"/>
  <c r="U1596" i="1"/>
  <c r="U1613" i="1"/>
  <c r="U1615" i="1"/>
  <c r="U1617" i="1"/>
  <c r="U1684" i="1"/>
  <c r="U1688" i="1"/>
  <c r="U1706" i="1"/>
  <c r="U1732" i="1"/>
  <c r="U1771" i="1"/>
  <c r="U1773" i="1"/>
  <c r="U1791" i="1"/>
  <c r="U1835" i="1"/>
  <c r="U751" i="1"/>
  <c r="U771" i="1"/>
  <c r="U775" i="1"/>
  <c r="U784" i="1"/>
  <c r="U786" i="1"/>
  <c r="U815" i="1"/>
  <c r="U817" i="1"/>
  <c r="U834" i="1"/>
  <c r="U836" i="1"/>
  <c r="U842" i="1"/>
  <c r="U855" i="1"/>
  <c r="U868" i="1"/>
  <c r="U881" i="1"/>
  <c r="U883" i="1"/>
  <c r="U885" i="1"/>
  <c r="U887" i="1"/>
  <c r="U1002" i="1"/>
  <c r="U1004" i="1"/>
  <c r="U1102" i="1"/>
  <c r="U1206" i="1"/>
  <c r="U1226" i="1"/>
  <c r="U1240" i="1"/>
  <c r="U1246" i="1"/>
  <c r="U1248" i="1"/>
  <c r="U1314" i="1"/>
  <c r="U1317" i="1"/>
  <c r="U1319" i="1"/>
  <c r="U1326" i="1"/>
  <c r="U1419" i="1"/>
  <c r="U1421" i="1"/>
  <c r="U1423" i="1"/>
  <c r="U1449" i="1"/>
  <c r="U1483" i="1"/>
  <c r="U1501" i="1"/>
  <c r="U1506" i="1"/>
  <c r="U1514" i="1"/>
  <c r="U1545" i="1"/>
  <c r="U1559" i="1"/>
  <c r="U1589" i="1"/>
  <c r="U1597" i="1"/>
  <c r="U1612" i="1"/>
  <c r="U1614" i="1"/>
  <c r="U1616" i="1"/>
  <c r="U1683" i="1"/>
  <c r="U1689" i="1"/>
  <c r="U1772" i="1"/>
  <c r="U1836" i="1"/>
  <c r="U1838" i="1"/>
  <c r="U1807" i="1"/>
  <c r="U1805" i="1"/>
  <c r="U1803" i="1"/>
  <c r="U1801" i="1"/>
  <c r="U1799" i="1"/>
  <c r="U1797" i="1"/>
  <c r="U1675" i="1"/>
  <c r="U1673" i="1"/>
  <c r="U1671" i="1"/>
  <c r="U1669" i="1"/>
  <c r="U1666" i="1"/>
  <c r="U1652" i="1"/>
  <c r="U1571" i="1"/>
  <c r="U1569" i="1"/>
  <c r="U1567" i="1"/>
  <c r="U1564" i="1"/>
  <c r="U1478" i="1"/>
  <c r="U1476" i="1"/>
  <c r="U1474" i="1"/>
  <c r="U1472" i="1"/>
  <c r="U1469" i="1"/>
  <c r="U1467" i="1"/>
  <c r="U1415" i="1"/>
  <c r="U1413" i="1"/>
  <c r="U1411" i="1"/>
  <c r="U1399" i="1"/>
  <c r="U1397" i="1"/>
  <c r="U1358" i="1"/>
  <c r="U1356" i="1"/>
  <c r="U1353" i="1"/>
  <c r="U1351" i="1"/>
  <c r="U1274" i="1"/>
  <c r="U1061" i="1"/>
  <c r="U1059" i="1"/>
  <c r="U1051" i="1"/>
  <c r="U1043" i="1"/>
  <c r="U1036" i="1"/>
  <c r="U1028" i="1"/>
  <c r="U1026" i="1"/>
  <c r="U1024" i="1"/>
  <c r="U676" i="1"/>
  <c r="U674" i="1"/>
  <c r="U672" i="1"/>
  <c r="U597" i="1"/>
  <c r="U595" i="1"/>
  <c r="U593" i="1"/>
  <c r="U551" i="1"/>
  <c r="U545" i="1"/>
  <c r="U379" i="1"/>
  <c r="U354" i="1"/>
  <c r="U352" i="1"/>
  <c r="U342" i="1"/>
  <c r="U340" i="1"/>
  <c r="U338" i="1"/>
  <c r="U289" i="1"/>
  <c r="U287" i="1"/>
  <c r="U280" i="1"/>
  <c r="U278" i="1"/>
  <c r="U276" i="1"/>
  <c r="U274" i="1"/>
  <c r="U272" i="1"/>
  <c r="U269" i="1"/>
  <c r="U267" i="1"/>
  <c r="U265" i="1"/>
  <c r="U263" i="1"/>
  <c r="U1417" i="1"/>
  <c r="U1387" i="1"/>
  <c r="U1448" i="1"/>
  <c r="U1278" i="1"/>
  <c r="U1275" i="1"/>
  <c r="U40" i="1"/>
  <c r="U96" i="1"/>
  <c r="U1663" i="1"/>
  <c r="U1657" i="1"/>
  <c r="U560" i="1"/>
  <c r="U508" i="1"/>
  <c r="U1693" i="1"/>
  <c r="U1659" i="1"/>
  <c r="U768" i="1"/>
  <c r="U770" i="1"/>
  <c r="U1818" i="1"/>
  <c r="U1814" i="1"/>
  <c r="U1694" i="1"/>
  <c r="U1581" i="1"/>
  <c r="U1453" i="1"/>
  <c r="U1272" i="1"/>
  <c r="U509" i="1"/>
  <c r="U106" i="1"/>
  <c r="U262" i="1"/>
  <c r="U120" i="1"/>
  <c r="U95" i="1"/>
  <c r="U41" i="1"/>
  <c r="U28" i="1"/>
  <c r="U18" i="1"/>
  <c r="U8" i="1"/>
  <c r="U6" i="1"/>
  <c r="U1887" i="1"/>
  <c r="U1881" i="1"/>
  <c r="U1879" i="1"/>
  <c r="U1877" i="1"/>
  <c r="U1875" i="1"/>
  <c r="U1872" i="1"/>
  <c r="U1870" i="1"/>
  <c r="U1868" i="1"/>
  <c r="U1866" i="1"/>
  <c r="U1861" i="1"/>
  <c r="U1853" i="1"/>
  <c r="U1851" i="1"/>
  <c r="U1846" i="1"/>
  <c r="U1844" i="1"/>
  <c r="U1830" i="1"/>
  <c r="U1828" i="1"/>
  <c r="U1825" i="1"/>
  <c r="U1823" i="1"/>
  <c r="U1812" i="1"/>
  <c r="U1810" i="1"/>
  <c r="U1793" i="1"/>
  <c r="U1788" i="1"/>
  <c r="U1786" i="1"/>
  <c r="U1784" i="1"/>
  <c r="U1781" i="1"/>
  <c r="U1779" i="1"/>
  <c r="U1777" i="1"/>
  <c r="U1765" i="1"/>
  <c r="U1763" i="1"/>
  <c r="U1760" i="1"/>
  <c r="U1758" i="1"/>
  <c r="U1756" i="1"/>
  <c r="U1754" i="1"/>
  <c r="U1726" i="1"/>
  <c r="U1721" i="1"/>
  <c r="U1719" i="1"/>
  <c r="U1717" i="1"/>
  <c r="U1715" i="1"/>
  <c r="U1713" i="1"/>
  <c r="U1697" i="1"/>
  <c r="U1695" i="1"/>
  <c r="U1681" i="1"/>
  <c r="U1679" i="1"/>
  <c r="U1661" i="1"/>
  <c r="U1651" i="1"/>
  <c r="U1649" i="1"/>
  <c r="U1647" i="1"/>
  <c r="U1639" i="1"/>
  <c r="U1633" i="1"/>
  <c r="U1620" i="1"/>
  <c r="U1618" i="1"/>
  <c r="U1601" i="1"/>
  <c r="U1592" i="1"/>
  <c r="U1590" i="1"/>
  <c r="U1585" i="1"/>
  <c r="U1583" i="1"/>
  <c r="U1579" i="1"/>
  <c r="U1577" i="1"/>
  <c r="U1562" i="1"/>
  <c r="U1557" i="1"/>
  <c r="U1555" i="1"/>
  <c r="U1553" i="1"/>
  <c r="U1551" i="1"/>
  <c r="U1538" i="1"/>
  <c r="U1536" i="1"/>
  <c r="U1534" i="1"/>
  <c r="U1532" i="1"/>
  <c r="U1526" i="1"/>
  <c r="U1519" i="1"/>
  <c r="U1507" i="1"/>
  <c r="U1499" i="1"/>
  <c r="U1497" i="1"/>
  <c r="U1495" i="1"/>
  <c r="U1480" i="1"/>
  <c r="U1463" i="1"/>
  <c r="U1458" i="1"/>
  <c r="U1445" i="1"/>
  <c r="U1438" i="1"/>
  <c r="U1430" i="1"/>
  <c r="U1428" i="1"/>
  <c r="U1425" i="1"/>
  <c r="U1395" i="1"/>
  <c r="U1393" i="1"/>
  <c r="U1382" i="1"/>
  <c r="U1380" i="1"/>
  <c r="U1378" i="1"/>
  <c r="U1373" i="1"/>
  <c r="U1371" i="1"/>
  <c r="U1369" i="1"/>
  <c r="U1367" i="1"/>
  <c r="U1343" i="1"/>
  <c r="U1311" i="1"/>
  <c r="U1306" i="1"/>
  <c r="U1298" i="1"/>
  <c r="U1291" i="1"/>
  <c r="U1289" i="1"/>
  <c r="U1286" i="1"/>
  <c r="U1237" i="1"/>
  <c r="U1202" i="1"/>
  <c r="U1200" i="1"/>
  <c r="U1145" i="1"/>
  <c r="U1130" i="1"/>
  <c r="U1118" i="1"/>
  <c r="U1073" i="1"/>
  <c r="U1070" i="1"/>
  <c r="U1068" i="1"/>
  <c r="U1021" i="1"/>
  <c r="U1019" i="1"/>
  <c r="U1013" i="1"/>
  <c r="U1011" i="1"/>
  <c r="U1009" i="1"/>
  <c r="U996" i="1"/>
  <c r="U994" i="1"/>
  <c r="U992" i="1"/>
  <c r="U990" i="1"/>
  <c r="U988" i="1"/>
  <c r="U986" i="1"/>
  <c r="U984" i="1"/>
  <c r="U975" i="1"/>
  <c r="U973" i="1"/>
  <c r="U971" i="1"/>
  <c r="U968" i="1"/>
  <c r="U966" i="1"/>
  <c r="U964" i="1"/>
  <c r="U962" i="1"/>
  <c r="U960" i="1"/>
  <c r="U896" i="1"/>
  <c r="U829" i="1"/>
  <c r="U808" i="1"/>
  <c r="U806" i="1"/>
  <c r="U804" i="1"/>
  <c r="U799" i="1"/>
  <c r="U797" i="1"/>
  <c r="U795" i="1"/>
  <c r="U766" i="1"/>
  <c r="U764" i="1"/>
  <c r="U762" i="1"/>
  <c r="U760" i="1"/>
  <c r="U758" i="1"/>
  <c r="U756" i="1"/>
  <c r="U743" i="1"/>
  <c r="U740" i="1"/>
  <c r="U734" i="1"/>
  <c r="U437" i="1"/>
  <c r="U19" i="1"/>
  <c r="U29" i="1"/>
  <c r="U58" i="1"/>
  <c r="U62" i="1"/>
  <c r="U68" i="1"/>
  <c r="U74" i="1"/>
  <c r="U79" i="1"/>
  <c r="U83" i="1"/>
  <c r="U86" i="1"/>
  <c r="U92" i="1"/>
  <c r="U97" i="1"/>
  <c r="U102" i="1"/>
  <c r="U104" i="1"/>
  <c r="U118" i="1"/>
  <c r="U127" i="1"/>
  <c r="U129" i="1"/>
  <c r="U141" i="1"/>
  <c r="U154" i="1"/>
  <c r="U156" i="1"/>
  <c r="U165" i="1"/>
  <c r="U170" i="1"/>
  <c r="U183" i="1"/>
  <c r="U186" i="1"/>
  <c r="U191" i="1"/>
  <c r="U209" i="1"/>
  <c r="U222" i="1"/>
  <c r="U226" i="1"/>
  <c r="U230" i="1"/>
  <c r="U232" i="1"/>
  <c r="U246" i="1"/>
  <c r="U253" i="1"/>
  <c r="U301" i="1"/>
  <c r="U317" i="1"/>
  <c r="U319" i="1"/>
  <c r="U331" i="1"/>
  <c r="U334" i="1"/>
  <c r="U348" i="1"/>
  <c r="U358" i="1"/>
  <c r="U366" i="1"/>
  <c r="U381" i="1"/>
  <c r="U389" i="1"/>
  <c r="U392" i="1"/>
  <c r="U394" i="1"/>
  <c r="U396" i="1"/>
  <c r="U398" i="1"/>
  <c r="U411" i="1"/>
  <c r="U419" i="1"/>
  <c r="U422" i="1"/>
  <c r="U428" i="1"/>
  <c r="U441" i="1"/>
  <c r="U448" i="1"/>
  <c r="U459" i="1"/>
  <c r="U476" i="1"/>
  <c r="U482" i="1"/>
  <c r="U500" i="1"/>
  <c r="U510" i="1"/>
  <c r="U512" i="1"/>
  <c r="U519" i="1"/>
  <c r="U526" i="1"/>
  <c r="U21" i="1"/>
  <c r="U42" i="1"/>
  <c r="U48" i="1"/>
  <c r="U75" i="1"/>
  <c r="U87" i="1"/>
  <c r="U101" i="1"/>
  <c r="U103" i="1"/>
  <c r="U105" i="1"/>
  <c r="U114" i="1"/>
  <c r="U122" i="1"/>
  <c r="U128" i="1"/>
  <c r="U137" i="1"/>
  <c r="U153" i="1"/>
  <c r="U155" i="1"/>
  <c r="U166" i="1"/>
  <c r="U171" i="1"/>
  <c r="U182" i="1"/>
  <c r="U185" i="1"/>
  <c r="U208" i="1"/>
  <c r="U210" i="1"/>
  <c r="U225" i="1"/>
  <c r="U231" i="1"/>
  <c r="U233" i="1"/>
  <c r="U247" i="1"/>
  <c r="U252" i="1"/>
  <c r="U254" i="1"/>
  <c r="U284" i="1"/>
  <c r="U291" i="1"/>
  <c r="U305" i="1"/>
  <c r="U307" i="1"/>
  <c r="U313" i="1"/>
  <c r="U316" i="1"/>
  <c r="U318" i="1"/>
  <c r="U330" i="1"/>
  <c r="U333" i="1"/>
  <c r="U349" i="1"/>
  <c r="U357" i="1"/>
  <c r="U359" i="1"/>
  <c r="U362" i="1"/>
  <c r="U367" i="1"/>
  <c r="U372" i="1"/>
  <c r="U393" i="1"/>
  <c r="U397" i="1"/>
  <c r="U407" i="1"/>
  <c r="U410" i="1"/>
  <c r="U412" i="1"/>
  <c r="U418" i="1"/>
  <c r="U429" i="1"/>
  <c r="U432" i="1"/>
  <c r="U458" i="1"/>
  <c r="U460" i="1"/>
  <c r="U474" i="1"/>
  <c r="U483" i="1"/>
  <c r="U493" i="1"/>
  <c r="U499" i="1"/>
  <c r="U511" i="1"/>
  <c r="U518" i="1"/>
  <c r="U520" i="1"/>
  <c r="U522" i="1"/>
  <c r="U525" i="1"/>
  <c r="U535" i="1"/>
  <c r="U544" i="1"/>
  <c r="U546" i="1"/>
  <c r="U31" i="1"/>
  <c r="U98" i="1"/>
  <c r="U100" i="1"/>
  <c r="U125" i="1"/>
  <c r="U145" i="1"/>
  <c r="U147" i="1"/>
  <c r="U149" i="1"/>
  <c r="U151" i="1"/>
  <c r="U158" i="1"/>
  <c r="U160" i="1"/>
  <c r="U211" i="1"/>
  <c r="U213" i="1"/>
  <c r="U215" i="1"/>
  <c r="U217" i="1"/>
  <c r="U294" i="1"/>
  <c r="U298" i="1"/>
  <c r="U300" i="1"/>
  <c r="U311" i="1"/>
  <c r="U322" i="1"/>
  <c r="U325" i="1"/>
  <c r="U370" i="1"/>
  <c r="U386" i="1"/>
  <c r="U401" i="1"/>
  <c r="U425" i="1"/>
  <c r="U444" i="1"/>
  <c r="U446" i="1"/>
  <c r="U453" i="1"/>
  <c r="U455" i="1"/>
  <c r="U477" i="1"/>
  <c r="U515" i="1"/>
  <c r="U543" i="1"/>
  <c r="U548" i="1"/>
  <c r="U556" i="1"/>
  <c r="U559" i="1"/>
  <c r="U561" i="1"/>
  <c r="U565" i="1"/>
  <c r="U573" i="1"/>
  <c r="U575" i="1"/>
  <c r="U577" i="1"/>
  <c r="U598" i="1"/>
  <c r="U600" i="1"/>
  <c r="U615" i="1"/>
  <c r="U667" i="1"/>
  <c r="U30" i="1"/>
  <c r="U51" i="1"/>
  <c r="U64" i="1"/>
  <c r="U72" i="1"/>
  <c r="U99" i="1"/>
  <c r="U116" i="1"/>
  <c r="U124" i="1"/>
  <c r="U144" i="1"/>
  <c r="U146" i="1"/>
  <c r="U148" i="1"/>
  <c r="U150" i="1"/>
  <c r="U159" i="1"/>
  <c r="U214" i="1"/>
  <c r="U216" i="1"/>
  <c r="U218" i="1"/>
  <c r="U256" i="1"/>
  <c r="U258" i="1"/>
  <c r="U295" i="1"/>
  <c r="U297" i="1"/>
  <c r="U299" i="1"/>
  <c r="U309" i="1"/>
  <c r="U326" i="1"/>
  <c r="U328" i="1"/>
  <c r="U364" i="1"/>
  <c r="U385" i="1"/>
  <c r="U387" i="1"/>
  <c r="U402" i="1"/>
  <c r="U427" i="1"/>
  <c r="U478" i="1"/>
  <c r="U485" i="1"/>
  <c r="U490" i="1"/>
  <c r="U514" i="1"/>
  <c r="U534" i="1"/>
  <c r="U539" i="1"/>
  <c r="U552" i="1"/>
  <c r="U558" i="1"/>
  <c r="U566" i="1"/>
  <c r="U572" i="1"/>
  <c r="U576" i="1"/>
  <c r="U599" i="1"/>
  <c r="U603" i="1"/>
  <c r="U605" i="1"/>
  <c r="U609" i="1"/>
  <c r="U618" i="1"/>
  <c r="U694" i="1"/>
  <c r="U130" i="1"/>
  <c r="U134" i="1"/>
  <c r="U176" i="1"/>
  <c r="U178" i="1"/>
  <c r="U188" i="1"/>
  <c r="U194" i="1"/>
  <c r="U196" i="1"/>
  <c r="U200" i="1"/>
  <c r="U204" i="1"/>
  <c r="U236" i="1"/>
  <c r="U241" i="1"/>
  <c r="U243" i="1"/>
  <c r="U415" i="1"/>
  <c r="U462" i="1"/>
  <c r="U468" i="1"/>
  <c r="U541" i="1"/>
  <c r="U554" i="1"/>
  <c r="U579" i="1"/>
  <c r="U583" i="1"/>
  <c r="U585" i="1"/>
  <c r="U590" i="1"/>
  <c r="U622" i="1"/>
  <c r="U628" i="1"/>
  <c r="U813" i="1"/>
  <c r="U820" i="1"/>
  <c r="U847" i="1"/>
  <c r="U853" i="1"/>
  <c r="U860" i="1"/>
  <c r="U862" i="1"/>
  <c r="U892" i="1"/>
  <c r="U929" i="1"/>
  <c r="U952" i="1"/>
  <c r="U1116" i="1"/>
  <c r="U1122" i="1"/>
  <c r="U1137" i="1"/>
  <c r="U1160" i="1"/>
  <c r="U1165" i="1"/>
  <c r="U1168" i="1"/>
  <c r="U1176" i="1"/>
  <c r="U1181" i="1"/>
  <c r="U1188" i="1"/>
  <c r="U1195" i="1"/>
  <c r="U1197" i="1"/>
  <c r="U1204" i="1"/>
  <c r="U1221" i="1"/>
  <c r="U1230" i="1"/>
  <c r="U1250" i="1"/>
  <c r="U1257" i="1"/>
  <c r="U1261" i="1"/>
  <c r="U1337" i="1"/>
  <c r="U1345" i="1"/>
  <c r="U1347" i="1"/>
  <c r="U1349" i="1"/>
  <c r="U1364" i="1"/>
  <c r="U1375" i="1"/>
  <c r="U1377" i="1"/>
  <c r="U1384" i="1"/>
  <c r="U1386" i="1"/>
  <c r="U1388" i="1"/>
  <c r="U1390" i="1"/>
  <c r="U1392" i="1"/>
  <c r="U1402" i="1"/>
  <c r="U1404" i="1"/>
  <c r="U1406" i="1"/>
  <c r="U1410" i="1"/>
  <c r="U107" i="1"/>
  <c r="U110" i="1"/>
  <c r="U135" i="1"/>
  <c r="U163" i="1"/>
  <c r="U175" i="1"/>
  <c r="U179" i="1"/>
  <c r="U187" i="1"/>
  <c r="U193" i="1"/>
  <c r="U195" i="1"/>
  <c r="U197" i="1"/>
  <c r="U199" i="1"/>
  <c r="U203" i="1"/>
  <c r="U235" i="1"/>
  <c r="U240" i="1"/>
  <c r="U242" i="1"/>
  <c r="U244" i="1"/>
  <c r="U250" i="1"/>
  <c r="U414" i="1"/>
  <c r="U467" i="1"/>
  <c r="U469" i="1"/>
  <c r="U532" i="1"/>
  <c r="U580" i="1"/>
  <c r="U582" i="1"/>
  <c r="U584" i="1"/>
  <c r="U589" i="1"/>
  <c r="U623" i="1"/>
  <c r="U625" i="1"/>
  <c r="U634" i="1"/>
  <c r="U754" i="1"/>
  <c r="U781" i="1"/>
  <c r="U791" i="1"/>
  <c r="U793" i="1"/>
  <c r="U861" i="1"/>
  <c r="U863" i="1"/>
  <c r="U875" i="1"/>
  <c r="U912" i="1"/>
  <c r="U1175" i="1"/>
  <c r="U1192" i="1"/>
  <c r="U1196" i="1"/>
  <c r="U1231" i="1"/>
  <c r="U1251" i="1"/>
  <c r="U1262" i="1"/>
  <c r="U1270" i="1"/>
  <c r="U1327" i="1"/>
  <c r="U1336" i="1"/>
  <c r="U1341" i="1"/>
  <c r="U1346" i="1"/>
  <c r="U1348" i="1"/>
  <c r="U1363" i="1"/>
  <c r="U1365" i="1"/>
  <c r="U1374" i="1"/>
  <c r="U1376" i="1"/>
  <c r="U1385" i="1"/>
  <c r="U1389" i="1"/>
  <c r="U1391" i="1"/>
  <c r="U1396" i="1"/>
  <c r="U1401" i="1"/>
  <c r="U1403" i="1"/>
  <c r="U1407" i="1"/>
  <c r="U34" i="1"/>
  <c r="U26" i="1"/>
  <c r="U43" i="1"/>
  <c r="U76" i="1"/>
  <c r="U88" i="1"/>
  <c r="U138" i="1"/>
  <c r="U167" i="1"/>
  <c r="U172" i="1"/>
  <c r="U220" i="1"/>
  <c r="U224" i="1"/>
  <c r="U260" i="1"/>
  <c r="U285" i="1"/>
  <c r="U306" i="1"/>
  <c r="U345" i="1"/>
  <c r="U350" i="1"/>
  <c r="U360" i="1"/>
  <c r="U368" i="1"/>
  <c r="U373" i="1"/>
  <c r="U439" i="1"/>
  <c r="U492" i="1"/>
  <c r="U503" i="1"/>
  <c r="U505" i="1"/>
  <c r="U521" i="1"/>
  <c r="U529" i="1"/>
  <c r="U39" i="1"/>
  <c r="U70" i="1"/>
  <c r="U162" i="1"/>
  <c r="U190" i="1"/>
  <c r="U221" i="1"/>
  <c r="U223" i="1"/>
  <c r="U320" i="1"/>
  <c r="U335" i="1"/>
  <c r="U369" i="1"/>
  <c r="U374" i="1"/>
  <c r="U390" i="1"/>
  <c r="U395" i="1"/>
  <c r="U399" i="1"/>
  <c r="U404" i="1"/>
  <c r="U438" i="1"/>
  <c r="U440" i="1"/>
  <c r="U442" i="1"/>
  <c r="U449" i="1"/>
  <c r="U471" i="1"/>
  <c r="U504" i="1"/>
  <c r="U530" i="1"/>
  <c r="U542" i="1"/>
  <c r="U24" i="1"/>
  <c r="U36" i="1"/>
  <c r="U49" i="1"/>
  <c r="U143" i="1"/>
  <c r="U257" i="1"/>
  <c r="U296" i="1"/>
  <c r="U327" i="1"/>
  <c r="U383" i="1"/>
  <c r="U403" i="1"/>
  <c r="U486" i="1"/>
  <c r="U495" i="1"/>
  <c r="U538" i="1"/>
  <c r="U563" i="1"/>
  <c r="U571" i="1"/>
  <c r="U602" i="1"/>
  <c r="U604" i="1"/>
  <c r="U606" i="1"/>
  <c r="U608" i="1"/>
  <c r="U610" i="1"/>
  <c r="U617" i="1"/>
  <c r="U637" i="1"/>
  <c r="U639" i="1"/>
  <c r="U641" i="1"/>
  <c r="U650" i="1"/>
  <c r="U665" i="1"/>
  <c r="U669" i="1"/>
  <c r="U671" i="1"/>
  <c r="U678" i="1"/>
  <c r="U681" i="1"/>
  <c r="U683" i="1"/>
  <c r="U685" i="1"/>
  <c r="U687" i="1"/>
  <c r="U689" i="1"/>
  <c r="U691" i="1"/>
  <c r="U693" i="1"/>
  <c r="U695" i="1"/>
  <c r="U700" i="1"/>
  <c r="U702" i="1"/>
  <c r="U707" i="1"/>
  <c r="U709" i="1"/>
  <c r="U711" i="1"/>
  <c r="U718" i="1"/>
  <c r="U25" i="1"/>
  <c r="U33" i="1"/>
  <c r="U126" i="1"/>
  <c r="U212" i="1"/>
  <c r="U293" i="1"/>
  <c r="U312" i="1"/>
  <c r="U424" i="1"/>
  <c r="U445" i="1"/>
  <c r="U451" i="1"/>
  <c r="U454" i="1"/>
  <c r="U487" i="1"/>
  <c r="U516" i="1"/>
  <c r="U537" i="1"/>
  <c r="U547" i="1"/>
  <c r="U562" i="1"/>
  <c r="U564" i="1"/>
  <c r="U569" i="1"/>
  <c r="U574" i="1"/>
  <c r="U578" i="1"/>
  <c r="U592" i="1"/>
  <c r="U601" i="1"/>
  <c r="U607" i="1"/>
  <c r="U616" i="1"/>
  <c r="U638" i="1"/>
  <c r="U640" i="1"/>
  <c r="U642" i="1"/>
  <c r="U651" i="1"/>
  <c r="U666" i="1"/>
  <c r="U668" i="1"/>
  <c r="U670" i="1"/>
  <c r="U677" i="1"/>
  <c r="U680" i="1"/>
  <c r="U682" i="1"/>
  <c r="U684" i="1"/>
  <c r="U686" i="1"/>
  <c r="U688" i="1"/>
  <c r="U690" i="1"/>
  <c r="U692" i="1"/>
  <c r="U696" i="1"/>
  <c r="U699" i="1"/>
  <c r="U701" i="1"/>
  <c r="U703" i="1"/>
  <c r="U706" i="1"/>
  <c r="U708" i="1"/>
  <c r="U710" i="1"/>
  <c r="U712" i="1"/>
  <c r="U719" i="1"/>
  <c r="U721" i="1"/>
  <c r="U723" i="1"/>
  <c r="U735" i="1"/>
  <c r="U744" i="1"/>
  <c r="U174" i="1"/>
  <c r="U180" i="1"/>
  <c r="U198" i="1"/>
  <c r="U202" i="1"/>
  <c r="U229" i="1"/>
  <c r="U249" i="1"/>
  <c r="U251" i="1"/>
  <c r="U466" i="1"/>
  <c r="U581" i="1"/>
  <c r="U613" i="1"/>
  <c r="U620" i="1"/>
  <c r="U624" i="1"/>
  <c r="U626" i="1"/>
  <c r="U630" i="1"/>
  <c r="U632" i="1"/>
  <c r="U635" i="1"/>
  <c r="U643" i="1"/>
  <c r="U645" i="1"/>
  <c r="U647" i="1"/>
  <c r="U653" i="1"/>
  <c r="U655" i="1"/>
  <c r="U657" i="1"/>
  <c r="U663" i="1"/>
  <c r="U697" i="1"/>
  <c r="U715" i="1"/>
  <c r="U726" i="1"/>
  <c r="U731" i="1"/>
  <c r="U746" i="1"/>
  <c r="U748" i="1"/>
  <c r="U777" i="1"/>
  <c r="U779" i="1"/>
  <c r="U782" i="1"/>
  <c r="U789" i="1"/>
  <c r="U792" i="1"/>
  <c r="U810" i="1"/>
  <c r="U825" i="1"/>
  <c r="U827" i="1"/>
  <c r="U833" i="1"/>
  <c r="U838" i="1"/>
  <c r="U871" i="1"/>
  <c r="U876" i="1"/>
  <c r="U878" i="1"/>
  <c r="U890" i="1"/>
  <c r="U894" i="1"/>
  <c r="U899" i="1"/>
  <c r="U909" i="1"/>
  <c r="U911" i="1"/>
  <c r="U913" i="1"/>
  <c r="U921" i="1"/>
  <c r="U931" i="1"/>
  <c r="U943" i="1"/>
  <c r="U946" i="1"/>
  <c r="U948" i="1"/>
  <c r="U950" i="1"/>
  <c r="U954" i="1"/>
  <c r="U956" i="1"/>
  <c r="U958" i="1"/>
  <c r="U978" i="1"/>
  <c r="U980" i="1"/>
  <c r="U999" i="1"/>
  <c r="U1015" i="1"/>
  <c r="U1022" i="1"/>
  <c r="U1029" i="1"/>
  <c r="U1038" i="1"/>
  <c r="U1041" i="1"/>
  <c r="U1046" i="1"/>
  <c r="U1048" i="1"/>
  <c r="U1050" i="1"/>
  <c r="U1053" i="1"/>
  <c r="U1056" i="1"/>
  <c r="U1063" i="1"/>
  <c r="U1091" i="1"/>
  <c r="U1101" i="1"/>
  <c r="U1108" i="1"/>
  <c r="U1110" i="1"/>
  <c r="U1113" i="1"/>
  <c r="U1124" i="1"/>
  <c r="U1139" i="1"/>
  <c r="U1150" i="1"/>
  <c r="U1162" i="1"/>
  <c r="U1179" i="1"/>
  <c r="U1184" i="1"/>
  <c r="U1191" i="1"/>
  <c r="U1193" i="1"/>
  <c r="U1232" i="1"/>
  <c r="U1239" i="1"/>
  <c r="U1255" i="1"/>
  <c r="U1259" i="1"/>
  <c r="U1263" i="1"/>
  <c r="U1265" i="1"/>
  <c r="U1267" i="1"/>
  <c r="U1269" i="1"/>
  <c r="U1280" i="1"/>
  <c r="U1282" i="1"/>
  <c r="U1300" i="1"/>
  <c r="U1302" i="1"/>
  <c r="U1313" i="1"/>
  <c r="U1328" i="1"/>
  <c r="U1340" i="1"/>
  <c r="U1408" i="1"/>
  <c r="U177" i="1"/>
  <c r="U201" i="1"/>
  <c r="U205" i="1"/>
  <c r="U237" i="1"/>
  <c r="U417" i="1"/>
  <c r="U586" i="1"/>
  <c r="U591" i="1"/>
  <c r="U612" i="1"/>
  <c r="U614" i="1"/>
  <c r="U619" i="1"/>
  <c r="U621" i="1"/>
  <c r="U627" i="1"/>
  <c r="U629" i="1"/>
  <c r="U631" i="1"/>
  <c r="U636" i="1"/>
  <c r="U644" i="1"/>
  <c r="U646" i="1"/>
  <c r="U648" i="1"/>
  <c r="U654" i="1"/>
  <c r="U656" i="1"/>
  <c r="U658" i="1"/>
  <c r="U662" i="1"/>
  <c r="U698" i="1"/>
  <c r="U714" i="1"/>
  <c r="U716" i="1"/>
  <c r="U722" i="1"/>
  <c r="U725" i="1"/>
  <c r="U727" i="1"/>
  <c r="U732" i="1"/>
  <c r="U747" i="1"/>
  <c r="U769" i="1"/>
  <c r="U776" i="1"/>
  <c r="U778" i="1"/>
  <c r="U788" i="1"/>
  <c r="U812" i="1"/>
  <c r="U821" i="1"/>
  <c r="U824" i="1"/>
  <c r="U826" i="1"/>
  <c r="U828" i="1"/>
  <c r="U839" i="1"/>
  <c r="U848" i="1"/>
  <c r="U851" i="1"/>
  <c r="U859" i="1"/>
  <c r="U866" i="1"/>
  <c r="U872" i="1"/>
  <c r="U877" i="1"/>
  <c r="U891" i="1"/>
  <c r="U893" i="1"/>
  <c r="U898" i="1"/>
  <c r="U910" i="1"/>
  <c r="U920" i="1"/>
  <c r="U922" i="1"/>
  <c r="U925" i="1"/>
  <c r="U930" i="1"/>
  <c r="U932" i="1"/>
  <c r="U941" i="1"/>
  <c r="U944" i="1"/>
  <c r="U947" i="1"/>
  <c r="U949" i="1"/>
  <c r="U951" i="1"/>
  <c r="U953" i="1"/>
  <c r="U955" i="1"/>
  <c r="U957" i="1"/>
  <c r="U959" i="1"/>
  <c r="U979" i="1"/>
  <c r="U981" i="1"/>
  <c r="U1007" i="1"/>
  <c r="U1016" i="1"/>
  <c r="U1034" i="1"/>
  <c r="U1045" i="1"/>
  <c r="U1047" i="1"/>
  <c r="U1049" i="1"/>
  <c r="U1054" i="1"/>
  <c r="U1057" i="1"/>
  <c r="U1078" i="1"/>
  <c r="U1090" i="1"/>
  <c r="U1092" i="1"/>
  <c r="U1109" i="1"/>
  <c r="U1114" i="1"/>
  <c r="U1117" i="1"/>
  <c r="U1120" i="1"/>
  <c r="U1123" i="1"/>
  <c r="U1138" i="1"/>
  <c r="U1141" i="1"/>
  <c r="U1155" i="1"/>
  <c r="U1161" i="1"/>
  <c r="U1172" i="1"/>
  <c r="U1180" i="1"/>
  <c r="U1194" i="1"/>
  <c r="U1211" i="1"/>
  <c r="U1214" i="1"/>
  <c r="U1222" i="1"/>
  <c r="U1256" i="1"/>
  <c r="U1258" i="1"/>
  <c r="U1260" i="1"/>
  <c r="U1264" i="1"/>
  <c r="U1266" i="1"/>
  <c r="U1268" i="1"/>
  <c r="U1277" i="1"/>
  <c r="U1279" i="1"/>
  <c r="U1281" i="1"/>
  <c r="U1299" i="1"/>
  <c r="U1301" i="1"/>
  <c r="U1338" i="1"/>
  <c r="U1405" i="1"/>
  <c r="U1409" i="1"/>
  <c r="U1426" i="1"/>
  <c r="U1433" i="1"/>
  <c r="U1435" i="1"/>
  <c r="U1437" i="1"/>
  <c r="U1442" i="1"/>
  <c r="U1888" i="1"/>
  <c r="U1880" i="1"/>
  <c r="U1878" i="1"/>
  <c r="U1876" i="1"/>
  <c r="U1873" i="1"/>
  <c r="U1871" i="1"/>
  <c r="U1869" i="1"/>
  <c r="U1867" i="1"/>
  <c r="U1865" i="1"/>
  <c r="U1862" i="1"/>
  <c r="U1857" i="1"/>
  <c r="U1852" i="1"/>
  <c r="U1850" i="1"/>
  <c r="U1847" i="1"/>
  <c r="U1845" i="1"/>
  <c r="U1842" i="1"/>
  <c r="U1831" i="1"/>
  <c r="U1829" i="1"/>
  <c r="U1824" i="1"/>
  <c r="U1811" i="1"/>
  <c r="U1809" i="1"/>
  <c r="U1794" i="1"/>
  <c r="U1792" i="1"/>
  <c r="U1787" i="1"/>
  <c r="T1787" i="1" s="1"/>
  <c r="U1785" i="1"/>
  <c r="U1780" i="1"/>
  <c r="U1778" i="1"/>
  <c r="U1764" i="1"/>
  <c r="U1762" i="1"/>
  <c r="U1759" i="1"/>
  <c r="U1757" i="1"/>
  <c r="U1755" i="1"/>
  <c r="U1734" i="1"/>
  <c r="U1727" i="1"/>
  <c r="U1720" i="1"/>
  <c r="U1718" i="1"/>
  <c r="U1716" i="1"/>
  <c r="U1714" i="1"/>
  <c r="U1712" i="1"/>
  <c r="U1699" i="1"/>
  <c r="U1696" i="1"/>
  <c r="U1682" i="1"/>
  <c r="U1680" i="1"/>
  <c r="U1678" i="1"/>
  <c r="U1662" i="1"/>
  <c r="U1660" i="1"/>
  <c r="U1658" i="1"/>
  <c r="U1656" i="1"/>
  <c r="U1650" i="1"/>
  <c r="U1648" i="1"/>
  <c r="U1640" i="1"/>
  <c r="U1634" i="1"/>
  <c r="U1628" i="1"/>
  <c r="U1619" i="1"/>
  <c r="U1610" i="1"/>
  <c r="U1594" i="1"/>
  <c r="U1591" i="1"/>
  <c r="U1586" i="1"/>
  <c r="U1584" i="1"/>
  <c r="U1582" i="1"/>
  <c r="U1580" i="1"/>
  <c r="U1578" i="1"/>
  <c r="U1576" i="1"/>
  <c r="U1556" i="1"/>
  <c r="U1554" i="1"/>
  <c r="U1552" i="1"/>
  <c r="U1550" i="1"/>
  <c r="U1539" i="1"/>
  <c r="U1537" i="1"/>
  <c r="U1535" i="1"/>
  <c r="U1533" i="1"/>
  <c r="U1508" i="1"/>
  <c r="U1498" i="1"/>
  <c r="U1496" i="1"/>
  <c r="U1494" i="1"/>
  <c r="U1459" i="1"/>
  <c r="U1457" i="1"/>
  <c r="U1446" i="1"/>
  <c r="U1434" i="1"/>
  <c r="U1429" i="1"/>
  <c r="U1427" i="1"/>
  <c r="U1394" i="1"/>
  <c r="U1381" i="1"/>
  <c r="U1379" i="1"/>
  <c r="U1372" i="1"/>
  <c r="U1370" i="1"/>
  <c r="U1368" i="1"/>
  <c r="U1310" i="1"/>
  <c r="U1307" i="1"/>
  <c r="U1296" i="1"/>
  <c r="U1292" i="1"/>
  <c r="U1290" i="1"/>
  <c r="U1287" i="1"/>
  <c r="U1284" i="1"/>
  <c r="U1235" i="1"/>
  <c r="U1203" i="1"/>
  <c r="U1201" i="1"/>
  <c r="U1199" i="1"/>
  <c r="U1187" i="1"/>
  <c r="U1156" i="1"/>
  <c r="U1146" i="1"/>
  <c r="U1135" i="1"/>
  <c r="U1099" i="1"/>
  <c r="U1074" i="1"/>
  <c r="U1069" i="1"/>
  <c r="U1067" i="1"/>
  <c r="U1020" i="1"/>
  <c r="U1018" i="1"/>
  <c r="U1012" i="1"/>
  <c r="U1010" i="1"/>
  <c r="U997" i="1"/>
  <c r="U995" i="1"/>
  <c r="U993" i="1"/>
  <c r="U991" i="1"/>
  <c r="U989" i="1"/>
  <c r="U987" i="1"/>
  <c r="U985" i="1"/>
  <c r="U983" i="1"/>
  <c r="U976" i="1"/>
  <c r="U974" i="1"/>
  <c r="U972" i="1"/>
  <c r="U970" i="1"/>
  <c r="U967" i="1"/>
  <c r="U965" i="1"/>
  <c r="U963" i="1"/>
  <c r="U961" i="1"/>
  <c r="U908" i="1"/>
  <c r="U905" i="1"/>
  <c r="U901" i="1"/>
  <c r="U897" i="1"/>
  <c r="U831" i="1"/>
  <c r="U807" i="1"/>
  <c r="U805" i="1"/>
  <c r="U803" i="1"/>
  <c r="U800" i="1"/>
  <c r="U798" i="1"/>
  <c r="U796" i="1"/>
  <c r="U767" i="1"/>
  <c r="U765" i="1"/>
  <c r="U763" i="1"/>
  <c r="U761" i="1"/>
  <c r="U759" i="1"/>
  <c r="U757" i="1"/>
  <c r="U741" i="1"/>
  <c r="U739" i="1"/>
  <c r="U729" i="1"/>
  <c r="U557" i="1"/>
  <c r="U436" i="1"/>
  <c r="U434" i="1"/>
  <c r="V270" i="1"/>
  <c r="V229" i="1"/>
  <c r="V91" i="1"/>
  <c r="V43" i="1"/>
  <c r="V41" i="1"/>
  <c r="V39" i="1"/>
  <c r="V31" i="1"/>
  <c r="V29" i="1"/>
  <c r="V1638" i="1"/>
  <c r="V1636" i="1"/>
  <c r="V1687" i="1"/>
  <c r="V1349" i="1"/>
  <c r="V50" i="1"/>
  <c r="V47" i="1"/>
  <c r="V28" i="1"/>
  <c r="V26" i="1"/>
  <c r="V1737" i="1"/>
  <c r="V1139" i="1"/>
  <c r="V779" i="1"/>
  <c r="V775" i="1"/>
  <c r="V1749" i="1"/>
  <c r="V1743" i="1"/>
  <c r="V1697" i="1"/>
  <c r="V1682" i="1"/>
  <c r="V1641" i="1"/>
  <c r="V1521" i="1"/>
  <c r="V1506" i="1"/>
  <c r="V1842" i="1"/>
  <c r="V1410" i="1"/>
  <c r="V1400" i="1"/>
  <c r="V1396" i="1"/>
  <c r="V1296" i="1"/>
  <c r="V1293" i="1"/>
  <c r="V1147" i="1"/>
  <c r="V1101" i="1"/>
  <c r="V828" i="1"/>
  <c r="V37" i="1"/>
  <c r="V21" i="1"/>
  <c r="V18" i="1"/>
  <c r="V1886" i="1"/>
  <c r="V1442" i="1"/>
  <c r="V1324" i="1"/>
  <c r="V1313" i="1"/>
  <c r="V1298" i="1"/>
  <c r="V1288" i="1"/>
  <c r="V833" i="1"/>
  <c r="V1602" i="1"/>
  <c r="V1594" i="1"/>
  <c r="V1589" i="1"/>
  <c r="V1503" i="1"/>
  <c r="V1329" i="1"/>
  <c r="V1219" i="1"/>
  <c r="V1203" i="1"/>
  <c r="V1188" i="1"/>
  <c r="V1028" i="1"/>
  <c r="V959" i="1"/>
  <c r="V945" i="1"/>
  <c r="V878" i="1"/>
  <c r="V868" i="1"/>
  <c r="V851" i="1"/>
  <c r="V830" i="1"/>
  <c r="V679" i="1"/>
  <c r="V416" i="1"/>
  <c r="V403" i="1"/>
  <c r="V390" i="1"/>
  <c r="V383" i="1"/>
  <c r="V1873" i="1"/>
  <c r="V1860" i="1"/>
  <c r="V1761" i="1"/>
  <c r="V1617" i="1"/>
  <c r="V1531" i="1"/>
  <c r="V1392" i="1"/>
  <c r="V1338" i="1"/>
  <c r="V1333" i="1"/>
  <c r="V1249" i="1"/>
  <c r="V1239" i="1"/>
  <c r="V1117" i="1"/>
  <c r="V1115" i="1"/>
  <c r="V1104" i="1"/>
  <c r="V1021" i="1"/>
  <c r="V122" i="1"/>
  <c r="V356" i="1"/>
  <c r="V123" i="1"/>
  <c r="V1426" i="1"/>
  <c r="V12" i="1"/>
  <c r="V60" i="1"/>
  <c r="V69" i="1"/>
  <c r="V164" i="1"/>
  <c r="V281" i="1"/>
  <c r="V417" i="1"/>
  <c r="V427" i="1"/>
  <c r="V432" i="1"/>
  <c r="V557" i="1"/>
  <c r="V614" i="1"/>
  <c r="V618" i="1"/>
  <c r="V632" i="1"/>
  <c r="V696" i="1"/>
  <c r="V698" i="1"/>
  <c r="V742" i="1"/>
  <c r="V770" i="1"/>
  <c r="V810" i="1"/>
  <c r="V33" i="1"/>
  <c r="V48" i="1"/>
  <c r="V80" i="1"/>
  <c r="V96" i="1"/>
  <c r="V100" i="1"/>
  <c r="V106" i="1"/>
  <c r="V129" i="1"/>
  <c r="V132" i="1"/>
  <c r="V162" i="1"/>
  <c r="V251" i="1"/>
  <c r="V361" i="1"/>
  <c r="V380" i="1"/>
  <c r="V433" i="1"/>
  <c r="V437" i="1"/>
  <c r="V455" i="1"/>
  <c r="V463" i="1"/>
  <c r="V476" i="1"/>
  <c r="V509" i="1"/>
  <c r="V592" i="1"/>
  <c r="V676" i="1"/>
  <c r="V853" i="1"/>
  <c r="V897" i="1"/>
  <c r="V902" i="1"/>
  <c r="V908" i="1"/>
  <c r="V97" i="1"/>
  <c r="V126" i="1"/>
  <c r="V184" i="1"/>
  <c r="V186" i="1"/>
  <c r="V205" i="1"/>
  <c r="V210" i="1"/>
  <c r="V227" i="1"/>
  <c r="V369" i="1"/>
  <c r="V597" i="1"/>
  <c r="V659" i="1"/>
  <c r="V743" i="1"/>
  <c r="V767" i="1"/>
  <c r="V789" i="1"/>
  <c r="V1054" i="1"/>
  <c r="V1085" i="1"/>
  <c r="V1149" i="1"/>
  <c r="V1155" i="1"/>
  <c r="V1171" i="1"/>
  <c r="V1187" i="1"/>
  <c r="V1216" i="1"/>
  <c r="V1222" i="1"/>
  <c r="V1227" i="1"/>
  <c r="V1235" i="1"/>
  <c r="V1284" i="1"/>
  <c r="V1362" i="1"/>
  <c r="V1395" i="1"/>
  <c r="V1438" i="1"/>
  <c r="V1592" i="1"/>
  <c r="V1620" i="1"/>
  <c r="V1651" i="1"/>
  <c r="V1742" i="1"/>
  <c r="V1753" i="1"/>
  <c r="V1791" i="1"/>
  <c r="V14" i="1"/>
  <c r="V20" i="1"/>
  <c r="V25" i="1"/>
  <c r="V163" i="1"/>
  <c r="V300" i="1"/>
  <c r="V310" i="1"/>
  <c r="V312" i="1"/>
  <c r="V331" i="1"/>
  <c r="V426" i="1"/>
  <c r="V451" i="1"/>
  <c r="V551" i="1"/>
  <c r="V556" i="1"/>
  <c r="V570" i="1"/>
  <c r="V578" i="1"/>
  <c r="V591" i="1"/>
  <c r="V636" i="1"/>
  <c r="V642" i="1"/>
  <c r="V671" i="1"/>
  <c r="V941" i="1"/>
  <c r="V1050" i="1"/>
  <c r="V1086" i="1"/>
  <c r="V1098" i="1"/>
  <c r="V1121" i="1"/>
  <c r="V1185" i="1"/>
  <c r="V1233" i="1"/>
  <c r="V1276" i="1"/>
  <c r="V1326" i="1"/>
  <c r="V1328" i="1"/>
  <c r="V1335" i="1"/>
  <c r="V1373" i="1"/>
  <c r="V1377" i="1"/>
  <c r="V474" i="1"/>
  <c r="V1727" i="1"/>
  <c r="V51" i="1"/>
  <c r="U1883" i="1"/>
  <c r="U1863" i="1"/>
  <c r="U1774" i="1"/>
  <c r="U1598" i="1"/>
  <c r="U1544" i="1"/>
  <c r="U1531" i="1"/>
  <c r="U1518" i="1"/>
  <c r="U1516" i="1"/>
  <c r="U1512" i="1"/>
  <c r="U1470" i="1"/>
  <c r="U1466" i="1"/>
  <c r="U1339" i="1"/>
  <c r="U1322" i="1"/>
  <c r="U1320" i="1"/>
  <c r="U1229" i="1"/>
  <c r="U1212" i="1"/>
  <c r="U1210" i="1"/>
  <c r="U1208" i="1"/>
  <c r="U1185" i="1"/>
  <c r="U1097" i="1"/>
  <c r="U1095" i="1"/>
  <c r="U945" i="1"/>
  <c r="U939" i="1"/>
  <c r="U917" i="1"/>
  <c r="U907" i="1"/>
  <c r="U1884" i="1"/>
  <c r="U1882" i="1"/>
  <c r="U1864" i="1"/>
  <c r="U1775" i="1"/>
  <c r="U1641" i="1"/>
  <c r="U1599" i="1"/>
  <c r="U1593" i="1"/>
  <c r="U1530" i="1"/>
  <c r="U1517" i="1"/>
  <c r="U1513" i="1"/>
  <c r="U1471" i="1"/>
  <c r="U1342" i="1"/>
  <c r="U1325" i="1"/>
  <c r="U1323" i="1"/>
  <c r="U1321" i="1"/>
  <c r="U1228" i="1"/>
  <c r="U1224" i="1"/>
  <c r="U1215" i="1"/>
  <c r="U1213" i="1"/>
  <c r="U1209" i="1"/>
  <c r="U1190" i="1"/>
  <c r="U1186" i="1"/>
  <c r="U1163" i="1"/>
  <c r="U1098" i="1"/>
  <c r="U1096" i="1"/>
  <c r="U942" i="1"/>
  <c r="U940" i="1"/>
  <c r="U938" i="1"/>
  <c r="U918" i="1"/>
  <c r="U914" i="1"/>
  <c r="U906" i="1"/>
  <c r="U904" i="1"/>
  <c r="U879" i="1"/>
  <c r="U533" i="1"/>
  <c r="U1692" i="1"/>
  <c r="U611" i="1"/>
  <c r="U496" i="1"/>
  <c r="U484" i="1"/>
  <c r="U1154" i="1"/>
  <c r="U463" i="1"/>
  <c r="U245" i="1"/>
  <c r="U227" i="1"/>
  <c r="U80" i="1"/>
  <c r="U78" i="1"/>
  <c r="U465" i="1"/>
  <c r="U173" i="1"/>
  <c r="U1631" i="1"/>
  <c r="U1609" i="1"/>
  <c r="U783" i="1"/>
  <c r="U93" i="1"/>
  <c r="U10" i="1"/>
  <c r="U977" i="1"/>
  <c r="U473" i="1"/>
  <c r="U457" i="1"/>
  <c r="U400" i="1"/>
  <c r="U1848" i="1"/>
  <c r="U1743" i="1"/>
  <c r="U1722" i="1"/>
  <c r="U1690" i="1"/>
  <c r="U1629" i="1"/>
  <c r="U1627" i="1"/>
  <c r="U1611" i="1"/>
  <c r="U1566" i="1"/>
  <c r="U1547" i="1"/>
  <c r="U1464" i="1"/>
  <c r="U1308" i="1"/>
  <c r="U1304" i="1"/>
  <c r="U1295" i="1"/>
  <c r="U1293" i="1"/>
  <c r="U1166" i="1"/>
  <c r="U1157" i="1"/>
  <c r="U1153" i="1"/>
  <c r="U1115" i="1"/>
  <c r="U1111" i="1"/>
  <c r="U1083" i="1"/>
  <c r="U1081" i="1"/>
  <c r="U1079" i="1"/>
  <c r="U1077" i="1"/>
  <c r="U1075" i="1"/>
  <c r="U1071" i="1"/>
  <c r="U1052" i="1"/>
  <c r="U1044" i="1"/>
  <c r="U1042" i="1"/>
  <c r="U1040" i="1"/>
  <c r="U1032" i="1"/>
  <c r="U1014" i="1"/>
  <c r="U1008" i="1"/>
  <c r="U1006" i="1"/>
  <c r="U969" i="1"/>
  <c r="U832" i="1"/>
  <c r="U502" i="1"/>
  <c r="U498" i="1"/>
  <c r="U479" i="1"/>
  <c r="U475" i="1"/>
  <c r="U406" i="1"/>
  <c r="U286" i="1"/>
  <c r="U60" i="1"/>
  <c r="U1849" i="1"/>
  <c r="U1832" i="1"/>
  <c r="U1789" i="1"/>
  <c r="U1742" i="1"/>
  <c r="U1725" i="1"/>
  <c r="U1646" i="1"/>
  <c r="T1646" i="1" s="1"/>
  <c r="U1630" i="1"/>
  <c r="U1565" i="1"/>
  <c r="U1563" i="1"/>
  <c r="U1561" i="1"/>
  <c r="U1354" i="1"/>
  <c r="U1309" i="1"/>
  <c r="U1305" i="1"/>
  <c r="U1294" i="1"/>
  <c r="U1288" i="1"/>
  <c r="U1167" i="1"/>
  <c r="U1158" i="1"/>
  <c r="U1152" i="1"/>
  <c r="U1112" i="1"/>
  <c r="U1082" i="1"/>
  <c r="U1080" i="1"/>
  <c r="U1076" i="1"/>
  <c r="U1072" i="1"/>
  <c r="U1039" i="1"/>
  <c r="U1037" i="1"/>
  <c r="U1035" i="1"/>
  <c r="U1033" i="1"/>
  <c r="U982" i="1"/>
  <c r="U837" i="1"/>
  <c r="U528" i="1"/>
  <c r="U501" i="1"/>
  <c r="U497" i="1"/>
  <c r="U470" i="1"/>
  <c r="U464" i="1"/>
  <c r="U456" i="1"/>
  <c r="U405" i="1"/>
  <c r="U382" i="1"/>
  <c r="U361" i="1"/>
  <c r="U308" i="1"/>
  <c r="U304" i="1"/>
  <c r="U169" i="1"/>
  <c r="U112" i="1"/>
  <c r="U61" i="1"/>
  <c r="U52" i="1"/>
  <c r="U50" i="1"/>
  <c r="U1856" i="1"/>
  <c r="U1549" i="1"/>
  <c r="U1355" i="1"/>
  <c r="U919" i="1"/>
  <c r="U355" i="1"/>
  <c r="U189" i="1"/>
  <c r="U115" i="1"/>
  <c r="U113" i="1"/>
  <c r="U111" i="1"/>
  <c r="U109" i="1"/>
  <c r="U90" i="1"/>
  <c r="U71" i="1"/>
  <c r="U63" i="1"/>
  <c r="U59" i="1"/>
  <c r="U57" i="1"/>
  <c r="U54" i="1"/>
  <c r="U45" i="1"/>
  <c r="U830" i="1"/>
  <c r="U1783" i="1"/>
  <c r="U1766" i="1"/>
  <c r="U1677" i="1"/>
  <c r="U1500" i="1"/>
  <c r="U1147" i="1"/>
  <c r="U351" i="1"/>
  <c r="U347" i="1"/>
  <c r="U332" i="1"/>
  <c r="U1164" i="1"/>
  <c r="U315" i="1"/>
  <c r="U157" i="1"/>
  <c r="U1691" i="1"/>
  <c r="U1546" i="1"/>
  <c r="U1481" i="1"/>
  <c r="U1465" i="1"/>
  <c r="U1236" i="1"/>
  <c r="U1144" i="1"/>
  <c r="U880" i="1"/>
  <c r="U780" i="1"/>
  <c r="U633" i="1"/>
  <c r="U517" i="1"/>
  <c r="U443" i="1"/>
  <c r="U192" i="1"/>
  <c r="U139" i="1"/>
  <c r="U65" i="1"/>
  <c r="U46" i="1"/>
  <c r="U1642" i="1"/>
  <c r="U553" i="1"/>
  <c r="U531" i="1"/>
  <c r="U1761" i="1"/>
  <c r="U1737" i="1"/>
  <c r="U1711" i="1"/>
  <c r="U1527" i="1"/>
  <c r="U1198" i="1"/>
  <c r="U1159" i="1"/>
  <c r="U1000" i="1"/>
  <c r="U840" i="1"/>
  <c r="U540" i="1"/>
  <c r="U375" i="1"/>
  <c r="U314" i="1"/>
  <c r="U302" i="1"/>
  <c r="U238" i="1"/>
  <c r="U184" i="1"/>
  <c r="U168" i="1"/>
  <c r="U164" i="1"/>
  <c r="U142" i="1"/>
  <c r="U140" i="1"/>
  <c r="U66" i="1"/>
  <c r="U108" i="1"/>
  <c r="U121" i="1"/>
  <c r="U152" i="1"/>
  <c r="U329" i="1"/>
  <c r="U346" i="1"/>
  <c r="U89" i="1"/>
  <c r="U219" i="1"/>
  <c r="U281" i="1"/>
  <c r="U323" i="1"/>
  <c r="U365" i="1"/>
  <c r="U84" i="1"/>
  <c r="U409" i="1"/>
  <c r="U431" i="1"/>
  <c r="U506" i="1"/>
  <c r="U555" i="1"/>
  <c r="U811" i="1"/>
  <c r="U1858" i="1"/>
  <c r="U1854" i="1"/>
  <c r="U1843" i="1"/>
  <c r="U1841" i="1"/>
  <c r="U1826" i="1"/>
  <c r="U1822" i="1"/>
  <c r="U1813" i="1"/>
  <c r="U1747" i="1"/>
  <c r="U1745" i="1"/>
  <c r="U1700" i="1"/>
  <c r="U1698" i="1"/>
  <c r="U1687" i="1"/>
  <c r="U1685" i="1"/>
  <c r="U1668" i="1"/>
  <c r="U1664" i="1"/>
  <c r="U1655" i="1"/>
  <c r="U1653" i="1"/>
  <c r="U1636" i="1"/>
  <c r="U1632" i="1"/>
  <c r="U1602" i="1"/>
  <c r="U1600" i="1"/>
  <c r="U1587" i="1"/>
  <c r="U1574" i="1"/>
  <c r="U1540" i="1"/>
  <c r="U1525" i="1"/>
  <c r="U1523" i="1"/>
  <c r="U1521" i="1"/>
  <c r="U1510" i="1"/>
  <c r="U1504" i="1"/>
  <c r="U1493" i="1"/>
  <c r="U1444" i="1"/>
  <c r="U1431" i="1"/>
  <c r="U1361" i="1"/>
  <c r="U1344" i="1"/>
  <c r="U1316" i="1"/>
  <c r="U1312" i="1"/>
  <c r="U1303" i="1"/>
  <c r="U1297" i="1"/>
  <c r="U1271" i="1"/>
  <c r="U1254" i="1"/>
  <c r="U1252" i="1"/>
  <c r="U1233" i="1"/>
  <c r="U1220" i="1"/>
  <c r="U1218" i="1"/>
  <c r="U1216" i="1"/>
  <c r="U1205" i="1"/>
  <c r="U1182" i="1"/>
  <c r="U1178" i="1"/>
  <c r="U1174" i="1"/>
  <c r="U1151" i="1"/>
  <c r="U1149" i="1"/>
  <c r="U1143" i="1"/>
  <c r="U1133" i="1"/>
  <c r="U1131" i="1"/>
  <c r="U1129" i="1"/>
  <c r="U1127" i="1"/>
  <c r="U1125" i="1"/>
  <c r="U1121" i="1"/>
  <c r="U1119" i="1"/>
  <c r="U1106" i="1"/>
  <c r="U1104" i="1"/>
  <c r="U1100" i="1"/>
  <c r="U1093" i="1"/>
  <c r="U1089" i="1"/>
  <c r="U1087" i="1"/>
  <c r="U1085" i="1"/>
  <c r="U1066" i="1"/>
  <c r="U1064" i="1"/>
  <c r="U1062" i="1"/>
  <c r="U1058" i="1"/>
  <c r="U1031" i="1"/>
  <c r="U1023" i="1"/>
  <c r="U1017" i="1"/>
  <c r="U998" i="1"/>
  <c r="U934" i="1"/>
  <c r="U928" i="1"/>
  <c r="U926" i="1"/>
  <c r="U924" i="1"/>
  <c r="U903" i="1"/>
  <c r="U895" i="1"/>
  <c r="U889" i="1"/>
  <c r="U869" i="1"/>
  <c r="U867" i="1"/>
  <c r="U865" i="1"/>
  <c r="U801" i="1"/>
  <c r="U737" i="1"/>
  <c r="U733" i="1"/>
  <c r="U660" i="1"/>
  <c r="U488" i="1"/>
  <c r="U447" i="1"/>
  <c r="U371" i="1"/>
  <c r="U7" i="1"/>
  <c r="U9" i="1"/>
  <c r="U11" i="1"/>
  <c r="U13" i="1"/>
  <c r="U15" i="1"/>
  <c r="U22" i="1"/>
  <c r="U35" i="1"/>
  <c r="U53" i="1"/>
  <c r="U55" i="1"/>
  <c r="U77" i="1"/>
  <c r="U117" i="1"/>
  <c r="U119" i="1"/>
  <c r="U132" i="1"/>
  <c r="U161" i="1"/>
  <c r="U181" i="1"/>
  <c r="U207" i="1"/>
  <c r="U344" i="1"/>
  <c r="U12" i="1"/>
  <c r="U14" i="1"/>
  <c r="U23" i="1"/>
  <c r="U32" i="1"/>
  <c r="U56" i="1"/>
  <c r="U67" i="1"/>
  <c r="U85" i="1"/>
  <c r="U91" i="1"/>
  <c r="U131" i="1"/>
  <c r="U206" i="1"/>
  <c r="U228" i="1"/>
  <c r="U239" i="1"/>
  <c r="U248" i="1"/>
  <c r="U259" i="1"/>
  <c r="U270" i="1"/>
  <c r="U283" i="1"/>
  <c r="U290" i="1"/>
  <c r="U292" i="1"/>
  <c r="U310" i="1"/>
  <c r="U321" i="1"/>
  <c r="U356" i="1"/>
  <c r="U363" i="1"/>
  <c r="U16" i="1"/>
  <c r="U37" i="1"/>
  <c r="U82" i="1"/>
  <c r="U136" i="1"/>
  <c r="U255" i="1"/>
  <c r="U261" i="1"/>
  <c r="U324" i="1"/>
  <c r="U336" i="1"/>
  <c r="U376" i="1"/>
  <c r="U416" i="1"/>
  <c r="U420" i="1"/>
  <c r="U480" i="1"/>
  <c r="U491" i="1"/>
  <c r="U513" i="1"/>
  <c r="U524" i="1"/>
  <c r="U568" i="1"/>
  <c r="U570" i="1"/>
  <c r="U588" i="1"/>
  <c r="U652" i="1"/>
  <c r="U704" i="1"/>
  <c r="U713" i="1"/>
  <c r="U717" i="1"/>
  <c r="U787" i="1"/>
  <c r="U814" i="1"/>
  <c r="U822" i="1"/>
  <c r="U849" i="1"/>
  <c r="U874" i="1"/>
  <c r="U17" i="1"/>
  <c r="U38" i="1"/>
  <c r="U69" i="1"/>
  <c r="U73" i="1"/>
  <c r="U81" i="1"/>
  <c r="U133" i="1"/>
  <c r="U234" i="1"/>
  <c r="U377" i="1"/>
  <c r="U384" i="1"/>
  <c r="U388" i="1"/>
  <c r="U408" i="1"/>
  <c r="U421" i="1"/>
  <c r="U430" i="1"/>
  <c r="U450" i="1"/>
  <c r="U452" i="1"/>
  <c r="U461" i="1"/>
  <c r="U472" i="1"/>
  <c r="U481" i="1"/>
  <c r="U494" i="1"/>
  <c r="U523" i="1"/>
  <c r="U527" i="1"/>
  <c r="U536" i="1"/>
  <c r="U549" i="1"/>
  <c r="U567" i="1"/>
  <c r="U587" i="1"/>
  <c r="U664" i="1"/>
  <c r="U679" i="1"/>
  <c r="U705" i="1"/>
  <c r="U724" i="1"/>
  <c r="U745" i="1"/>
  <c r="U749" i="1"/>
  <c r="U753" i="1"/>
  <c r="U755" i="1"/>
  <c r="U790" i="1"/>
  <c r="U809" i="1"/>
  <c r="U819" i="1"/>
  <c r="U823" i="1"/>
  <c r="U846" i="1"/>
  <c r="U850" i="1"/>
  <c r="U852" i="1"/>
  <c r="U873" i="1"/>
  <c r="U1827" i="1"/>
  <c r="U1808" i="1"/>
  <c r="U1795" i="1"/>
  <c r="U1782" i="1"/>
  <c r="U1776" i="1"/>
  <c r="U1750" i="1"/>
  <c r="U1748" i="1"/>
  <c r="U1744" i="1"/>
  <c r="U1735" i="1"/>
  <c r="U1733" i="1"/>
  <c r="U1686" i="1"/>
  <c r="U1667" i="1"/>
  <c r="U1654" i="1"/>
  <c r="U1635" i="1"/>
  <c r="U1603" i="1"/>
  <c r="U1575" i="1"/>
  <c r="U1573" i="1"/>
  <c r="U1558" i="1"/>
  <c r="U1543" i="1"/>
  <c r="U1524" i="1"/>
  <c r="U1520" i="1"/>
  <c r="U1511" i="1"/>
  <c r="U1509" i="1"/>
  <c r="U1479" i="1"/>
  <c r="U1462" i="1"/>
  <c r="U1460" i="1"/>
  <c r="U1456" i="1"/>
  <c r="U1447" i="1"/>
  <c r="U1443" i="1"/>
  <c r="U1441" i="1"/>
  <c r="U1424" i="1"/>
  <c r="U1383" i="1"/>
  <c r="U1366" i="1"/>
  <c r="U1360" i="1"/>
  <c r="U1334" i="1"/>
  <c r="U1330" i="1"/>
  <c r="U1315" i="1"/>
  <c r="U1285" i="1"/>
  <c r="U1283" i="1"/>
  <c r="U1238" i="1"/>
  <c r="U1234" i="1"/>
  <c r="U1223" i="1"/>
  <c r="U1219" i="1"/>
  <c r="U1217" i="1"/>
  <c r="U1183" i="1"/>
  <c r="U1177" i="1"/>
  <c r="U1173" i="1"/>
  <c r="U1169" i="1"/>
  <c r="U1148" i="1"/>
  <c r="U1142" i="1"/>
  <c r="U1140" i="1"/>
  <c r="U1136" i="1"/>
  <c r="U1134" i="1"/>
  <c r="U1132" i="1"/>
  <c r="U1128" i="1"/>
  <c r="U1126" i="1"/>
  <c r="U1107" i="1"/>
  <c r="U1105" i="1"/>
  <c r="U1094" i="1"/>
  <c r="U1086" i="1"/>
  <c r="U1084" i="1"/>
  <c r="U1065" i="1"/>
  <c r="U1055" i="1"/>
  <c r="U1030" i="1"/>
  <c r="U935" i="1"/>
  <c r="U933" i="1"/>
  <c r="U923" i="1"/>
  <c r="U902" i="1"/>
  <c r="U900" i="1"/>
  <c r="U870" i="1"/>
  <c r="U864" i="1"/>
  <c r="U858" i="1"/>
  <c r="U802" i="1"/>
  <c r="U794" i="1"/>
  <c r="U742" i="1"/>
  <c r="U738" i="1"/>
  <c r="U736" i="1"/>
  <c r="U730" i="1"/>
  <c r="U728" i="1"/>
  <c r="U661" i="1"/>
  <c r="U659" i="1"/>
  <c r="U649" i="1"/>
  <c r="U489" i="1"/>
  <c r="U426" i="1"/>
  <c r="U413" i="1"/>
  <c r="U391" i="1"/>
  <c r="D1349" i="1"/>
  <c r="T1812" i="1" l="1"/>
  <c r="P1812" i="1" s="1"/>
  <c r="T801" i="1"/>
  <c r="M801" i="1" s="1"/>
  <c r="T1030" i="1"/>
  <c r="R1030" i="1" s="1"/>
  <c r="T1311" i="1"/>
  <c r="O1311" i="1" s="1"/>
  <c r="T1268" i="1"/>
  <c r="O1268" i="1" s="1"/>
  <c r="T1839" i="1"/>
  <c r="O1839" i="1" s="1"/>
  <c r="T1122" i="1"/>
  <c r="Q1122" i="1" s="1"/>
  <c r="T1248" i="1"/>
  <c r="L1248" i="1" s="1"/>
  <c r="T1168" i="1"/>
  <c r="P1168" i="1" s="1"/>
  <c r="T1486" i="1"/>
  <c r="R1486" i="1" s="1"/>
  <c r="T1777" i="1"/>
  <c r="Q1777" i="1" s="1"/>
  <c r="T1242" i="1"/>
  <c r="N1242" i="1" s="1"/>
  <c r="T1625" i="1"/>
  <c r="N1625" i="1" s="1"/>
  <c r="T1693" i="1"/>
  <c r="R1693" i="1" s="1"/>
  <c r="T1571" i="1"/>
  <c r="O1571" i="1" s="1"/>
  <c r="T1545" i="1"/>
  <c r="R1545" i="1" s="1"/>
  <c r="T936" i="1"/>
  <c r="O936" i="1" s="1"/>
  <c r="T264" i="1"/>
  <c r="M264" i="1" s="1"/>
  <c r="T1409" i="1"/>
  <c r="L1409" i="1" s="1"/>
  <c r="T1740" i="1"/>
  <c r="P1740" i="1" s="1"/>
  <c r="T927" i="1"/>
  <c r="N927" i="1" s="1"/>
  <c r="T1438" i="1"/>
  <c r="Q1438" i="1" s="1"/>
  <c r="T805" i="1"/>
  <c r="N805" i="1" s="1"/>
  <c r="T963" i="1"/>
  <c r="O963" i="1" s="1"/>
  <c r="T1226" i="1"/>
  <c r="R1226" i="1" s="1"/>
  <c r="T1457" i="1"/>
  <c r="O1457" i="1" s="1"/>
  <c r="T1025" i="1"/>
  <c r="N1025" i="1" s="1"/>
  <c r="T1854" i="1"/>
  <c r="P1854" i="1" s="1"/>
  <c r="T1718" i="1"/>
  <c r="M1718" i="1" s="1"/>
  <c r="T1138" i="1"/>
  <c r="O1138" i="1" s="1"/>
  <c r="T1337" i="1"/>
  <c r="P1337" i="1" s="1"/>
  <c r="T1472" i="1"/>
  <c r="N1472" i="1" s="1"/>
  <c r="T884" i="1"/>
  <c r="P884" i="1" s="1"/>
  <c r="T785" i="1"/>
  <c r="L785" i="1" s="1"/>
  <c r="T592" i="1"/>
  <c r="P592" i="1" s="1"/>
  <c r="T1298" i="1"/>
  <c r="O1298" i="1" s="1"/>
  <c r="T1012" i="1"/>
  <c r="P1012" i="1" s="1"/>
  <c r="T1403" i="1"/>
  <c r="L1403" i="1" s="1"/>
  <c r="T1389" i="1"/>
  <c r="L1389" i="1" s="1"/>
  <c r="T1365" i="1"/>
  <c r="L1365" i="1" s="1"/>
  <c r="T863" i="1"/>
  <c r="M863" i="1" s="1"/>
  <c r="T599" i="1"/>
  <c r="L599" i="1" s="1"/>
  <c r="T1846" i="1"/>
  <c r="L1846" i="1" s="1"/>
  <c r="T1453" i="1"/>
  <c r="N1453" i="1" s="1"/>
  <c r="T1671" i="1"/>
  <c r="M1671" i="1" s="1"/>
  <c r="T1771" i="1"/>
  <c r="M1771" i="1" s="1"/>
  <c r="T1596" i="1"/>
  <c r="R1596" i="1" s="1"/>
  <c r="T1158" i="1"/>
  <c r="P1158" i="1" s="1"/>
  <c r="T930" i="1"/>
  <c r="Q930" i="1" s="1"/>
  <c r="T1376" i="1"/>
  <c r="N1376" i="1" s="1"/>
  <c r="T876" i="1"/>
  <c r="N876" i="1" s="1"/>
  <c r="T1367" i="1"/>
  <c r="R1367" i="1" s="1"/>
  <c r="T1741" i="1"/>
  <c r="O1741" i="1" s="1"/>
  <c r="T1296" i="1"/>
  <c r="R1296" i="1" s="1"/>
  <c r="T1519" i="1"/>
  <c r="O1519" i="1" s="1"/>
  <c r="T1356" i="1"/>
  <c r="L1356" i="1" s="1"/>
  <c r="T881" i="1"/>
  <c r="Q881" i="1" s="1"/>
  <c r="T1198" i="1"/>
  <c r="M1198" i="1" s="1"/>
  <c r="T1113" i="1"/>
  <c r="N1113" i="1" s="1"/>
  <c r="T1822" i="1"/>
  <c r="N1822" i="1" s="1"/>
  <c r="T1230" i="1"/>
  <c r="Q1230" i="1" s="1"/>
  <c r="T924" i="1"/>
  <c r="M924" i="1" s="1"/>
  <c r="T1634" i="1"/>
  <c r="L1634" i="1" s="1"/>
  <c r="T1336" i="1"/>
  <c r="N1336" i="1" s="1"/>
  <c r="T1828" i="1"/>
  <c r="P1828" i="1" s="1"/>
  <c r="T1468" i="1"/>
  <c r="L1468" i="1" s="1"/>
  <c r="T1653" i="1"/>
  <c r="L1653" i="1" s="1"/>
  <c r="T1745" i="1"/>
  <c r="Q1745" i="1" s="1"/>
  <c r="T1541" i="1"/>
  <c r="O1541" i="1" s="1"/>
  <c r="T661" i="1"/>
  <c r="O661" i="1" s="1"/>
  <c r="T1639" i="1"/>
  <c r="M1639" i="1" s="1"/>
  <c r="T1838" i="1"/>
  <c r="N1838" i="1" s="1"/>
  <c r="T1651" i="1"/>
  <c r="O1651" i="1" s="1"/>
  <c r="T618" i="1"/>
  <c r="M618" i="1" s="1"/>
  <c r="T1335" i="1"/>
  <c r="M1335" i="1" s="1"/>
  <c r="T1589" i="1"/>
  <c r="N1589" i="1" s="1"/>
  <c r="T597" i="1"/>
  <c r="N597" i="1" s="1"/>
  <c r="T698" i="1"/>
  <c r="O698" i="1" s="1"/>
  <c r="T1633" i="1"/>
  <c r="P1633" i="1" s="1"/>
  <c r="T791" i="1"/>
  <c r="L791" i="1" s="1"/>
  <c r="T1068" i="1"/>
  <c r="N1068" i="1" s="1"/>
  <c r="T1467" i="1"/>
  <c r="T1555" i="1"/>
  <c r="P1555" i="1" s="1"/>
  <c r="T1600" i="1"/>
  <c r="P1600" i="1" s="1"/>
  <c r="T783" i="1"/>
  <c r="R783" i="1" s="1"/>
  <c r="T729" i="1"/>
  <c r="N729" i="1" s="1"/>
  <c r="T983" i="1"/>
  <c r="T1353" i="1"/>
  <c r="L1353" i="1" s="1"/>
  <c r="T1559" i="1"/>
  <c r="R1559" i="1" s="1"/>
  <c r="T555" i="1"/>
  <c r="P555" i="1" s="1"/>
  <c r="T1212" i="1"/>
  <c r="L1212" i="1" s="1"/>
  <c r="T1591" i="1"/>
  <c r="P1591" i="1" s="1"/>
  <c r="T1662" i="1"/>
  <c r="N1662" i="1" s="1"/>
  <c r="T1831" i="1"/>
  <c r="N1831" i="1" s="1"/>
  <c r="T946" i="1"/>
  <c r="T746" i="1"/>
  <c r="Q746" i="1" s="1"/>
  <c r="T624" i="1"/>
  <c r="R624" i="1" s="1"/>
  <c r="T562" i="1"/>
  <c r="L562" i="1" s="1"/>
  <c r="T1192" i="1"/>
  <c r="T1404" i="1"/>
  <c r="Q1404" i="1" s="1"/>
  <c r="T1245" i="1"/>
  <c r="L1245" i="1" s="1"/>
  <c r="T1485" i="1"/>
  <c r="M1485" i="1" s="1"/>
  <c r="T1224" i="1"/>
  <c r="L1224" i="1" s="1"/>
  <c r="T779" i="1"/>
  <c r="N779" i="1" s="1"/>
  <c r="T1047" i="1"/>
  <c r="P1047" i="1" s="1"/>
  <c r="T920" i="1"/>
  <c r="T650" i="1"/>
  <c r="T1583" i="1"/>
  <c r="Q1583" i="1" s="1"/>
  <c r="T1412" i="1"/>
  <c r="L1412" i="1" s="1"/>
  <c r="T794" i="1"/>
  <c r="T1635" i="1"/>
  <c r="P1635" i="1" s="1"/>
  <c r="T895" i="1"/>
  <c r="L895" i="1" s="1"/>
  <c r="T1218" i="1"/>
  <c r="Q1218" i="1" s="1"/>
  <c r="T1295" i="1"/>
  <c r="P1295" i="1" s="1"/>
  <c r="T1629" i="1"/>
  <c r="R1629" i="1" s="1"/>
  <c r="T1848" i="1"/>
  <c r="N1848" i="1" s="1"/>
  <c r="T1228" i="1"/>
  <c r="T908" i="1"/>
  <c r="T1139" i="1"/>
  <c r="N1139" i="1" s="1"/>
  <c r="T1020" i="1"/>
  <c r="O1020" i="1" s="1"/>
  <c r="T1757" i="1"/>
  <c r="T726" i="1"/>
  <c r="R726" i="1" s="1"/>
  <c r="T569" i="1"/>
  <c r="T1261" i="1"/>
  <c r="P1261" i="1" s="1"/>
  <c r="T1188" i="1"/>
  <c r="R1188" i="1" s="1"/>
  <c r="T1116" i="1"/>
  <c r="T600" i="1"/>
  <c r="L600" i="1" s="1"/>
  <c r="T990" i="1"/>
  <c r="N990" i="1" s="1"/>
  <c r="T1463" i="1"/>
  <c r="L1463" i="1" s="1"/>
  <c r="T1499" i="1"/>
  <c r="O1499" i="1" s="1"/>
  <c r="T1758" i="1"/>
  <c r="T1253" i="1"/>
  <c r="O1253" i="1" s="1"/>
  <c r="T1060" i="1"/>
  <c r="R1060" i="1" s="1"/>
  <c r="T1350" i="1"/>
  <c r="Q1350" i="1" s="1"/>
  <c r="T1568" i="1"/>
  <c r="T1796" i="1"/>
  <c r="L1796" i="1" s="1"/>
  <c r="T1173" i="1"/>
  <c r="T636" i="1"/>
  <c r="M636" i="1" s="1"/>
  <c r="T822" i="1"/>
  <c r="T1856" i="1"/>
  <c r="P1856" i="1" s="1"/>
  <c r="T1035" i="1"/>
  <c r="R1035" i="1" s="1"/>
  <c r="T1042" i="1"/>
  <c r="N1042" i="1" s="1"/>
  <c r="T906" i="1"/>
  <c r="O906" i="1" s="1"/>
  <c r="T1276" i="1"/>
  <c r="L1276" i="1" s="1"/>
  <c r="T578" i="1"/>
  <c r="O578" i="1" s="1"/>
  <c r="T743" i="1"/>
  <c r="L743" i="1" s="1"/>
  <c r="T959" i="1"/>
  <c r="O959" i="1" s="1"/>
  <c r="T1682" i="1"/>
  <c r="N1682" i="1" s="1"/>
  <c r="T1648" i="1"/>
  <c r="T1794" i="1"/>
  <c r="T872" i="1"/>
  <c r="T1374" i="1"/>
  <c r="L1374" i="1" s="1"/>
  <c r="T860" i="1"/>
  <c r="R860" i="1" s="1"/>
  <c r="T603" i="1"/>
  <c r="T1399" i="1"/>
  <c r="T1805" i="1"/>
  <c r="R1805" i="1" s="1"/>
  <c r="T268" i="1"/>
  <c r="O268" i="1" s="1"/>
  <c r="T1834" i="1"/>
  <c r="T612" i="1"/>
  <c r="R612" i="1" s="1"/>
  <c r="T1183" i="1"/>
  <c r="N1183" i="1" s="1"/>
  <c r="T1612" i="1"/>
  <c r="T1498" i="1"/>
  <c r="T867" i="1"/>
  <c r="L867" i="1" s="1"/>
  <c r="T1815" i="1"/>
  <c r="T1050" i="1"/>
  <c r="M1050" i="1" s="1"/>
  <c r="T1222" i="1"/>
  <c r="R1222" i="1" s="1"/>
  <c r="T853" i="1"/>
  <c r="L853" i="1" s="1"/>
  <c r="T1503" i="1"/>
  <c r="Q1503" i="1" s="1"/>
  <c r="T1400" i="1"/>
  <c r="R1400" i="1" s="1"/>
  <c r="T941" i="1"/>
  <c r="O941" i="1" s="1"/>
  <c r="T676" i="1"/>
  <c r="L676" i="1" s="1"/>
  <c r="T696" i="1"/>
  <c r="O696" i="1" s="1"/>
  <c r="T1338" i="1"/>
  <c r="P1338" i="1" s="1"/>
  <c r="T1423" i="1"/>
  <c r="T1470" i="1"/>
  <c r="N1470" i="1" s="1"/>
  <c r="T1554" i="1"/>
  <c r="T1197" i="1"/>
  <c r="P1197" i="1" s="1"/>
  <c r="T1055" i="1"/>
  <c r="M1055" i="1" s="1"/>
  <c r="T882" i="1"/>
  <c r="M882" i="1" s="1"/>
  <c r="T753" i="1"/>
  <c r="Q753" i="1" s="1"/>
  <c r="T577" i="1"/>
  <c r="P577" i="1" s="1"/>
  <c r="T706" i="1"/>
  <c r="T855" i="1"/>
  <c r="M855" i="1" s="1"/>
  <c r="T1082" i="1"/>
  <c r="R1082" i="1" s="1"/>
  <c r="T1259" i="1"/>
  <c r="T1357" i="1"/>
  <c r="T1425" i="1"/>
  <c r="T1488" i="1"/>
  <c r="T808" i="1"/>
  <c r="Q808" i="1" s="1"/>
  <c r="T1380" i="1"/>
  <c r="T1325" i="1"/>
  <c r="T1013" i="1"/>
  <c r="T913" i="1"/>
  <c r="L913" i="1" s="1"/>
  <c r="T871" i="1"/>
  <c r="L871" i="1" s="1"/>
  <c r="T866" i="1"/>
  <c r="T1036" i="1"/>
  <c r="N1036" i="1" s="1"/>
  <c r="T686" i="1"/>
  <c r="T1721" i="1"/>
  <c r="T1231" i="1"/>
  <c r="M1231" i="1" s="1"/>
  <c r="T1533" i="1"/>
  <c r="T1679" i="1"/>
  <c r="N1679" i="1" s="1"/>
  <c r="T1437" i="1"/>
  <c r="T788" i="1"/>
  <c r="T1373" i="1"/>
  <c r="O1373" i="1" s="1"/>
  <c r="T1742" i="1"/>
  <c r="Q1742" i="1" s="1"/>
  <c r="T1235" i="1"/>
  <c r="N1235" i="1" s="1"/>
  <c r="T1187" i="1"/>
  <c r="T770" i="1"/>
  <c r="O770" i="1" s="1"/>
  <c r="T632" i="1"/>
  <c r="P632" i="1" s="1"/>
  <c r="T1426" i="1"/>
  <c r="N1426" i="1" s="1"/>
  <c r="T1021" i="1"/>
  <c r="T1239" i="1"/>
  <c r="N1239" i="1" s="1"/>
  <c r="T1392" i="1"/>
  <c r="T851" i="1"/>
  <c r="O851" i="1" s="1"/>
  <c r="T1886" i="1"/>
  <c r="M1886" i="1" s="1"/>
  <c r="T828" i="1"/>
  <c r="R828" i="1" s="1"/>
  <c r="T1842" i="1"/>
  <c r="P1842" i="1" s="1"/>
  <c r="T1737" i="1"/>
  <c r="M1737" i="1" s="1"/>
  <c r="T1256" i="1"/>
  <c r="T812" i="1"/>
  <c r="P812" i="1" s="1"/>
  <c r="T1649" i="1"/>
  <c r="T1526" i="1"/>
  <c r="T1428" i="1"/>
  <c r="P1428" i="1" s="1"/>
  <c r="T865" i="1"/>
  <c r="T709" i="1"/>
  <c r="T1872" i="1"/>
  <c r="T1390" i="1"/>
  <c r="Q1390" i="1" s="1"/>
  <c r="T1053" i="1"/>
  <c r="T1880" i="1"/>
  <c r="T1223" i="1"/>
  <c r="T1153" i="1"/>
  <c r="T1081" i="1"/>
  <c r="R1081" i="1" s="1"/>
  <c r="T666" i="1"/>
  <c r="R666" i="1" s="1"/>
  <c r="T1847" i="1"/>
  <c r="Q1847" i="1" s="1"/>
  <c r="T1759" i="1"/>
  <c r="T1377" i="1"/>
  <c r="T1326" i="1"/>
  <c r="M1326" i="1" s="1"/>
  <c r="T1753" i="1"/>
  <c r="T1216" i="1"/>
  <c r="L1216" i="1" s="1"/>
  <c r="T830" i="1"/>
  <c r="O830" i="1" s="1"/>
  <c r="T1203" i="1"/>
  <c r="O1203" i="1" s="1"/>
  <c r="T1288" i="1"/>
  <c r="T1442" i="1"/>
  <c r="Q1442" i="1" s="1"/>
  <c r="T1293" i="1"/>
  <c r="R1293" i="1" s="1"/>
  <c r="T1641" i="1"/>
  <c r="R1641" i="1" s="1"/>
  <c r="T596" i="1"/>
  <c r="T677" i="1"/>
  <c r="T1606" i="1"/>
  <c r="R1606" i="1" s="1"/>
  <c r="T1793" i="1"/>
  <c r="T1210" i="1"/>
  <c r="L1210" i="1" s="1"/>
  <c r="T1087" i="1"/>
  <c r="T1043" i="1"/>
  <c r="O1043" i="1" s="1"/>
  <c r="T892" i="1"/>
  <c r="L892" i="1" s="1"/>
  <c r="T678" i="1"/>
  <c r="P678" i="1" s="1"/>
  <c r="T1286" i="1"/>
  <c r="N1286" i="1" s="1"/>
  <c r="T1033" i="1"/>
  <c r="O1033" i="1" s="1"/>
  <c r="T689" i="1"/>
  <c r="O689" i="1" s="1"/>
  <c r="T589" i="1"/>
  <c r="T667" i="1"/>
  <c r="T1413" i="1"/>
  <c r="T1460" i="1"/>
  <c r="R1460" i="1" s="1"/>
  <c r="T1544" i="1"/>
  <c r="L1544" i="1" s="1"/>
  <c r="T1819" i="1"/>
  <c r="T1572" i="1"/>
  <c r="L1572" i="1" s="1"/>
  <c r="T1724" i="1"/>
  <c r="T1429" i="1"/>
  <c r="Q1429" i="1" s="1"/>
  <c r="T993" i="1"/>
  <c r="T1103" i="1"/>
  <c r="R1103" i="1" s="1"/>
  <c r="T999" i="1"/>
  <c r="Q999" i="1" s="1"/>
  <c r="T1018" i="1"/>
  <c r="O1018" i="1" s="1"/>
  <c r="T932" i="1"/>
  <c r="T1556" i="1"/>
  <c r="P1556" i="1" s="1"/>
  <c r="T1420" i="1"/>
  <c r="P1420" i="1" s="1"/>
  <c r="T1826" i="1"/>
  <c r="T874" i="1"/>
  <c r="O874" i="1" s="1"/>
  <c r="T1177" i="1"/>
  <c r="Q1177" i="1" s="1"/>
  <c r="T262" i="1"/>
  <c r="R262" i="1" s="1"/>
  <c r="T230" i="1"/>
  <c r="P230" i="1" s="1"/>
  <c r="T182" i="1"/>
  <c r="T134" i="1"/>
  <c r="R134" i="1" s="1"/>
  <c r="T86" i="1"/>
  <c r="T153" i="1"/>
  <c r="T324" i="1"/>
  <c r="T424" i="1"/>
  <c r="T552" i="1"/>
  <c r="T410" i="1"/>
  <c r="N410" i="1" s="1"/>
  <c r="T346" i="1"/>
  <c r="T168" i="1"/>
  <c r="L168" i="1" s="1"/>
  <c r="T545" i="1"/>
  <c r="M545" i="1" s="1"/>
  <c r="T334" i="1"/>
  <c r="O334" i="1" s="1"/>
  <c r="T272" i="1"/>
  <c r="T144" i="1"/>
  <c r="T223" i="1"/>
  <c r="R223" i="1" s="1"/>
  <c r="T1098" i="1"/>
  <c r="R1098" i="1" s="1"/>
  <c r="T684" i="1"/>
  <c r="T1652" i="1"/>
  <c r="N1652" i="1" s="1"/>
  <c r="T1732" i="1"/>
  <c r="O1732" i="1" s="1"/>
  <c r="T1764" i="1"/>
  <c r="P1764" i="1" s="1"/>
  <c r="T1876" i="1"/>
  <c r="T1241" i="1"/>
  <c r="R1241" i="1" s="1"/>
  <c r="T1110" i="1"/>
  <c r="T964" i="1"/>
  <c r="T574" i="1"/>
  <c r="T798" i="1"/>
  <c r="Q798" i="1" s="1"/>
  <c r="T576" i="1"/>
  <c r="O576" i="1" s="1"/>
  <c r="T988" i="1"/>
  <c r="T756" i="1"/>
  <c r="T1769" i="1"/>
  <c r="L1769" i="1" s="1"/>
  <c r="T1449" i="1"/>
  <c r="R1449" i="1" s="1"/>
  <c r="T1731" i="1"/>
  <c r="R1731" i="1" s="1"/>
  <c r="T1431" i="1"/>
  <c r="L1431" i="1" s="1"/>
  <c r="T575" i="1"/>
  <c r="M575" i="1" s="1"/>
  <c r="T938" i="1"/>
  <c r="P938" i="1" s="1"/>
  <c r="T868" i="1"/>
  <c r="Q868" i="1" s="1"/>
  <c r="T1329" i="1"/>
  <c r="Q1329" i="1" s="1"/>
  <c r="T1697" i="1"/>
  <c r="R1697" i="1" s="1"/>
  <c r="T1107" i="1"/>
  <c r="L1107" i="1" s="1"/>
  <c r="T934" i="1"/>
  <c r="T1129" i="1"/>
  <c r="L1129" i="1" s="1"/>
  <c r="T1698" i="1"/>
  <c r="M1698" i="1" s="1"/>
  <c r="T1561" i="1"/>
  <c r="N1561" i="1" s="1"/>
  <c r="T1864" i="1"/>
  <c r="T1121" i="1"/>
  <c r="L1121" i="1" s="1"/>
  <c r="T1149" i="1"/>
  <c r="R1149" i="1" s="1"/>
  <c r="T767" i="1"/>
  <c r="P767" i="1" s="1"/>
  <c r="T1636" i="1"/>
  <c r="R1636" i="1" s="1"/>
  <c r="T1792" i="1"/>
  <c r="T1824" i="1"/>
  <c r="Q1824" i="1" s="1"/>
  <c r="T981" i="1"/>
  <c r="T793" i="1"/>
  <c r="T900" i="1"/>
  <c r="T1134" i="1"/>
  <c r="T1462" i="1"/>
  <c r="Q1462" i="1" s="1"/>
  <c r="T1516" i="1"/>
  <c r="R1516" i="1" s="1"/>
  <c r="T1853" i="1"/>
  <c r="T989" i="1"/>
  <c r="T813" i="1"/>
  <c r="Q813" i="1" s="1"/>
  <c r="T768" i="1"/>
  <c r="T598" i="1"/>
  <c r="L598" i="1" s="1"/>
  <c r="T1118" i="1"/>
  <c r="T1067" i="1"/>
  <c r="T802" i="1"/>
  <c r="N802" i="1" s="1"/>
  <c r="T757" i="1"/>
  <c r="T740" i="1"/>
  <c r="T916" i="1"/>
  <c r="T984" i="1"/>
  <c r="T1196" i="1"/>
  <c r="T1730" i="1"/>
  <c r="N1730" i="1" s="1"/>
  <c r="T734" i="1"/>
  <c r="O734" i="1" s="1"/>
  <c r="T1316" i="1"/>
  <c r="O1316" i="1" s="1"/>
  <c r="T1706" i="1"/>
  <c r="T1861" i="1"/>
  <c r="T1473" i="1"/>
  <c r="Q1473" i="1" s="1"/>
  <c r="T1181" i="1"/>
  <c r="R1181" i="1" s="1"/>
  <c r="T1703" i="1"/>
  <c r="T875" i="1"/>
  <c r="T639" i="1"/>
  <c r="Q639" i="1" s="1"/>
  <c r="T1584" i="1"/>
  <c r="O1584" i="1" s="1"/>
  <c r="T978" i="1"/>
  <c r="T1318" i="1"/>
  <c r="T1393" i="1"/>
  <c r="T243" i="1"/>
  <c r="T351" i="1"/>
  <c r="T367" i="1"/>
  <c r="T511" i="1"/>
  <c r="T278" i="1"/>
  <c r="T246" i="1"/>
  <c r="T54" i="1"/>
  <c r="N54" i="1" s="1"/>
  <c r="T313" i="1"/>
  <c r="L313" i="1" s="1"/>
  <c r="T105" i="1"/>
  <c r="R105" i="1" s="1"/>
  <c r="T36" i="1"/>
  <c r="R36" i="1" s="1"/>
  <c r="T292" i="1"/>
  <c r="L292" i="1" s="1"/>
  <c r="T207" i="1"/>
  <c r="N207" i="1" s="1"/>
  <c r="T482" i="1"/>
  <c r="T525" i="1"/>
  <c r="R525" i="1" s="1"/>
  <c r="T353" i="1"/>
  <c r="P353" i="1" s="1"/>
  <c r="T430" i="1"/>
  <c r="T208" i="1"/>
  <c r="P208" i="1" s="1"/>
  <c r="T16" i="1"/>
  <c r="T478" i="1"/>
  <c r="T533" i="1"/>
  <c r="N533" i="1" s="1"/>
  <c r="T349" i="1"/>
  <c r="T1151" i="1"/>
  <c r="T1205" i="1"/>
  <c r="L1205" i="1" s="1"/>
  <c r="T902" i="1"/>
  <c r="M902" i="1" s="1"/>
  <c r="T1435" i="1"/>
  <c r="T944" i="1"/>
  <c r="L944" i="1" s="1"/>
  <c r="T848" i="1"/>
  <c r="L848" i="1" s="1"/>
  <c r="T958" i="1"/>
  <c r="T1391" i="1"/>
  <c r="T1814" i="1"/>
  <c r="P1814" i="1" s="1"/>
  <c r="T1421" i="1"/>
  <c r="T888" i="1"/>
  <c r="T1723" i="1"/>
  <c r="O1723" i="1" s="1"/>
  <c r="T1088" i="1"/>
  <c r="T1475" i="1"/>
  <c r="T950" i="1"/>
  <c r="L950" i="1" s="1"/>
  <c r="T1194" i="1"/>
  <c r="T1797" i="1"/>
  <c r="T1077" i="1"/>
  <c r="T862" i="1"/>
  <c r="M862" i="1" s="1"/>
  <c r="T804" i="1"/>
  <c r="T759" i="1"/>
  <c r="T668" i="1"/>
  <c r="T1281" i="1"/>
  <c r="T1163" i="1"/>
  <c r="T1093" i="1"/>
  <c r="O1093" i="1" s="1"/>
  <c r="T1015" i="1"/>
  <c r="T640" i="1"/>
  <c r="T952" i="1"/>
  <c r="M952" i="1" s="1"/>
  <c r="T1552" i="1"/>
  <c r="T1713" i="1"/>
  <c r="T672" i="1"/>
  <c r="R672" i="1" s="1"/>
  <c r="T998" i="1"/>
  <c r="T1578" i="1"/>
  <c r="Q1578" i="1" s="1"/>
  <c r="T1710" i="1"/>
  <c r="T1869" i="1"/>
  <c r="T1613" i="1"/>
  <c r="T1493" i="1"/>
  <c r="P1493" i="1" s="1"/>
  <c r="T1417" i="1"/>
  <c r="T1257" i="1"/>
  <c r="R1257" i="1" s="1"/>
  <c r="T1221" i="1"/>
  <c r="T1161" i="1"/>
  <c r="T953" i="1"/>
  <c r="T877" i="1"/>
  <c r="Q877" i="1" s="1"/>
  <c r="T765" i="1"/>
  <c r="T669" i="1"/>
  <c r="M669" i="1" s="1"/>
  <c r="T641" i="1"/>
  <c r="M641" i="1" s="1"/>
  <c r="T1615" i="1"/>
  <c r="R1615" i="1" s="1"/>
  <c r="T1383" i="1"/>
  <c r="Q1383" i="1" s="1"/>
  <c r="T835" i="1"/>
  <c r="T795" i="1"/>
  <c r="T1246" i="1"/>
  <c r="P1246" i="1" s="1"/>
  <c r="T1504" i="1"/>
  <c r="T1727" i="1"/>
  <c r="R1727" i="1" s="1"/>
  <c r="T1233" i="1"/>
  <c r="R1233" i="1" s="1"/>
  <c r="T1086" i="1"/>
  <c r="R1086" i="1" s="1"/>
  <c r="T1227" i="1"/>
  <c r="N1227" i="1" s="1"/>
  <c r="T1054" i="1"/>
  <c r="M1054" i="1" s="1"/>
  <c r="T742" i="1"/>
  <c r="T1104" i="1"/>
  <c r="O1104" i="1" s="1"/>
  <c r="T1531" i="1"/>
  <c r="T1028" i="1"/>
  <c r="M1028" i="1" s="1"/>
  <c r="T1602" i="1"/>
  <c r="O1602" i="1" s="1"/>
  <c r="T1313" i="1"/>
  <c r="M1313" i="1" s="1"/>
  <c r="T1101" i="1"/>
  <c r="Q1101" i="1" s="1"/>
  <c r="T1506" i="1"/>
  <c r="T775" i="1"/>
  <c r="P775" i="1" s="1"/>
  <c r="T1349" i="1"/>
  <c r="M1349" i="1" s="1"/>
  <c r="T656" i="1"/>
  <c r="T1269" i="1"/>
  <c r="T616" i="1"/>
  <c r="L616" i="1" s="1"/>
  <c r="T712" i="1"/>
  <c r="T841" i="1"/>
  <c r="T1406" i="1"/>
  <c r="N1406" i="1" s="1"/>
  <c r="T1436" i="1"/>
  <c r="N1436" i="1" s="1"/>
  <c r="T1502" i="1"/>
  <c r="T1582" i="1"/>
  <c r="R1582" i="1" s="1"/>
  <c r="T1656" i="1"/>
  <c r="O1656" i="1" s="1"/>
  <c r="T1772" i="1"/>
  <c r="O1772" i="1" s="1"/>
  <c r="T1801" i="1"/>
  <c r="O1801" i="1" s="1"/>
  <c r="T1840" i="1"/>
  <c r="T1348" i="1"/>
  <c r="L1348" i="1" s="1"/>
  <c r="T1236" i="1"/>
  <c r="L1236" i="1" s="1"/>
  <c r="T1100" i="1"/>
  <c r="T840" i="1"/>
  <c r="N840" i="1" s="1"/>
  <c r="T800" i="1"/>
  <c r="R800" i="1" s="1"/>
  <c r="T747" i="1"/>
  <c r="T664" i="1"/>
  <c r="Q664" i="1" s="1"/>
  <c r="T1272" i="1"/>
  <c r="N1272" i="1" s="1"/>
  <c r="T1127" i="1"/>
  <c r="T1089" i="1"/>
  <c r="T1011" i="1"/>
  <c r="T850" i="1"/>
  <c r="Q850" i="1" s="1"/>
  <c r="T790" i="1"/>
  <c r="T749" i="1"/>
  <c r="T608" i="1"/>
  <c r="T572" i="1"/>
  <c r="R572" i="1" s="1"/>
  <c r="T582" i="1"/>
  <c r="O582" i="1" s="1"/>
  <c r="T710" i="1"/>
  <c r="O710" i="1" s="1"/>
  <c r="T774" i="1"/>
  <c r="T1375" i="1"/>
  <c r="M1375" i="1" s="1"/>
  <c r="T1492" i="1"/>
  <c r="T1580" i="1"/>
  <c r="M1580" i="1" s="1"/>
  <c r="T1717" i="1"/>
  <c r="T1855" i="1"/>
  <c r="N1855" i="1" s="1"/>
  <c r="T836" i="1"/>
  <c r="N836" i="1" s="1"/>
  <c r="T1678" i="1"/>
  <c r="R1678" i="1" s="1"/>
  <c r="T1716" i="1"/>
  <c r="L1716" i="1" s="1"/>
  <c r="T1781" i="1"/>
  <c r="M1781" i="1" s="1"/>
  <c r="T1489" i="1"/>
  <c r="L1489" i="1" s="1"/>
  <c r="T1445" i="1"/>
  <c r="T969" i="1"/>
  <c r="P969" i="1" s="1"/>
  <c r="T665" i="1"/>
  <c r="T1695" i="1"/>
  <c r="T1663" i="1"/>
  <c r="T807" i="1"/>
  <c r="T898" i="1"/>
  <c r="T1152" i="1"/>
  <c r="M1152" i="1" s="1"/>
  <c r="T1306" i="1"/>
  <c r="T1484" i="1"/>
  <c r="M1484" i="1" s="1"/>
  <c r="T1770" i="1"/>
  <c r="T1644" i="1"/>
  <c r="P1644" i="1" s="1"/>
  <c r="T1145" i="1"/>
  <c r="Q1145" i="1" s="1"/>
  <c r="T1478" i="1"/>
  <c r="T1407" i="1"/>
  <c r="T1314" i="1"/>
  <c r="T754" i="1"/>
  <c r="T1358" i="1"/>
  <c r="T343" i="1"/>
  <c r="T471" i="1"/>
  <c r="T519" i="1"/>
  <c r="T302" i="1"/>
  <c r="T286" i="1"/>
  <c r="T238" i="1"/>
  <c r="L238" i="1" s="1"/>
  <c r="T222" i="1"/>
  <c r="T190" i="1"/>
  <c r="T62" i="1"/>
  <c r="T46" i="1"/>
  <c r="Q46" i="1" s="1"/>
  <c r="T257" i="1"/>
  <c r="M257" i="1" s="1"/>
  <c r="T65" i="1"/>
  <c r="T84" i="1"/>
  <c r="T212" i="1"/>
  <c r="N212" i="1" s="1"/>
  <c r="T244" i="1"/>
  <c r="T352" i="1"/>
  <c r="T400" i="1"/>
  <c r="T448" i="1"/>
  <c r="T497" i="1"/>
  <c r="T446" i="1"/>
  <c r="T506" i="1"/>
  <c r="N506" i="1" s="1"/>
  <c r="T469" i="1"/>
  <c r="T1798" i="1"/>
  <c r="T1105" i="1"/>
  <c r="T1511" i="1"/>
  <c r="P1511" i="1" s="1"/>
  <c r="T1328" i="1"/>
  <c r="O1328" i="1" s="1"/>
  <c r="T1185" i="1"/>
  <c r="T556" i="1"/>
  <c r="N556" i="1" s="1"/>
  <c r="T1620" i="1"/>
  <c r="O1620" i="1" s="1"/>
  <c r="T1362" i="1"/>
  <c r="L1362" i="1" s="1"/>
  <c r="T1155" i="1"/>
  <c r="M1155" i="1" s="1"/>
  <c r="T789" i="1"/>
  <c r="L789" i="1" s="1"/>
  <c r="T1333" i="1"/>
  <c r="M1333" i="1" s="1"/>
  <c r="T679" i="1"/>
  <c r="T878" i="1"/>
  <c r="N878" i="1" s="1"/>
  <c r="T833" i="1"/>
  <c r="O833" i="1" s="1"/>
  <c r="T1324" i="1"/>
  <c r="P1324" i="1" s="1"/>
  <c r="T1147" i="1"/>
  <c r="M1147" i="1" s="1"/>
  <c r="T1521" i="1"/>
  <c r="T1687" i="1"/>
  <c r="Q1687" i="1" s="1"/>
  <c r="T31" i="1"/>
  <c r="T1459" i="1"/>
  <c r="T1765" i="1"/>
  <c r="N1765" i="1" s="1"/>
  <c r="T1868" i="1"/>
  <c r="R1868" i="1" s="1"/>
  <c r="T588" i="1"/>
  <c r="P588" i="1" s="1"/>
  <c r="T646" i="1"/>
  <c r="N646" i="1" s="1"/>
  <c r="T1124" i="1"/>
  <c r="T1411" i="1"/>
  <c r="O1411" i="1" s="1"/>
  <c r="T1441" i="1"/>
  <c r="Q1441" i="1" s="1"/>
  <c r="T1508" i="1"/>
  <c r="R1508" i="1" s="1"/>
  <c r="T1586" i="1"/>
  <c r="T1784" i="1"/>
  <c r="R1784" i="1" s="1"/>
  <c r="T1344" i="1"/>
  <c r="O1344" i="1" s="1"/>
  <c r="T1283" i="1"/>
  <c r="T1214" i="1"/>
  <c r="L1214" i="1" s="1"/>
  <c r="T1091" i="1"/>
  <c r="T926" i="1"/>
  <c r="N926" i="1" s="1"/>
  <c r="T825" i="1"/>
  <c r="T787" i="1"/>
  <c r="M787" i="1" s="1"/>
  <c r="T1661" i="1"/>
  <c r="T719" i="1"/>
  <c r="T1095" i="1"/>
  <c r="T1277" i="1"/>
  <c r="T1444" i="1"/>
  <c r="O1444" i="1" s="1"/>
  <c r="T1539" i="1"/>
  <c r="N1539" i="1" s="1"/>
  <c r="T1611" i="1"/>
  <c r="T1707" i="1"/>
  <c r="T1818" i="1"/>
  <c r="T1655" i="1"/>
  <c r="M1655" i="1" s="1"/>
  <c r="T725" i="1"/>
  <c r="T643" i="1"/>
  <c r="R643" i="1" s="1"/>
  <c r="T1319" i="1"/>
  <c r="T1264" i="1"/>
  <c r="T1071" i="1"/>
  <c r="R1071" i="1" s="1"/>
  <c r="T1045" i="1"/>
  <c r="T1007" i="1"/>
  <c r="M1007" i="1" s="1"/>
  <c r="T939" i="1"/>
  <c r="L939" i="1" s="1"/>
  <c r="T781" i="1"/>
  <c r="T739" i="1"/>
  <c r="T559" i="1"/>
  <c r="T619" i="1"/>
  <c r="T722" i="1"/>
  <c r="R722" i="1" s="1"/>
  <c r="T1038" i="1"/>
  <c r="O1038" i="1" s="1"/>
  <c r="T1162" i="1"/>
  <c r="T1292" i="1"/>
  <c r="T1384" i="1"/>
  <c r="T1439" i="1"/>
  <c r="T1510" i="1"/>
  <c r="L1510" i="1" s="1"/>
  <c r="T1604" i="1"/>
  <c r="L1604" i="1" s="1"/>
  <c r="T1725" i="1"/>
  <c r="T1782" i="1"/>
  <c r="T692" i="1"/>
  <c r="P692" i="1" s="1"/>
  <c r="T784" i="1"/>
  <c r="T914" i="1"/>
  <c r="T1720" i="1"/>
  <c r="T1752" i="1"/>
  <c r="T1845" i="1"/>
  <c r="T1581" i="1"/>
  <c r="T1481" i="1"/>
  <c r="T1433" i="1"/>
  <c r="T1381" i="1"/>
  <c r="Q1381" i="1" s="1"/>
  <c r="T869" i="1"/>
  <c r="T817" i="1"/>
  <c r="T717" i="1"/>
  <c r="L717" i="1" s="1"/>
  <c r="T1747" i="1"/>
  <c r="T1711" i="1"/>
  <c r="T1271" i="1"/>
  <c r="R1271" i="1" s="1"/>
  <c r="T1175" i="1"/>
  <c r="T987" i="1"/>
  <c r="T843" i="1"/>
  <c r="P843" i="1" s="1"/>
  <c r="T1160" i="1"/>
  <c r="Q1160" i="1" s="1"/>
  <c r="T1783" i="1"/>
  <c r="P1783" i="1" s="1"/>
  <c r="T1870" i="1"/>
  <c r="T1665" i="1"/>
  <c r="T564" i="1"/>
  <c r="T1074" i="1"/>
  <c r="L1074" i="1" s="1"/>
  <c r="T1351" i="1"/>
  <c r="T1785" i="1"/>
  <c r="T680" i="1"/>
  <c r="T615" i="1"/>
  <c r="T1156" i="1"/>
  <c r="O1156" i="1" s="1"/>
  <c r="T1551" i="1"/>
  <c r="T75" i="1"/>
  <c r="N75" i="1" s="1"/>
  <c r="T379" i="1"/>
  <c r="T475" i="1"/>
  <c r="P475" i="1" s="1"/>
  <c r="T491" i="1"/>
  <c r="L491" i="1" s="1"/>
  <c r="T539" i="1"/>
  <c r="T330" i="1"/>
  <c r="O330" i="1" s="1"/>
  <c r="T314" i="1"/>
  <c r="M314" i="1" s="1"/>
  <c r="T250" i="1"/>
  <c r="T10" i="1"/>
  <c r="P10" i="1" s="1"/>
  <c r="T301" i="1"/>
  <c r="T269" i="1"/>
  <c r="T253" i="1"/>
  <c r="T157" i="1"/>
  <c r="O157" i="1" s="1"/>
  <c r="T141" i="1"/>
  <c r="T93" i="1"/>
  <c r="P93" i="1" s="1"/>
  <c r="T61" i="1"/>
  <c r="T220" i="1"/>
  <c r="T252" i="1"/>
  <c r="T316" i="1"/>
  <c r="T436" i="1"/>
  <c r="T452" i="1"/>
  <c r="N452" i="1" s="1"/>
  <c r="T516" i="1"/>
  <c r="T470" i="1"/>
  <c r="N470" i="1" s="1"/>
  <c r="T386" i="1"/>
  <c r="T248" i="1"/>
  <c r="T56" i="1"/>
  <c r="Q56" i="1" s="1"/>
  <c r="T135" i="1"/>
  <c r="N135" i="1" s="1"/>
  <c r="T288" i="1"/>
  <c r="T160" i="1"/>
  <c r="T32" i="1"/>
  <c r="Q32" i="1" s="1"/>
  <c r="T517" i="1"/>
  <c r="R517" i="1" s="1"/>
  <c r="T490" i="1"/>
  <c r="T486" i="1"/>
  <c r="M486" i="1" s="1"/>
  <c r="T1301" i="1"/>
  <c r="T1851" i="1"/>
  <c r="T1466" i="1"/>
  <c r="M1466" i="1" s="1"/>
  <c r="T1299" i="1"/>
  <c r="T1136" i="1"/>
  <c r="M1136" i="1" s="1"/>
  <c r="T896" i="1"/>
  <c r="T730" i="1"/>
  <c r="L730" i="1" s="1"/>
  <c r="T587" i="1"/>
  <c r="R587" i="1" s="1"/>
  <c r="T1456" i="1"/>
  <c r="T1767" i="1"/>
  <c r="R1767" i="1" s="1"/>
  <c r="T1692" i="1"/>
  <c r="R1692" i="1" s="1"/>
  <c r="T1072" i="1"/>
  <c r="R1072" i="1" s="1"/>
  <c r="T1885" i="1"/>
  <c r="T1807" i="1"/>
  <c r="T1684" i="1"/>
  <c r="T1618" i="1"/>
  <c r="T1525" i="1"/>
  <c r="T1480" i="1"/>
  <c r="T1307" i="1"/>
  <c r="T1260" i="1"/>
  <c r="P1260" i="1" s="1"/>
  <c r="T1169" i="1"/>
  <c r="R1169" i="1" s="1"/>
  <c r="T1094" i="1"/>
  <c r="R1094" i="1" s="1"/>
  <c r="T1017" i="1"/>
  <c r="Q1017" i="1" s="1"/>
  <c r="T899" i="1"/>
  <c r="T1825" i="1"/>
  <c r="L1825" i="1" s="1"/>
  <c r="T1677" i="1"/>
  <c r="T1540" i="1"/>
  <c r="P1540" i="1" s="1"/>
  <c r="T982" i="1"/>
  <c r="Q982" i="1" s="1"/>
  <c r="T1862" i="1"/>
  <c r="T832" i="1"/>
  <c r="T1130" i="1"/>
  <c r="T1469" i="1"/>
  <c r="M1469" i="1" s="1"/>
  <c r="T1289" i="1"/>
  <c r="T1691" i="1"/>
  <c r="M1691" i="1" s="1"/>
  <c r="T601" i="1"/>
  <c r="M601" i="1" s="1"/>
  <c r="T1354" i="1"/>
  <c r="T915" i="1"/>
  <c r="M915" i="1" s="1"/>
  <c r="T1108" i="1"/>
  <c r="M1108" i="1" s="1"/>
  <c r="T1078" i="1"/>
  <c r="T1247" i="1"/>
  <c r="T1883" i="1"/>
  <c r="T59" i="1"/>
  <c r="R59" i="1" s="1"/>
  <c r="T187" i="1"/>
  <c r="T219" i="1"/>
  <c r="M219" i="1" s="1"/>
  <c r="T283" i="1"/>
  <c r="O283" i="1" s="1"/>
  <c r="T339" i="1"/>
  <c r="T355" i="1"/>
  <c r="T387" i="1"/>
  <c r="T467" i="1"/>
  <c r="T531" i="1"/>
  <c r="O531" i="1" s="1"/>
  <c r="T547" i="1"/>
  <c r="T290" i="1"/>
  <c r="T274" i="1"/>
  <c r="T242" i="1"/>
  <c r="R242" i="1" s="1"/>
  <c r="T226" i="1"/>
  <c r="T194" i="1"/>
  <c r="T146" i="1"/>
  <c r="T98" i="1"/>
  <c r="P98" i="1" s="1"/>
  <c r="T66" i="1"/>
  <c r="T34" i="1"/>
  <c r="T325" i="1"/>
  <c r="T293" i="1"/>
  <c r="T261" i="1"/>
  <c r="T149" i="1"/>
  <c r="T101" i="1"/>
  <c r="T53" i="1"/>
  <c r="Q53" i="1" s="1"/>
  <c r="T6" i="1"/>
  <c r="L6" i="1" s="1"/>
  <c r="T44" i="1"/>
  <c r="T76" i="1"/>
  <c r="T108" i="1"/>
  <c r="T140" i="1"/>
  <c r="T172" i="1"/>
  <c r="T204" i="1"/>
  <c r="T236" i="1"/>
  <c r="T348" i="1"/>
  <c r="T492" i="1"/>
  <c r="T508" i="1"/>
  <c r="O508" i="1" s="1"/>
  <c r="T15" i="1"/>
  <c r="N15" i="1" s="1"/>
  <c r="T338" i="1"/>
  <c r="L338" i="1" s="1"/>
  <c r="T256" i="1"/>
  <c r="L256" i="1" s="1"/>
  <c r="T192" i="1"/>
  <c r="T413" i="1"/>
  <c r="T560" i="1"/>
  <c r="T1570" i="1"/>
  <c r="T1450" i="1"/>
  <c r="R1450" i="1" s="1"/>
  <c r="T1179" i="1"/>
  <c r="T1705" i="1"/>
  <c r="T1517" i="1"/>
  <c r="P1517" i="1" s="1"/>
  <c r="T1361" i="1"/>
  <c r="M1361" i="1" s="1"/>
  <c r="T1059" i="1"/>
  <c r="T827" i="1"/>
  <c r="T658" i="1"/>
  <c r="T1287" i="1"/>
  <c r="T568" i="1"/>
  <c r="P568" i="1" s="1"/>
  <c r="T1832" i="1"/>
  <c r="T1739" i="1"/>
  <c r="T1642" i="1"/>
  <c r="T1524" i="1"/>
  <c r="R1524" i="1" s="1"/>
  <c r="T1479" i="1"/>
  <c r="T1352" i="1"/>
  <c r="T1120" i="1"/>
  <c r="T1022" i="1"/>
  <c r="T1875" i="1"/>
  <c r="T1827" i="1"/>
  <c r="P1827" i="1" s="1"/>
  <c r="T1704" i="1"/>
  <c r="T1654" i="1"/>
  <c r="P1654" i="1" s="1"/>
  <c r="T1605" i="1"/>
  <c r="T1494" i="1"/>
  <c r="M1494" i="1" s="1"/>
  <c r="T1275" i="1"/>
  <c r="T1182" i="1"/>
  <c r="P1182" i="1" s="1"/>
  <c r="T1051" i="1"/>
  <c r="T918" i="1"/>
  <c r="T776" i="1"/>
  <c r="T626" i="1"/>
  <c r="M626" i="1" s="1"/>
  <c r="T1843" i="1"/>
  <c r="P1843" i="1" s="1"/>
  <c r="T1810" i="1"/>
  <c r="T1738" i="1"/>
  <c r="R1738" i="1" s="1"/>
  <c r="T1657" i="1"/>
  <c r="P1657" i="1" s="1"/>
  <c r="T1575" i="1"/>
  <c r="N1575" i="1" s="1"/>
  <c r="T1474" i="1"/>
  <c r="T1294" i="1"/>
  <c r="Q1294" i="1" s="1"/>
  <c r="T1180" i="1"/>
  <c r="M1180" i="1" s="1"/>
  <c r="T1002" i="1"/>
  <c r="T974" i="1"/>
  <c r="T921" i="1"/>
  <c r="T861" i="1"/>
  <c r="T691" i="1"/>
  <c r="T657" i="1"/>
  <c r="N657" i="1" s="1"/>
  <c r="T554" i="1"/>
  <c r="M554" i="1" s="1"/>
  <c r="T1052" i="1"/>
  <c r="Q1052" i="1" s="1"/>
  <c r="T996" i="1"/>
  <c r="T919" i="1"/>
  <c r="P919" i="1" s="1"/>
  <c r="T864" i="1"/>
  <c r="T760" i="1"/>
  <c r="T622" i="1"/>
  <c r="T1364" i="1"/>
  <c r="O1364" i="1" s="1"/>
  <c r="T1274" i="1"/>
  <c r="M1274" i="1" s="1"/>
  <c r="T1112" i="1"/>
  <c r="T942" i="1"/>
  <c r="N942" i="1" s="1"/>
  <c r="T673" i="1"/>
  <c r="T1866" i="1"/>
  <c r="T1799" i="1"/>
  <c r="T1714" i="1"/>
  <c r="T1660" i="1"/>
  <c r="Q1660" i="1" s="1"/>
  <c r="T1574" i="1"/>
  <c r="O1574" i="1" s="1"/>
  <c r="T1509" i="1"/>
  <c r="Q1509" i="1" s="1"/>
  <c r="T1454" i="1"/>
  <c r="R1454" i="1" s="1"/>
  <c r="T1386" i="1"/>
  <c r="N1386" i="1" s="1"/>
  <c r="T1308" i="1"/>
  <c r="M1308" i="1" s="1"/>
  <c r="T1244" i="1"/>
  <c r="T1159" i="1"/>
  <c r="T879" i="1"/>
  <c r="T628" i="1"/>
  <c r="Q628" i="1" s="1"/>
  <c r="T1370" i="1"/>
  <c r="T1190" i="1"/>
  <c r="P1190" i="1" s="1"/>
  <c r="T1063" i="1"/>
  <c r="T870" i="1"/>
  <c r="T1857" i="1"/>
  <c r="T1616" i="1"/>
  <c r="T1564" i="1"/>
  <c r="T1497" i="1"/>
  <c r="T1359" i="1"/>
  <c r="T842" i="1"/>
  <c r="T1803" i="1"/>
  <c r="T1763" i="1"/>
  <c r="T1734" i="1"/>
  <c r="M1734" i="1" s="1"/>
  <c r="T1700" i="1"/>
  <c r="T1659" i="1"/>
  <c r="T1623" i="1"/>
  <c r="T1565" i="1"/>
  <c r="P1565" i="1" s="1"/>
  <c r="T1538" i="1"/>
  <c r="T1515" i="1"/>
  <c r="T1416" i="1"/>
  <c r="T1382" i="1"/>
  <c r="M1382" i="1" s="1"/>
  <c r="T1346" i="1"/>
  <c r="T1322" i="1"/>
  <c r="R1322" i="1" s="1"/>
  <c r="T1255" i="1"/>
  <c r="T1232" i="1"/>
  <c r="T1206" i="1"/>
  <c r="Q1206" i="1" s="1"/>
  <c r="T1132" i="1"/>
  <c r="R1132" i="1" s="1"/>
  <c r="T1005" i="1"/>
  <c r="T960" i="1"/>
  <c r="L960" i="1" s="1"/>
  <c r="T844" i="1"/>
  <c r="T647" i="1"/>
  <c r="T593" i="1"/>
  <c r="R593" i="1" s="1"/>
  <c r="T1867" i="1"/>
  <c r="M1867" i="1" s="1"/>
  <c r="T1833" i="1"/>
  <c r="T1789" i="1"/>
  <c r="T1702" i="1"/>
  <c r="L1702" i="1" s="1"/>
  <c r="T1673" i="1"/>
  <c r="T1609" i="1"/>
  <c r="T1549" i="1"/>
  <c r="T1527" i="1"/>
  <c r="T1507" i="1"/>
  <c r="M1507" i="1" s="1"/>
  <c r="T1482" i="1"/>
  <c r="T1443" i="1"/>
  <c r="T1360" i="1"/>
  <c r="T1339" i="1"/>
  <c r="T1285" i="1"/>
  <c r="T1225" i="1"/>
  <c r="T1204" i="1"/>
  <c r="N1204" i="1" s="1"/>
  <c r="T1176" i="1"/>
  <c r="T1135" i="1"/>
  <c r="T1044" i="1"/>
  <c r="T973" i="1"/>
  <c r="L973" i="1" s="1"/>
  <c r="T894" i="1"/>
  <c r="R894" i="1" s="1"/>
  <c r="T809" i="1"/>
  <c r="T736" i="1"/>
  <c r="N736" i="1" s="1"/>
  <c r="T571" i="1"/>
  <c r="T1131" i="1"/>
  <c r="T1073" i="1"/>
  <c r="T1048" i="1"/>
  <c r="T904" i="1"/>
  <c r="T786" i="1"/>
  <c r="T716" i="1"/>
  <c r="L716" i="1" s="1"/>
  <c r="T609" i="1"/>
  <c r="M609" i="1" s="1"/>
  <c r="T584" i="1"/>
  <c r="T1062" i="1"/>
  <c r="T1004" i="1"/>
  <c r="P1004" i="1" s="1"/>
  <c r="T883" i="1"/>
  <c r="O883" i="1" s="1"/>
  <c r="T852" i="1"/>
  <c r="R852" i="1" s="1"/>
  <c r="T814" i="1"/>
  <c r="T724" i="1"/>
  <c r="T688" i="1"/>
  <c r="O688" i="1" s="1"/>
  <c r="T594" i="1"/>
  <c r="M594" i="1" s="1"/>
  <c r="T567" i="1"/>
  <c r="T907" i="1"/>
  <c r="T1215" i="1"/>
  <c r="R1215" i="1" s="1"/>
  <c r="T1414" i="1"/>
  <c r="N1414" i="1" s="1"/>
  <c r="T1672" i="1"/>
  <c r="T1760" i="1"/>
  <c r="Q1760" i="1" s="1"/>
  <c r="T761" i="1"/>
  <c r="T1080" i="1"/>
  <c r="T1630" i="1"/>
  <c r="T1778" i="1"/>
  <c r="Q1778" i="1" s="1"/>
  <c r="T738" i="1"/>
  <c r="T1735" i="1"/>
  <c r="T948" i="1"/>
  <c r="T1397" i="1"/>
  <c r="T1522" i="1"/>
  <c r="P1522" i="1" s="1"/>
  <c r="T1688" i="1"/>
  <c r="T1804" i="1"/>
  <c r="T1303" i="1"/>
  <c r="T1379" i="1"/>
  <c r="T1140" i="1"/>
  <c r="T1887" i="1"/>
  <c r="T1786" i="1"/>
  <c r="T1685" i="1"/>
  <c r="T1560" i="1"/>
  <c r="N1560" i="1" s="1"/>
  <c r="T1490" i="1"/>
  <c r="L1490" i="1" s="1"/>
  <c r="T1321" i="1"/>
  <c r="T1186" i="1"/>
  <c r="T1037" i="1"/>
  <c r="O1037" i="1" s="1"/>
  <c r="T644" i="1"/>
  <c r="T1776" i="1"/>
  <c r="T1726" i="1"/>
  <c r="R1726" i="1" s="1"/>
  <c r="T1632" i="1"/>
  <c r="T1514" i="1"/>
  <c r="T1471" i="1"/>
  <c r="T1099" i="1"/>
  <c r="R1099" i="1" s="1"/>
  <c r="T1008" i="1"/>
  <c r="M1008" i="1" s="1"/>
  <c r="T1850" i="1"/>
  <c r="O1850" i="1" s="1"/>
  <c r="T1823" i="1"/>
  <c r="T1547" i="1"/>
  <c r="M1547" i="1" s="1"/>
  <c r="T1363" i="1"/>
  <c r="T1174" i="1"/>
  <c r="T1041" i="1"/>
  <c r="T910" i="1"/>
  <c r="T702" i="1"/>
  <c r="Q702" i="1" s="1"/>
  <c r="T1878" i="1"/>
  <c r="T1829" i="1"/>
  <c r="T1795" i="1"/>
  <c r="T1650" i="1"/>
  <c r="T1369" i="1"/>
  <c r="T1262" i="1"/>
  <c r="T1167" i="1"/>
  <c r="P1167" i="1" s="1"/>
  <c r="T585" i="1"/>
  <c r="N585" i="1" s="1"/>
  <c r="T951" i="1"/>
  <c r="T917" i="1"/>
  <c r="T856" i="1"/>
  <c r="T748" i="1"/>
  <c r="T648" i="1"/>
  <c r="T613" i="1"/>
  <c r="O613" i="1" s="1"/>
  <c r="T992" i="1"/>
  <c r="T911" i="1"/>
  <c r="R911" i="1" s="1"/>
  <c r="T745" i="1"/>
  <c r="N745" i="1" s="1"/>
  <c r="T708" i="1"/>
  <c r="T651" i="1"/>
  <c r="T634" i="1"/>
  <c r="R634" i="1" s="1"/>
  <c r="T1859" i="1"/>
  <c r="M1859" i="1" s="1"/>
  <c r="T1619" i="1"/>
  <c r="T1332" i="1"/>
  <c r="O1332" i="1" s="1"/>
  <c r="T1252" i="1"/>
  <c r="Q1252" i="1" s="1"/>
  <c r="T1026" i="1"/>
  <c r="T751" i="1"/>
  <c r="T937" i="1"/>
  <c r="T893" i="1"/>
  <c r="T773" i="1"/>
  <c r="T741" i="1"/>
  <c r="T1023" i="1"/>
  <c r="T985" i="1"/>
  <c r="T901" i="1"/>
  <c r="T558" i="1"/>
  <c r="T1323" i="1"/>
  <c r="T1029" i="1"/>
  <c r="N1029" i="1" s="1"/>
  <c r="T778" i="1"/>
  <c r="T1676" i="1"/>
  <c r="T1607" i="1"/>
  <c r="T1553" i="1"/>
  <c r="T1342" i="1"/>
  <c r="Q1342" i="1" s="1"/>
  <c r="T1270" i="1"/>
  <c r="R1270" i="1" s="1"/>
  <c r="T928" i="1"/>
  <c r="Q928" i="1" s="1"/>
  <c r="T772" i="1"/>
  <c r="T1440" i="1"/>
  <c r="M1440" i="1" s="1"/>
  <c r="T1266" i="1"/>
  <c r="T1146" i="1"/>
  <c r="T979" i="1"/>
  <c r="M979" i="1" s="1"/>
  <c r="T694" i="1"/>
  <c r="T1806" i="1"/>
  <c r="T1658" i="1"/>
  <c r="T1593" i="1"/>
  <c r="R1593" i="1" s="1"/>
  <c r="T1550" i="1"/>
  <c r="Q1550" i="1" s="1"/>
  <c r="T1446" i="1"/>
  <c r="T1279" i="1"/>
  <c r="T1084" i="1"/>
  <c r="T912" i="1"/>
  <c r="T623" i="1"/>
  <c r="M623" i="1" s="1"/>
  <c r="T1773" i="1"/>
  <c r="T1529" i="1"/>
  <c r="T1476" i="1"/>
  <c r="L1476" i="1" s="1"/>
  <c r="T1432" i="1"/>
  <c r="R1432" i="1" s="1"/>
  <c r="T1398" i="1"/>
  <c r="R1398" i="1" s="1"/>
  <c r="T1371" i="1"/>
  <c r="Q1371" i="1" s="1"/>
  <c r="T1290" i="1"/>
  <c r="M1290" i="1" s="1"/>
  <c r="T1195" i="1"/>
  <c r="T1148" i="1"/>
  <c r="T986" i="1"/>
  <c r="P986" i="1" s="1"/>
  <c r="T744" i="1"/>
  <c r="T566" i="1"/>
  <c r="M566" i="1" s="1"/>
  <c r="T1858" i="1"/>
  <c r="T1748" i="1"/>
  <c r="N1748" i="1" s="1"/>
  <c r="T1686" i="1"/>
  <c r="Q1686" i="1" s="1"/>
  <c r="T1563" i="1"/>
  <c r="P1563" i="1" s="1"/>
  <c r="T1518" i="1"/>
  <c r="M1518" i="1" s="1"/>
  <c r="T1496" i="1"/>
  <c r="T1465" i="1"/>
  <c r="M1465" i="1" s="1"/>
  <c r="T1422" i="1"/>
  <c r="T1394" i="1"/>
  <c r="P1394" i="1" s="1"/>
  <c r="T1305" i="1"/>
  <c r="T1243" i="1"/>
  <c r="T1213" i="1"/>
  <c r="T1096" i="1"/>
  <c r="T1001" i="1"/>
  <c r="T1109" i="1"/>
  <c r="T1006" i="1"/>
  <c r="T886" i="1"/>
  <c r="T806" i="1"/>
  <c r="T731" i="1"/>
  <c r="L731" i="1" s="1"/>
  <c r="T705" i="1"/>
  <c r="L705" i="1" s="1"/>
  <c r="T653" i="1"/>
  <c r="T1040" i="1"/>
  <c r="R1040" i="1" s="1"/>
  <c r="T972" i="1"/>
  <c r="N972" i="1" s="1"/>
  <c r="T823" i="1"/>
  <c r="N823" i="1" s="1"/>
  <c r="T660" i="1"/>
  <c r="T581" i="1"/>
  <c r="T654" i="1"/>
  <c r="O654" i="1" s="1"/>
  <c r="T1150" i="1"/>
  <c r="M1150" i="1" s="1"/>
  <c r="T1291" i="1"/>
  <c r="R1291" i="1" s="1"/>
  <c r="T1452" i="1"/>
  <c r="P1452" i="1" s="1"/>
  <c r="T1546" i="1"/>
  <c r="T1709" i="1"/>
  <c r="T1811" i="1"/>
  <c r="T1530" i="1"/>
  <c r="T1598" i="1"/>
  <c r="Q1598" i="1" s="1"/>
  <c r="T849" i="1"/>
  <c r="T1097" i="1"/>
  <c r="Q1097" i="1" s="1"/>
  <c r="T1016" i="1"/>
  <c r="T880" i="1"/>
  <c r="T837" i="1"/>
  <c r="T727" i="1"/>
  <c r="P727" i="1" s="1"/>
  <c r="T662" i="1"/>
  <c r="Q662" i="1" s="1"/>
  <c r="T565" i="1"/>
  <c r="T1058" i="1"/>
  <c r="T1000" i="1"/>
  <c r="T980" i="1"/>
  <c r="T764" i="1"/>
  <c r="N764" i="1" s="1"/>
  <c r="T638" i="1"/>
  <c r="T1315" i="1"/>
  <c r="T1154" i="1"/>
  <c r="O1154" i="1" s="1"/>
  <c r="T1877" i="1"/>
  <c r="T1816" i="1"/>
  <c r="T1664" i="1"/>
  <c r="O1664" i="1" s="1"/>
  <c r="T1645" i="1"/>
  <c r="Q1645" i="1" s="1"/>
  <c r="T1537" i="1"/>
  <c r="T1566" i="1"/>
  <c r="T1368" i="1"/>
  <c r="T1282" i="1"/>
  <c r="T847" i="1"/>
  <c r="R847" i="1" s="1"/>
  <c r="T607" i="1"/>
  <c r="T1334" i="1"/>
  <c r="T1170" i="1"/>
  <c r="T796" i="1"/>
  <c r="T1719" i="1"/>
  <c r="T1668" i="1"/>
  <c r="R1668" i="1" s="1"/>
  <c r="T1603" i="1"/>
  <c r="T1558" i="1"/>
  <c r="N1558" i="1" s="1"/>
  <c r="T1464" i="1"/>
  <c r="T1340" i="1"/>
  <c r="P1340" i="1" s="1"/>
  <c r="T1207" i="1"/>
  <c r="T1133" i="1"/>
  <c r="T670" i="1"/>
  <c r="T1865" i="1"/>
  <c r="T1728" i="1"/>
  <c r="T1599" i="1"/>
  <c r="T1534" i="1"/>
  <c r="Q1534" i="1" s="1"/>
  <c r="T1408" i="1"/>
  <c r="T1378" i="1"/>
  <c r="T1341" i="1"/>
  <c r="P1341" i="1" s="1"/>
  <c r="T1297" i="1"/>
  <c r="T1250" i="1"/>
  <c r="T1201" i="1"/>
  <c r="T1165" i="1"/>
  <c r="T1102" i="1"/>
  <c r="T834" i="1"/>
  <c r="R834" i="1" s="1"/>
  <c r="T637" i="1"/>
  <c r="T580" i="1"/>
  <c r="N580" i="1" s="1"/>
  <c r="T1888" i="1"/>
  <c r="T1863" i="1"/>
  <c r="T1820" i="1"/>
  <c r="T1754" i="1"/>
  <c r="T1696" i="1"/>
  <c r="T1640" i="1"/>
  <c r="T1597" i="1"/>
  <c r="T1523" i="1"/>
  <c r="T1434" i="1"/>
  <c r="T1401" i="1"/>
  <c r="T1355" i="1"/>
  <c r="N1355" i="1" s="1"/>
  <c r="T1320" i="1"/>
  <c r="T1278" i="1"/>
  <c r="T1220" i="1"/>
  <c r="N1220" i="1" s="1"/>
  <c r="T1199" i="1"/>
  <c r="T1172" i="1"/>
  <c r="T1119" i="1"/>
  <c r="T1019" i="1"/>
  <c r="M1019" i="1" s="1"/>
  <c r="T838" i="1"/>
  <c r="T728" i="1"/>
  <c r="Q728" i="1" s="1"/>
  <c r="T652" i="1"/>
  <c r="T1114" i="1"/>
  <c r="R1114" i="1" s="1"/>
  <c r="T1064" i="1"/>
  <c r="T970" i="1"/>
  <c r="T925" i="1"/>
  <c r="M925" i="1" s="1"/>
  <c r="T816" i="1"/>
  <c r="T735" i="1"/>
  <c r="M735" i="1" s="1"/>
  <c r="T711" i="1"/>
  <c r="T604" i="1"/>
  <c r="T579" i="1"/>
  <c r="M579" i="1" s="1"/>
  <c r="T976" i="1"/>
  <c r="T954" i="1"/>
  <c r="T931" i="1"/>
  <c r="P931" i="1" s="1"/>
  <c r="T718" i="1"/>
  <c r="P718" i="1" s="1"/>
  <c r="T611" i="1"/>
  <c r="T586" i="1"/>
  <c r="P586" i="1" s="1"/>
  <c r="T1003" i="1"/>
  <c r="M1003" i="1" s="1"/>
  <c r="T1258" i="1"/>
  <c r="Q1258" i="1" s="1"/>
  <c r="T1528" i="1"/>
  <c r="Q1528" i="1" s="1"/>
  <c r="T1879" i="1"/>
  <c r="T1106" i="1"/>
  <c r="P1106" i="1" s="1"/>
  <c r="T1512" i="1"/>
  <c r="T1836" i="1"/>
  <c r="T1157" i="1"/>
  <c r="M1157" i="1" s="1"/>
  <c r="T1780" i="1"/>
  <c r="T700" i="1"/>
  <c r="T1483" i="1"/>
  <c r="L1483" i="1" s="1"/>
  <c r="T1802" i="1"/>
  <c r="N1802" i="1" s="1"/>
  <c r="T1666" i="1"/>
  <c r="T1402" i="1"/>
  <c r="T1331" i="1"/>
  <c r="N1331" i="1" s="1"/>
  <c r="T1263" i="1"/>
  <c r="T690" i="1"/>
  <c r="T1388" i="1"/>
  <c r="L1388" i="1" s="1"/>
  <c r="T1202" i="1"/>
  <c r="T1126" i="1"/>
  <c r="T1647" i="1"/>
  <c r="R1647" i="1" s="1"/>
  <c r="T1424" i="1"/>
  <c r="T1366" i="1"/>
  <c r="R1366" i="1" s="1"/>
  <c r="T1251" i="1"/>
  <c r="R1251" i="1" s="1"/>
  <c r="T1031" i="1"/>
  <c r="L1031" i="1" s="1"/>
  <c r="T891" i="1"/>
  <c r="L891" i="1" s="1"/>
  <c r="T704" i="1"/>
  <c r="M704" i="1" s="1"/>
  <c r="T583" i="1"/>
  <c r="P583" i="1" s="1"/>
  <c r="T1768" i="1"/>
  <c r="T1708" i="1"/>
  <c r="P1708" i="1" s="1"/>
  <c r="T1588" i="1"/>
  <c r="N1588" i="1" s="1"/>
  <c r="T1542" i="1"/>
  <c r="M1542" i="1" s="1"/>
  <c r="T1427" i="1"/>
  <c r="P1427" i="1" s="1"/>
  <c r="T1280" i="1"/>
  <c r="T1240" i="1"/>
  <c r="R1240" i="1" s="1"/>
  <c r="T1189" i="1"/>
  <c r="T1024" i="1"/>
  <c r="T968" i="1"/>
  <c r="T857" i="1"/>
  <c r="T732" i="1"/>
  <c r="T605" i="1"/>
  <c r="T1837" i="1"/>
  <c r="T1800" i="1"/>
  <c r="T1681" i="1"/>
  <c r="T1621" i="1"/>
  <c r="T1585" i="1"/>
  <c r="T1532" i="1"/>
  <c r="P1532" i="1" s="1"/>
  <c r="T1513" i="1"/>
  <c r="T1455" i="1"/>
  <c r="T1418" i="1"/>
  <c r="T1343" i="1"/>
  <c r="T1267" i="1"/>
  <c r="Q1267" i="1" s="1"/>
  <c r="T1208" i="1"/>
  <c r="T1184" i="1"/>
  <c r="T1079" i="1"/>
  <c r="O1079" i="1" s="1"/>
  <c r="T905" i="1"/>
  <c r="T769" i="1"/>
  <c r="T621" i="1"/>
  <c r="T1092" i="1"/>
  <c r="Q1092" i="1" s="1"/>
  <c r="T1056" i="1"/>
  <c r="L1056" i="1" s="1"/>
  <c r="T994" i="1"/>
  <c r="Q994" i="1" s="1"/>
  <c r="T943" i="1"/>
  <c r="M943" i="1" s="1"/>
  <c r="T826" i="1"/>
  <c r="N826" i="1" s="1"/>
  <c r="T797" i="1"/>
  <c r="O797" i="1" s="1"/>
  <c r="T721" i="1"/>
  <c r="T701" i="1"/>
  <c r="N701" i="1" s="1"/>
  <c r="T590" i="1"/>
  <c r="T1070" i="1"/>
  <c r="T966" i="1"/>
  <c r="T940" i="1"/>
  <c r="T923" i="1"/>
  <c r="T889" i="1"/>
  <c r="L889" i="1" s="1"/>
  <c r="T858" i="1"/>
  <c r="T818" i="1"/>
  <c r="T733" i="1"/>
  <c r="N733" i="1" s="1"/>
  <c r="T633" i="1"/>
  <c r="N633" i="1" s="1"/>
  <c r="T602" i="1"/>
  <c r="T1372" i="1"/>
  <c r="L1372" i="1" s="1"/>
  <c r="T1461" i="1"/>
  <c r="T1576" i="1"/>
  <c r="T1830" i="1"/>
  <c r="N1830" i="1" s="1"/>
  <c r="T965" i="1"/>
  <c r="P965" i="1" s="1"/>
  <c r="T1477" i="1"/>
  <c r="T1548" i="1"/>
  <c r="L1548" i="1" s="1"/>
  <c r="T1622" i="1"/>
  <c r="Q1622" i="1" s="1"/>
  <c r="T1680" i="1"/>
  <c r="T1624" i="1"/>
  <c r="T1501" i="1"/>
  <c r="T1750" i="1"/>
  <c r="N1750" i="1" s="1"/>
  <c r="T1142" i="1"/>
  <c r="Q1142" i="1" s="1"/>
  <c r="T1300" i="1"/>
  <c r="P1300" i="1" s="1"/>
  <c r="T1669" i="1"/>
  <c r="T1733" i="1"/>
  <c r="T1817" i="1"/>
  <c r="T1573" i="1"/>
  <c r="R1573" i="1" s="1"/>
  <c r="T977" i="1"/>
  <c r="R977" i="1" s="1"/>
  <c r="T829" i="1"/>
  <c r="T697" i="1"/>
  <c r="P697" i="1" s="1"/>
  <c r="T1755" i="1"/>
  <c r="T1699" i="1"/>
  <c r="T1667" i="1"/>
  <c r="T1543" i="1"/>
  <c r="T1211" i="1"/>
  <c r="L801" i="1"/>
  <c r="O1787" i="1"/>
  <c r="T1143" i="1"/>
  <c r="P1143" i="1" s="1"/>
  <c r="T1083" i="1"/>
  <c r="T995" i="1"/>
  <c r="T811" i="1"/>
  <c r="M811" i="1" s="1"/>
  <c r="T723" i="1"/>
  <c r="T699" i="1"/>
  <c r="Q699" i="1" s="1"/>
  <c r="T663" i="1"/>
  <c r="O663" i="1" s="1"/>
  <c r="T635" i="1"/>
  <c r="T1756" i="1"/>
  <c r="Q1756" i="1" s="1"/>
  <c r="T1835" i="1"/>
  <c r="O1835" i="1" s="1"/>
  <c r="T620" i="1"/>
  <c r="T1166" i="1"/>
  <c r="O1166" i="1" s="1"/>
  <c r="T1410" i="1"/>
  <c r="M1410" i="1" s="1"/>
  <c r="T1590" i="1"/>
  <c r="L1590" i="1" s="1"/>
  <c r="T610" i="1"/>
  <c r="T1330" i="1"/>
  <c r="P1330" i="1" s="1"/>
  <c r="T1115" i="1"/>
  <c r="O1115" i="1" s="1"/>
  <c r="T573" i="1"/>
  <c r="L573" i="1" s="1"/>
  <c r="T1579" i="1"/>
  <c r="T557" i="1"/>
  <c r="L557" i="1" s="1"/>
  <c r="T1144" i="1"/>
  <c r="T1627" i="1"/>
  <c r="T123" i="1"/>
  <c r="P123" i="1" s="1"/>
  <c r="T155" i="1"/>
  <c r="P155" i="1" s="1"/>
  <c r="T251" i="1"/>
  <c r="Q251" i="1" s="1"/>
  <c r="T315" i="1"/>
  <c r="O315" i="1" s="1"/>
  <c r="T371" i="1"/>
  <c r="T419" i="1"/>
  <c r="O419" i="1" s="1"/>
  <c r="T499" i="1"/>
  <c r="T322" i="1"/>
  <c r="Q322" i="1" s="1"/>
  <c r="T306" i="1"/>
  <c r="T210" i="1"/>
  <c r="T178" i="1"/>
  <c r="T162" i="1"/>
  <c r="Q162" i="1" s="1"/>
  <c r="T130" i="1"/>
  <c r="T114" i="1"/>
  <c r="T82" i="1"/>
  <c r="T18" i="1"/>
  <c r="N18" i="1" s="1"/>
  <c r="T309" i="1"/>
  <c r="T245" i="1"/>
  <c r="T229" i="1"/>
  <c r="R229" i="1" s="1"/>
  <c r="T213" i="1"/>
  <c r="R213" i="1" s="1"/>
  <c r="T197" i="1"/>
  <c r="T181" i="1"/>
  <c r="T165" i="1"/>
  <c r="T133" i="1"/>
  <c r="L133" i="1" s="1"/>
  <c r="T85" i="1"/>
  <c r="T69" i="1"/>
  <c r="L69" i="1" s="1"/>
  <c r="T37" i="1"/>
  <c r="R37" i="1" s="1"/>
  <c r="T300" i="1"/>
  <c r="O300" i="1" s="1"/>
  <c r="T364" i="1"/>
  <c r="T380" i="1"/>
  <c r="R380" i="1" s="1"/>
  <c r="T396" i="1"/>
  <c r="T412" i="1"/>
  <c r="M412" i="1" s="1"/>
  <c r="T428" i="1"/>
  <c r="T444" i="1"/>
  <c r="T460" i="1"/>
  <c r="T476" i="1"/>
  <c r="P476" i="1" s="1"/>
  <c r="T540" i="1"/>
  <c r="T271" i="1"/>
  <c r="M271" i="1" s="1"/>
  <c r="T493" i="1"/>
  <c r="T434" i="1"/>
  <c r="N434" i="1" s="1"/>
  <c r="T280" i="1"/>
  <c r="T358" i="1"/>
  <c r="L358" i="1" s="1"/>
  <c r="T494" i="1"/>
  <c r="M494" i="1" s="1"/>
  <c r="T538" i="1"/>
  <c r="R538" i="1" s="1"/>
  <c r="T319" i="1"/>
  <c r="Q1571" i="1"/>
  <c r="T682" i="1"/>
  <c r="T766" i="1"/>
  <c r="T1601" i="1"/>
  <c r="M1601" i="1" s="1"/>
  <c r="T1141" i="1"/>
  <c r="T909" i="1"/>
  <c r="T873" i="1"/>
  <c r="T1715" i="1"/>
  <c r="O1715" i="1" s="1"/>
  <c r="T715" i="1"/>
  <c r="T1729" i="1"/>
  <c r="T1871" i="1"/>
  <c r="T903" i="1"/>
  <c r="M903" i="1" s="1"/>
  <c r="T1309" i="1"/>
  <c r="T1722" i="1"/>
  <c r="T1447" i="1"/>
  <c r="L1447" i="1" s="1"/>
  <c r="T35" i="1"/>
  <c r="T423" i="1"/>
  <c r="T94" i="1"/>
  <c r="T78" i="1"/>
  <c r="N78" i="1" s="1"/>
  <c r="T305" i="1"/>
  <c r="T241" i="1"/>
  <c r="P241" i="1" s="1"/>
  <c r="T209" i="1"/>
  <c r="T17" i="1"/>
  <c r="R17" i="1" s="1"/>
  <c r="T308" i="1"/>
  <c r="T496" i="1"/>
  <c r="T512" i="1"/>
  <c r="T79" i="1"/>
  <c r="T546" i="1"/>
  <c r="P546" i="1" s="1"/>
  <c r="T362" i="1"/>
  <c r="T8" i="1"/>
  <c r="T215" i="1"/>
  <c r="M215" i="1" s="1"/>
  <c r="T151" i="1"/>
  <c r="T87" i="1"/>
  <c r="O87" i="1" s="1"/>
  <c r="T350" i="1"/>
  <c r="L350" i="1" s="1"/>
  <c r="T112" i="1"/>
  <c r="T461" i="1"/>
  <c r="N461" i="1" s="1"/>
  <c r="T1701" i="1"/>
  <c r="T1881" i="1"/>
  <c r="T1237" i="1"/>
  <c r="T933" i="1"/>
  <c r="T617" i="1"/>
  <c r="T1683" i="1"/>
  <c r="L1683" i="1" s="1"/>
  <c r="T1111" i="1"/>
  <c r="P1111" i="1" s="1"/>
  <c r="T819" i="1"/>
  <c r="P819" i="1" s="1"/>
  <c r="T707" i="1"/>
  <c r="M707" i="1" s="1"/>
  <c r="T1310" i="1"/>
  <c r="R1310" i="1" s="1"/>
  <c r="T1520" i="1"/>
  <c r="L1520" i="1" s="1"/>
  <c r="T1032" i="1"/>
  <c r="M1032" i="1" s="1"/>
  <c r="T1302" i="1"/>
  <c r="O1302" i="1" s="1"/>
  <c r="T1744" i="1"/>
  <c r="M1744" i="1" s="1"/>
  <c r="T1779" i="1"/>
  <c r="T1164" i="1"/>
  <c r="T1491" i="1"/>
  <c r="T1487" i="1"/>
  <c r="T1387" i="1"/>
  <c r="T1790" i="1"/>
  <c r="Q1790" i="1" s="1"/>
  <c r="T1385" i="1"/>
  <c r="T139" i="1"/>
  <c r="T171" i="1"/>
  <c r="P171" i="1" s="1"/>
  <c r="T235" i="1"/>
  <c r="R235" i="1" s="1"/>
  <c r="T282" i="1"/>
  <c r="T58" i="1"/>
  <c r="T285" i="1"/>
  <c r="P285" i="1" s="1"/>
  <c r="T221" i="1"/>
  <c r="O221" i="1" s="1"/>
  <c r="T173" i="1"/>
  <c r="T124" i="1"/>
  <c r="T404" i="1"/>
  <c r="T468" i="1"/>
  <c r="T484" i="1"/>
  <c r="T500" i="1"/>
  <c r="N500" i="1" s="1"/>
  <c r="T143" i="1"/>
  <c r="N143" i="1" s="1"/>
  <c r="T418" i="1"/>
  <c r="O418" i="1" s="1"/>
  <c r="T457" i="1"/>
  <c r="T342" i="1"/>
  <c r="L342" i="1" s="1"/>
  <c r="T159" i="1"/>
  <c r="L159" i="1" s="1"/>
  <c r="T542" i="1"/>
  <c r="T239" i="1"/>
  <c r="N239" i="1" s="1"/>
  <c r="T255" i="1"/>
  <c r="R255" i="1" s="1"/>
  <c r="T403" i="1"/>
  <c r="Q403" i="1" s="1"/>
  <c r="T451" i="1"/>
  <c r="Q451" i="1" s="1"/>
  <c r="T1046" i="1"/>
  <c r="N1046" i="1" s="1"/>
  <c r="T1234" i="1"/>
  <c r="T1312" i="1"/>
  <c r="T1562" i="1"/>
  <c r="T1610" i="1"/>
  <c r="O1610" i="1" s="1"/>
  <c r="T1557" i="1"/>
  <c r="N1557" i="1" s="1"/>
  <c r="T1273" i="1"/>
  <c r="T1193" i="1"/>
  <c r="R1193" i="1" s="1"/>
  <c r="T1117" i="1"/>
  <c r="N1117" i="1" s="1"/>
  <c r="T1057" i="1"/>
  <c r="P1057" i="1" s="1"/>
  <c r="T997" i="1"/>
  <c r="T961" i="1"/>
  <c r="T897" i="1"/>
  <c r="O897" i="1" s="1"/>
  <c r="T685" i="1"/>
  <c r="R685" i="1" s="1"/>
  <c r="T649" i="1"/>
  <c r="T1643" i="1"/>
  <c r="T1587" i="1"/>
  <c r="T1495" i="1"/>
  <c r="T1415" i="1"/>
  <c r="T1027" i="1"/>
  <c r="L1027" i="1" s="1"/>
  <c r="T803" i="1"/>
  <c r="T763" i="1"/>
  <c r="R763" i="1" s="1"/>
  <c r="T687" i="1"/>
  <c r="T655" i="1"/>
  <c r="T627" i="1"/>
  <c r="T1014" i="1"/>
  <c r="P1014" i="1" s="1"/>
  <c r="T1614" i="1"/>
  <c r="N1614" i="1" s="1"/>
  <c r="T1674" i="1"/>
  <c r="T642" i="1"/>
  <c r="T758" i="1"/>
  <c r="P758" i="1" s="1"/>
  <c r="T890" i="1"/>
  <c r="T962" i="1"/>
  <c r="Q962" i="1" s="1"/>
  <c r="T1500" i="1"/>
  <c r="T671" i="1"/>
  <c r="P671" i="1" s="1"/>
  <c r="T1808" i="1"/>
  <c r="R1808" i="1" s="1"/>
  <c r="T762" i="1"/>
  <c r="T955" i="1"/>
  <c r="T824" i="1"/>
  <c r="T947" i="1"/>
  <c r="T11" i="1"/>
  <c r="Q11" i="1" s="1"/>
  <c r="T43" i="1"/>
  <c r="N43" i="1" s="1"/>
  <c r="T107" i="1"/>
  <c r="O107" i="1" s="1"/>
  <c r="T203" i="1"/>
  <c r="T267" i="1"/>
  <c r="L267" i="1" s="1"/>
  <c r="T299" i="1"/>
  <c r="L299" i="1" s="1"/>
  <c r="T331" i="1"/>
  <c r="L331" i="1" s="1"/>
  <c r="T347" i="1"/>
  <c r="N347" i="1" s="1"/>
  <c r="T363" i="1"/>
  <c r="T395" i="1"/>
  <c r="T411" i="1"/>
  <c r="T427" i="1"/>
  <c r="Q427" i="1" s="1"/>
  <c r="T459" i="1"/>
  <c r="L459" i="1" s="1"/>
  <c r="T507" i="1"/>
  <c r="T523" i="1"/>
  <c r="T298" i="1"/>
  <c r="T266" i="1"/>
  <c r="R266" i="1" s="1"/>
  <c r="T234" i="1"/>
  <c r="T218" i="1"/>
  <c r="R218" i="1" s="1"/>
  <c r="T202" i="1"/>
  <c r="T186" i="1"/>
  <c r="Q186" i="1" s="1"/>
  <c r="T170" i="1"/>
  <c r="T154" i="1"/>
  <c r="R154" i="1" s="1"/>
  <c r="T138" i="1"/>
  <c r="T122" i="1"/>
  <c r="L122" i="1" s="1"/>
  <c r="T106" i="1"/>
  <c r="O106" i="1" s="1"/>
  <c r="T90" i="1"/>
  <c r="T74" i="1"/>
  <c r="N74" i="1" s="1"/>
  <c r="T42" i="1"/>
  <c r="N42" i="1" s="1"/>
  <c r="T1594" i="1"/>
  <c r="L1594" i="1" s="1"/>
  <c r="T922" i="1"/>
  <c r="R922" i="1" s="1"/>
  <c r="T1076" i="1"/>
  <c r="Q1076" i="1" s="1"/>
  <c r="T1345" i="1"/>
  <c r="O1345" i="1" s="1"/>
  <c r="T1265" i="1"/>
  <c r="T845" i="1"/>
  <c r="L845" i="1" s="1"/>
  <c r="T777" i="1"/>
  <c r="T1631" i="1"/>
  <c r="L1631" i="1" s="1"/>
  <c r="T1567" i="1"/>
  <c r="R1567" i="1" s="1"/>
  <c r="T26" i="1"/>
  <c r="N26" i="1" s="1"/>
  <c r="T317" i="1"/>
  <c r="Q317" i="1" s="1"/>
  <c r="T237" i="1"/>
  <c r="M237" i="1" s="1"/>
  <c r="T205" i="1"/>
  <c r="O205" i="1" s="1"/>
  <c r="T189" i="1"/>
  <c r="L189" i="1" s="1"/>
  <c r="T125" i="1"/>
  <c r="T109" i="1"/>
  <c r="M109" i="1" s="1"/>
  <c r="T77" i="1"/>
  <c r="Q77" i="1" s="1"/>
  <c r="T45" i="1"/>
  <c r="Q45" i="1" s="1"/>
  <c r="T29" i="1"/>
  <c r="T13" i="1"/>
  <c r="P13" i="1" s="1"/>
  <c r="T60" i="1"/>
  <c r="O60" i="1" s="1"/>
  <c r="T92" i="1"/>
  <c r="T156" i="1"/>
  <c r="M156" i="1" s="1"/>
  <c r="T188" i="1"/>
  <c r="M188" i="1" s="1"/>
  <c r="T284" i="1"/>
  <c r="P284" i="1" s="1"/>
  <c r="T340" i="1"/>
  <c r="T356" i="1"/>
  <c r="M356" i="1" s="1"/>
  <c r="T388" i="1"/>
  <c r="R388" i="1" s="1"/>
  <c r="T420" i="1"/>
  <c r="L420" i="1" s="1"/>
  <c r="T532" i="1"/>
  <c r="T548" i="1"/>
  <c r="T365" i="1"/>
  <c r="Q365" i="1" s="1"/>
  <c r="T514" i="1"/>
  <c r="P514" i="1" s="1"/>
  <c r="T450" i="1"/>
  <c r="T354" i="1"/>
  <c r="T312" i="1"/>
  <c r="Q312" i="1" s="1"/>
  <c r="T184" i="1"/>
  <c r="M184" i="1" s="1"/>
  <c r="T120" i="1"/>
  <c r="T553" i="1"/>
  <c r="T521" i="1"/>
  <c r="M521" i="1" s="1"/>
  <c r="T489" i="1"/>
  <c r="O489" i="1" s="1"/>
  <c r="T393" i="1"/>
  <c r="R393" i="1" s="1"/>
  <c r="T361" i="1"/>
  <c r="R361" i="1" s="1"/>
  <c r="T327" i="1"/>
  <c r="L327" i="1" s="1"/>
  <c r="T263" i="1"/>
  <c r="N263" i="1" s="1"/>
  <c r="T199" i="1"/>
  <c r="T7" i="1"/>
  <c r="N7" i="1" s="1"/>
  <c r="T438" i="1"/>
  <c r="O438" i="1" s="1"/>
  <c r="T406" i="1"/>
  <c r="N406" i="1" s="1"/>
  <c r="T374" i="1"/>
  <c r="L374" i="1" s="1"/>
  <c r="T224" i="1"/>
  <c r="T96" i="1"/>
  <c r="M96" i="1" s="1"/>
  <c r="T373" i="1"/>
  <c r="O373" i="1" s="1"/>
  <c r="T474" i="1"/>
  <c r="O474" i="1" s="1"/>
  <c r="T63" i="1"/>
  <c r="R63" i="1" s="1"/>
  <c r="T453" i="1"/>
  <c r="N453" i="1" s="1"/>
  <c r="T477" i="1"/>
  <c r="T381" i="1"/>
  <c r="T815" i="1"/>
  <c r="L815" i="1" s="1"/>
  <c r="T799" i="1"/>
  <c r="N799" i="1" s="1"/>
  <c r="T782" i="1"/>
  <c r="L782" i="1" s="1"/>
  <c r="T1238" i="1"/>
  <c r="T1448" i="1"/>
  <c r="T1628" i="1"/>
  <c r="L1628" i="1" s="1"/>
  <c r="T1689" i="1"/>
  <c r="Q1689" i="1" s="1"/>
  <c r="T674" i="1"/>
  <c r="L674" i="1" s="1"/>
  <c r="T1690" i="1"/>
  <c r="M1690" i="1" s="1"/>
  <c r="T563" i="1"/>
  <c r="T115" i="1"/>
  <c r="T307" i="1"/>
  <c r="M307" i="1" s="1"/>
  <c r="T326" i="1"/>
  <c r="P326" i="1" s="1"/>
  <c r="T294" i="1"/>
  <c r="N294" i="1" s="1"/>
  <c r="T166" i="1"/>
  <c r="R166" i="1" s="1"/>
  <c r="T118" i="1"/>
  <c r="T102" i="1"/>
  <c r="M102" i="1" s="1"/>
  <c r="T22" i="1"/>
  <c r="Q22" i="1" s="1"/>
  <c r="T329" i="1"/>
  <c r="T265" i="1"/>
  <c r="T249" i="1"/>
  <c r="T185" i="1"/>
  <c r="T121" i="1"/>
  <c r="Q121" i="1" s="1"/>
  <c r="T68" i="1"/>
  <c r="M68" i="1" s="1"/>
  <c r="T344" i="1"/>
  <c r="L344" i="1" s="1"/>
  <c r="T360" i="1"/>
  <c r="Q360" i="1" s="1"/>
  <c r="T392" i="1"/>
  <c r="O392" i="1" s="1"/>
  <c r="T408" i="1"/>
  <c r="P408" i="1" s="1"/>
  <c r="T442" i="1"/>
  <c r="M442" i="1" s="1"/>
  <c r="T104" i="1"/>
  <c r="O104" i="1" s="1"/>
  <c r="T311" i="1"/>
  <c r="T247" i="1"/>
  <c r="T498" i="1"/>
  <c r="P498" i="1" s="1"/>
  <c r="T445" i="1"/>
  <c r="M445" i="1" s="1"/>
  <c r="T429" i="1"/>
  <c r="T534" i="1"/>
  <c r="Q534" i="1" s="1"/>
  <c r="T402" i="1"/>
  <c r="M402" i="1" s="1"/>
  <c r="T216" i="1"/>
  <c r="R216" i="1" s="1"/>
  <c r="T88" i="1"/>
  <c r="P88" i="1" s="1"/>
  <c r="T537" i="1"/>
  <c r="Q537" i="1" s="1"/>
  <c r="T473" i="1"/>
  <c r="T441" i="1"/>
  <c r="N441" i="1" s="1"/>
  <c r="T377" i="1"/>
  <c r="T345" i="1"/>
  <c r="T295" i="1"/>
  <c r="T167" i="1"/>
  <c r="O167" i="1" s="1"/>
  <c r="T103" i="1"/>
  <c r="R103" i="1" s="1"/>
  <c r="T39" i="1"/>
  <c r="O39" i="1" s="1"/>
  <c r="T454" i="1"/>
  <c r="N454" i="1" s="1"/>
  <c r="T422" i="1"/>
  <c r="O422" i="1" s="1"/>
  <c r="T390" i="1"/>
  <c r="Q390" i="1" s="1"/>
  <c r="T320" i="1"/>
  <c r="T128" i="1"/>
  <c r="T64" i="1"/>
  <c r="O64" i="1" s="1"/>
  <c r="T12" i="1"/>
  <c r="L12" i="1" s="1"/>
  <c r="T437" i="1"/>
  <c r="P437" i="1" s="1"/>
  <c r="T501" i="1"/>
  <c r="T47" i="1"/>
  <c r="N47" i="1" s="1"/>
  <c r="T541" i="1"/>
  <c r="T510" i="1"/>
  <c r="T1065" i="1"/>
  <c r="O1065" i="1" s="1"/>
  <c r="T967" i="1"/>
  <c r="N967" i="1" s="1"/>
  <c r="T1458" i="1"/>
  <c r="T1637" i="1"/>
  <c r="T846" i="1"/>
  <c r="P846" i="1" s="1"/>
  <c r="T1694" i="1"/>
  <c r="T1766" i="1"/>
  <c r="Q1766" i="1" s="1"/>
  <c r="T1849" i="1"/>
  <c r="M1849" i="1" s="1"/>
  <c r="T27" i="1"/>
  <c r="M27" i="1" s="1"/>
  <c r="T91" i="1"/>
  <c r="L91" i="1" s="1"/>
  <c r="T435" i="1"/>
  <c r="N435" i="1" s="1"/>
  <c r="T483" i="1"/>
  <c r="T515" i="1"/>
  <c r="R515" i="1" s="1"/>
  <c r="T258" i="1"/>
  <c r="T50" i="1"/>
  <c r="O50" i="1" s="1"/>
  <c r="T277" i="1"/>
  <c r="N277" i="1" s="1"/>
  <c r="T117" i="1"/>
  <c r="T21" i="1"/>
  <c r="O21" i="1" s="1"/>
  <c r="T332" i="1"/>
  <c r="T524" i="1"/>
  <c r="T370" i="1"/>
  <c r="P370" i="1" s="1"/>
  <c r="T152" i="1"/>
  <c r="Q152" i="1" s="1"/>
  <c r="T24" i="1"/>
  <c r="T505" i="1"/>
  <c r="T409" i="1"/>
  <c r="T231" i="1"/>
  <c r="T287" i="1"/>
  <c r="T357" i="1"/>
  <c r="T530" i="1"/>
  <c r="T518" i="1"/>
  <c r="M518" i="1" s="1"/>
  <c r="T1809" i="1"/>
  <c r="T887" i="1"/>
  <c r="O887" i="1" s="1"/>
  <c r="T720" i="1"/>
  <c r="T1137" i="1"/>
  <c r="M1137" i="1" s="1"/>
  <c r="T443" i="1"/>
  <c r="T28" i="1"/>
  <c r="T372" i="1"/>
  <c r="T425" i="1"/>
  <c r="O425" i="1" s="1"/>
  <c r="T71" i="1"/>
  <c r="T792" i="1"/>
  <c r="T1284" i="1"/>
  <c r="P1284" i="1" s="1"/>
  <c r="T1638" i="1"/>
  <c r="T1761" i="1"/>
  <c r="L1761" i="1" s="1"/>
  <c r="T1813" i="1"/>
  <c r="P1813" i="1" s="1"/>
  <c r="T1617" i="1"/>
  <c r="P1617" i="1" s="1"/>
  <c r="T1577" i="1"/>
  <c r="T1505" i="1"/>
  <c r="M1505" i="1" s="1"/>
  <c r="T1229" i="1"/>
  <c r="T1069" i="1"/>
  <c r="T1049" i="1"/>
  <c r="L1049" i="1" s="1"/>
  <c r="T957" i="1"/>
  <c r="O957" i="1" s="1"/>
  <c r="T929" i="1"/>
  <c r="T885" i="1"/>
  <c r="P885" i="1" s="1"/>
  <c r="T713" i="1"/>
  <c r="O713" i="1" s="1"/>
  <c r="T681" i="1"/>
  <c r="N681" i="1" s="1"/>
  <c r="T645" i="1"/>
  <c r="T561" i="1"/>
  <c r="T1743" i="1"/>
  <c r="Q1743" i="1" s="1"/>
  <c r="T1675" i="1"/>
  <c r="L1675" i="1" s="1"/>
  <c r="T1451" i="1"/>
  <c r="T1395" i="1"/>
  <c r="L1395" i="1" s="1"/>
  <c r="T1219" i="1"/>
  <c r="T1171" i="1"/>
  <c r="L1171" i="1" s="1"/>
  <c r="T971" i="1"/>
  <c r="T839" i="1"/>
  <c r="T755" i="1"/>
  <c r="T703" i="1"/>
  <c r="O703" i="1" s="1"/>
  <c r="T675" i="1"/>
  <c r="P675" i="1" s="1"/>
  <c r="T591" i="1"/>
  <c r="N591" i="1" s="1"/>
  <c r="T1791" i="1"/>
  <c r="L1791" i="1" s="1"/>
  <c r="T1884" i="1"/>
  <c r="Q1884" i="1" s="1"/>
  <c r="T810" i="1"/>
  <c r="T1090" i="1"/>
  <c r="T1762" i="1"/>
  <c r="T1844" i="1"/>
  <c r="L1844" i="1" s="1"/>
  <c r="T606" i="1"/>
  <c r="Q606" i="1" s="1"/>
  <c r="T780" i="1"/>
  <c r="T1085" i="1"/>
  <c r="R1085" i="1" s="1"/>
  <c r="T1254" i="1"/>
  <c r="R1254" i="1" s="1"/>
  <c r="T1626" i="1"/>
  <c r="M1626" i="1" s="1"/>
  <c r="T820" i="1"/>
  <c r="T1217" i="1"/>
  <c r="N1217" i="1" s="1"/>
  <c r="T1712" i="1"/>
  <c r="R1712" i="1" s="1"/>
  <c r="T625" i="1"/>
  <c r="R625" i="1" s="1"/>
  <c r="T1066" i="1"/>
  <c r="T1396" i="1"/>
  <c r="P1396" i="1" s="1"/>
  <c r="T1882" i="1"/>
  <c r="N1882" i="1" s="1"/>
  <c r="T975" i="1"/>
  <c r="T1841" i="1"/>
  <c r="T1039" i="1"/>
  <c r="Q1039" i="1" s="1"/>
  <c r="T19" i="1"/>
  <c r="N19" i="1" s="1"/>
  <c r="T51" i="1"/>
  <c r="Q51" i="1" s="1"/>
  <c r="T83" i="1"/>
  <c r="T147" i="1"/>
  <c r="N147" i="1" s="1"/>
  <c r="T179" i="1"/>
  <c r="R179" i="1" s="1"/>
  <c r="T211" i="1"/>
  <c r="T275" i="1"/>
  <c r="N275" i="1" s="1"/>
  <c r="T335" i="1"/>
  <c r="Q335" i="1" s="1"/>
  <c r="T383" i="1"/>
  <c r="Q383" i="1" s="1"/>
  <c r="T399" i="1"/>
  <c r="Q399" i="1" s="1"/>
  <c r="T415" i="1"/>
  <c r="T431" i="1"/>
  <c r="P431" i="1" s="1"/>
  <c r="T447" i="1"/>
  <c r="P447" i="1" s="1"/>
  <c r="T463" i="1"/>
  <c r="Q463" i="1" s="1"/>
  <c r="T479" i="1"/>
  <c r="T495" i="1"/>
  <c r="T527" i="1"/>
  <c r="M527" i="1" s="1"/>
  <c r="T543" i="1"/>
  <c r="O543" i="1" s="1"/>
  <c r="T310" i="1"/>
  <c r="O310" i="1" s="1"/>
  <c r="T214" i="1"/>
  <c r="P214" i="1" s="1"/>
  <c r="T198" i="1"/>
  <c r="P198" i="1" s="1"/>
  <c r="T150" i="1"/>
  <c r="T70" i="1"/>
  <c r="T38" i="1"/>
  <c r="M38" i="1" s="1"/>
  <c r="T297" i="1"/>
  <c r="R297" i="1" s="1"/>
  <c r="T281" i="1"/>
  <c r="N281" i="1" s="1"/>
  <c r="T233" i="1"/>
  <c r="T217" i="1"/>
  <c r="T201" i="1"/>
  <c r="O201" i="1" s="1"/>
  <c r="T169" i="1"/>
  <c r="T137" i="1"/>
  <c r="T89" i="1"/>
  <c r="T73" i="1"/>
  <c r="R73" i="1" s="1"/>
  <c r="T57" i="1"/>
  <c r="L57" i="1" s="1"/>
  <c r="T41" i="1"/>
  <c r="Q41" i="1" s="1"/>
  <c r="T25" i="1"/>
  <c r="T9" i="1"/>
  <c r="M9" i="1" s="1"/>
  <c r="T100" i="1"/>
  <c r="Q100" i="1" s="1"/>
  <c r="T132" i="1"/>
  <c r="R132" i="1" s="1"/>
  <c r="T164" i="1"/>
  <c r="Q164" i="1" s="1"/>
  <c r="T196" i="1"/>
  <c r="O196" i="1" s="1"/>
  <c r="T228" i="1"/>
  <c r="M228" i="1" s="1"/>
  <c r="T260" i="1"/>
  <c r="T376" i="1"/>
  <c r="T440" i="1"/>
  <c r="M440" i="1" s="1"/>
  <c r="T456" i="1"/>
  <c r="T472" i="1"/>
  <c r="O472" i="1" s="1"/>
  <c r="T488" i="1"/>
  <c r="M488" i="1" s="1"/>
  <c r="T504" i="1"/>
  <c r="M504" i="1" s="1"/>
  <c r="T520" i="1"/>
  <c r="L520" i="1" s="1"/>
  <c r="T536" i="1"/>
  <c r="T397" i="1"/>
  <c r="O397" i="1" s="1"/>
  <c r="T378" i="1"/>
  <c r="N378" i="1" s="1"/>
  <c r="T296" i="1"/>
  <c r="T232" i="1"/>
  <c r="T40" i="1"/>
  <c r="N40" i="1" s="1"/>
  <c r="T513" i="1"/>
  <c r="R513" i="1" s="1"/>
  <c r="T481" i="1"/>
  <c r="R481" i="1" s="1"/>
  <c r="T449" i="1"/>
  <c r="M449" i="1" s="1"/>
  <c r="T417" i="1"/>
  <c r="M417" i="1" s="1"/>
  <c r="T385" i="1"/>
  <c r="P385" i="1" s="1"/>
  <c r="T183" i="1"/>
  <c r="T119" i="1"/>
  <c r="T55" i="1"/>
  <c r="O55" i="1" s="1"/>
  <c r="T462" i="1"/>
  <c r="L462" i="1" s="1"/>
  <c r="T398" i="1"/>
  <c r="T366" i="1"/>
  <c r="O366" i="1" s="1"/>
  <c r="T80" i="1"/>
  <c r="Q80" i="1" s="1"/>
  <c r="T405" i="1"/>
  <c r="M405" i="1" s="1"/>
  <c r="T485" i="1"/>
  <c r="T526" i="1"/>
  <c r="N526" i="1" s="1"/>
  <c r="T191" i="1"/>
  <c r="M191" i="1" s="1"/>
  <c r="T127" i="1"/>
  <c r="Q127" i="1" s="1"/>
  <c r="T509" i="1"/>
  <c r="T421" i="1"/>
  <c r="T1860" i="1"/>
  <c r="O1860" i="1" s="1"/>
  <c r="T1034" i="1"/>
  <c r="R1034" i="1" s="1"/>
  <c r="T1178" i="1"/>
  <c r="R1178" i="1" s="1"/>
  <c r="T1304" i="1"/>
  <c r="T1536" i="1"/>
  <c r="T1592" i="1"/>
  <c r="Q1592" i="1" s="1"/>
  <c r="T1746" i="1"/>
  <c r="T1821" i="1"/>
  <c r="R1821" i="1" s="1"/>
  <c r="T1873" i="1"/>
  <c r="Q1873" i="1" s="1"/>
  <c r="T1569" i="1"/>
  <c r="T1405" i="1"/>
  <c r="M1405" i="1" s="1"/>
  <c r="T1317" i="1"/>
  <c r="T1249" i="1"/>
  <c r="Q1249" i="1" s="1"/>
  <c r="T1209" i="1"/>
  <c r="Q1209" i="1" s="1"/>
  <c r="T1061" i="1"/>
  <c r="M1061" i="1" s="1"/>
  <c r="T1009" i="1"/>
  <c r="T949" i="1"/>
  <c r="R949" i="1" s="1"/>
  <c r="T821" i="1"/>
  <c r="T737" i="1"/>
  <c r="T693" i="1"/>
  <c r="N693" i="1" s="1"/>
  <c r="T629" i="1"/>
  <c r="O629" i="1" s="1"/>
  <c r="T1751" i="1"/>
  <c r="T1595" i="1"/>
  <c r="T1535" i="1"/>
  <c r="P1535" i="1" s="1"/>
  <c r="T1419" i="1"/>
  <c r="R1419" i="1" s="1"/>
  <c r="T1327" i="1"/>
  <c r="N1327" i="1" s="1"/>
  <c r="T1191" i="1"/>
  <c r="T1123" i="1"/>
  <c r="Q1123" i="1" s="1"/>
  <c r="T1075" i="1"/>
  <c r="T991" i="1"/>
  <c r="R991" i="1" s="1"/>
  <c r="T935" i="1"/>
  <c r="T859" i="1"/>
  <c r="T831" i="1"/>
  <c r="T771" i="1"/>
  <c r="P771" i="1" s="1"/>
  <c r="T695" i="1"/>
  <c r="R695" i="1" s="1"/>
  <c r="T659" i="1"/>
  <c r="P659" i="1" s="1"/>
  <c r="T631" i="1"/>
  <c r="Q631" i="1" s="1"/>
  <c r="T714" i="1"/>
  <c r="T1608" i="1"/>
  <c r="T1670" i="1"/>
  <c r="P1670" i="1" s="1"/>
  <c r="T1852" i="1"/>
  <c r="T630" i="1"/>
  <c r="L630" i="1" s="1"/>
  <c r="T752" i="1"/>
  <c r="N752" i="1" s="1"/>
  <c r="T854" i="1"/>
  <c r="L854" i="1" s="1"/>
  <c r="T956" i="1"/>
  <c r="M956" i="1" s="1"/>
  <c r="T1010" i="1"/>
  <c r="T1200" i="1"/>
  <c r="O1200" i="1" s="1"/>
  <c r="T1430" i="1"/>
  <c r="N1430" i="1" s="1"/>
  <c r="T1775" i="1"/>
  <c r="Q1775" i="1" s="1"/>
  <c r="T614" i="1"/>
  <c r="L614" i="1" s="1"/>
  <c r="T1347" i="1"/>
  <c r="T570" i="1"/>
  <c r="P570" i="1" s="1"/>
  <c r="T750" i="1"/>
  <c r="M750" i="1" s="1"/>
  <c r="T1125" i="1"/>
  <c r="T595" i="1"/>
  <c r="T945" i="1"/>
  <c r="T1774" i="1"/>
  <c r="T1128" i="1"/>
  <c r="R1128" i="1" s="1"/>
  <c r="T683" i="1"/>
  <c r="T1788" i="1"/>
  <c r="L1788" i="1" s="1"/>
  <c r="T67" i="1"/>
  <c r="O67" i="1" s="1"/>
  <c r="T99" i="1"/>
  <c r="L99" i="1" s="1"/>
  <c r="T131" i="1"/>
  <c r="P131" i="1" s="1"/>
  <c r="T163" i="1"/>
  <c r="R163" i="1" s="1"/>
  <c r="T195" i="1"/>
  <c r="T227" i="1"/>
  <c r="P227" i="1" s="1"/>
  <c r="T259" i="1"/>
  <c r="P259" i="1" s="1"/>
  <c r="T291" i="1"/>
  <c r="N291" i="1" s="1"/>
  <c r="T323" i="1"/>
  <c r="N323" i="1" s="1"/>
  <c r="T359" i="1"/>
  <c r="T375" i="1"/>
  <c r="T391" i="1"/>
  <c r="T407" i="1"/>
  <c r="P407" i="1" s="1"/>
  <c r="T439" i="1"/>
  <c r="L439" i="1" s="1"/>
  <c r="T455" i="1"/>
  <c r="O455" i="1" s="1"/>
  <c r="T487" i="1"/>
  <c r="O487" i="1" s="1"/>
  <c r="T503" i="1"/>
  <c r="T535" i="1"/>
  <c r="T551" i="1"/>
  <c r="P551" i="1" s="1"/>
  <c r="T318" i="1"/>
  <c r="T270" i="1"/>
  <c r="N270" i="1" s="1"/>
  <c r="T254" i="1"/>
  <c r="T206" i="1"/>
  <c r="T174" i="1"/>
  <c r="T158" i="1"/>
  <c r="T142" i="1"/>
  <c r="Q142" i="1" s="1"/>
  <c r="T126" i="1"/>
  <c r="Q126" i="1" s="1"/>
  <c r="T110" i="1"/>
  <c r="N110" i="1" s="1"/>
  <c r="T30" i="1"/>
  <c r="T14" i="1"/>
  <c r="T321" i="1"/>
  <c r="T289" i="1"/>
  <c r="T273" i="1"/>
  <c r="T225" i="1"/>
  <c r="T193" i="1"/>
  <c r="N193" i="1" s="1"/>
  <c r="T177" i="1"/>
  <c r="P177" i="1" s="1"/>
  <c r="T161" i="1"/>
  <c r="T145" i="1"/>
  <c r="T129" i="1"/>
  <c r="R129" i="1" s="1"/>
  <c r="T113" i="1"/>
  <c r="R113" i="1" s="1"/>
  <c r="T97" i="1"/>
  <c r="R97" i="1" s="1"/>
  <c r="T81" i="1"/>
  <c r="T49" i="1"/>
  <c r="T33" i="1"/>
  <c r="O33" i="1" s="1"/>
  <c r="T20" i="1"/>
  <c r="R20" i="1" s="1"/>
  <c r="T52" i="1"/>
  <c r="R52" i="1" s="1"/>
  <c r="T116" i="1"/>
  <c r="T148" i="1"/>
  <c r="T180" i="1"/>
  <c r="M180" i="1" s="1"/>
  <c r="T276" i="1"/>
  <c r="T336" i="1"/>
  <c r="Q336" i="1" s="1"/>
  <c r="T368" i="1"/>
  <c r="T384" i="1"/>
  <c r="T416" i="1"/>
  <c r="L416" i="1" s="1"/>
  <c r="T432" i="1"/>
  <c r="Q432" i="1" s="1"/>
  <c r="T464" i="1"/>
  <c r="T480" i="1"/>
  <c r="T528" i="1"/>
  <c r="Q528" i="1" s="1"/>
  <c r="T544" i="1"/>
  <c r="T333" i="1"/>
  <c r="M333" i="1" s="1"/>
  <c r="T458" i="1"/>
  <c r="T502" i="1"/>
  <c r="O502" i="1" s="1"/>
  <c r="T426" i="1"/>
  <c r="T394" i="1"/>
  <c r="T328" i="1"/>
  <c r="T200" i="1"/>
  <c r="R200" i="1" s="1"/>
  <c r="T136" i="1"/>
  <c r="Q136" i="1" s="1"/>
  <c r="T72" i="1"/>
  <c r="Q72" i="1" s="1"/>
  <c r="T529" i="1"/>
  <c r="M529" i="1" s="1"/>
  <c r="T465" i="1"/>
  <c r="L465" i="1" s="1"/>
  <c r="T433" i="1"/>
  <c r="P433" i="1" s="1"/>
  <c r="T401" i="1"/>
  <c r="Q401" i="1" s="1"/>
  <c r="T369" i="1"/>
  <c r="N369" i="1" s="1"/>
  <c r="T337" i="1"/>
  <c r="O337" i="1" s="1"/>
  <c r="T279" i="1"/>
  <c r="T23" i="1"/>
  <c r="Q23" i="1" s="1"/>
  <c r="T414" i="1"/>
  <c r="T382" i="1"/>
  <c r="M382" i="1" s="1"/>
  <c r="T304" i="1"/>
  <c r="T240" i="1"/>
  <c r="T176" i="1"/>
  <c r="T48" i="1"/>
  <c r="Q48" i="1" s="1"/>
  <c r="T95" i="1"/>
  <c r="M95" i="1" s="1"/>
  <c r="T341" i="1"/>
  <c r="T549" i="1"/>
  <c r="Q549" i="1" s="1"/>
  <c r="T389" i="1"/>
  <c r="L389" i="1" s="1"/>
  <c r="T522" i="1"/>
  <c r="T303" i="1"/>
  <c r="O303" i="1" s="1"/>
  <c r="T111" i="1"/>
  <c r="N111" i="1" s="1"/>
  <c r="T466" i="1"/>
  <c r="T550" i="1"/>
  <c r="M550" i="1" s="1"/>
  <c r="T175" i="1"/>
  <c r="N175" i="1" s="1"/>
  <c r="T1736" i="1"/>
  <c r="T1749" i="1"/>
  <c r="M1749" i="1" s="1"/>
  <c r="L1178" i="1"/>
  <c r="N1787" i="1"/>
  <c r="L1812" i="1"/>
  <c r="M1787" i="1"/>
  <c r="L1787" i="1"/>
  <c r="P1787" i="1"/>
  <c r="R1787" i="1"/>
  <c r="Q1787" i="1"/>
  <c r="O1874" i="1"/>
  <c r="Q1874" i="1"/>
  <c r="P1874" i="1"/>
  <c r="M1874" i="1"/>
  <c r="N1874" i="1"/>
  <c r="L1874" i="1"/>
  <c r="R1874" i="1"/>
  <c r="M1646" i="1"/>
  <c r="Q1646" i="1"/>
  <c r="N1646" i="1"/>
  <c r="R1646" i="1"/>
  <c r="L1646" i="1"/>
  <c r="P1646" i="1"/>
  <c r="O1646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5" i="2"/>
  <c r="N801" i="1" l="1"/>
  <c r="M1812" i="1"/>
  <c r="N1812" i="1"/>
  <c r="O1812" i="1"/>
  <c r="R1812" i="1"/>
  <c r="Q1812" i="1"/>
  <c r="Q1030" i="1"/>
  <c r="P1839" i="1"/>
  <c r="O801" i="1"/>
  <c r="P801" i="1"/>
  <c r="Q801" i="1"/>
  <c r="R801" i="1"/>
  <c r="Q1311" i="1"/>
  <c r="N1311" i="1"/>
  <c r="Q1248" i="1"/>
  <c r="N1248" i="1"/>
  <c r="Q1268" i="1"/>
  <c r="M1311" i="1"/>
  <c r="R1311" i="1"/>
  <c r="P1248" i="1"/>
  <c r="L1311" i="1"/>
  <c r="L1030" i="1"/>
  <c r="P1122" i="1"/>
  <c r="L1122" i="1"/>
  <c r="M1030" i="1"/>
  <c r="Q1409" i="1"/>
  <c r="N1122" i="1"/>
  <c r="N1030" i="1"/>
  <c r="O1030" i="1"/>
  <c r="P1030" i="1"/>
  <c r="M1486" i="1"/>
  <c r="M1122" i="1"/>
  <c r="R1268" i="1"/>
  <c r="P1268" i="1"/>
  <c r="Q1839" i="1"/>
  <c r="R1839" i="1"/>
  <c r="N264" i="1"/>
  <c r="L1693" i="1"/>
  <c r="P1486" i="1"/>
  <c r="M1268" i="1"/>
  <c r="L1839" i="1"/>
  <c r="N1839" i="1"/>
  <c r="L1268" i="1"/>
  <c r="Q1693" i="1"/>
  <c r="N1486" i="1"/>
  <c r="N1268" i="1"/>
  <c r="P1311" i="1"/>
  <c r="R1248" i="1"/>
  <c r="M1839" i="1"/>
  <c r="O1168" i="1"/>
  <c r="R1122" i="1"/>
  <c r="Q1625" i="1"/>
  <c r="M1625" i="1"/>
  <c r="O1122" i="1"/>
  <c r="O1409" i="1"/>
  <c r="L1486" i="1"/>
  <c r="M1248" i="1"/>
  <c r="O1248" i="1"/>
  <c r="O264" i="1"/>
  <c r="R264" i="1"/>
  <c r="L264" i="1"/>
  <c r="O1693" i="1"/>
  <c r="P1693" i="1"/>
  <c r="O1486" i="1"/>
  <c r="Q1486" i="1"/>
  <c r="P264" i="1"/>
  <c r="M1693" i="1"/>
  <c r="L1777" i="1"/>
  <c r="Q264" i="1"/>
  <c r="N1693" i="1"/>
  <c r="N1777" i="1"/>
  <c r="L1242" i="1"/>
  <c r="M1242" i="1"/>
  <c r="R1822" i="1"/>
  <c r="P1777" i="1"/>
  <c r="O1777" i="1"/>
  <c r="R1777" i="1"/>
  <c r="M1777" i="1"/>
  <c r="N1571" i="1"/>
  <c r="Q1242" i="1"/>
  <c r="P1242" i="1"/>
  <c r="P1625" i="1"/>
  <c r="O1545" i="1"/>
  <c r="O1242" i="1"/>
  <c r="M1168" i="1"/>
  <c r="Q1168" i="1"/>
  <c r="R1168" i="1"/>
  <c r="R1625" i="1"/>
  <c r="L1168" i="1"/>
  <c r="N1168" i="1"/>
  <c r="R1242" i="1"/>
  <c r="O1625" i="1"/>
  <c r="L1625" i="1"/>
  <c r="N1740" i="1"/>
  <c r="M1571" i="1"/>
  <c r="N1409" i="1"/>
  <c r="L1545" i="1"/>
  <c r="R1740" i="1"/>
  <c r="R1571" i="1"/>
  <c r="P1409" i="1"/>
  <c r="P1389" i="1"/>
  <c r="P1545" i="1"/>
  <c r="L1740" i="1"/>
  <c r="Q1545" i="1"/>
  <c r="Q1740" i="1"/>
  <c r="O1740" i="1"/>
  <c r="P1571" i="1"/>
  <c r="L1571" i="1"/>
  <c r="R1337" i="1"/>
  <c r="R1409" i="1"/>
  <c r="M1409" i="1"/>
  <c r="O1846" i="1"/>
  <c r="N936" i="1"/>
  <c r="M1337" i="1"/>
  <c r="M1740" i="1"/>
  <c r="M1545" i="1"/>
  <c r="N1545" i="1"/>
  <c r="P936" i="1"/>
  <c r="L936" i="1"/>
  <c r="Q936" i="1"/>
  <c r="R936" i="1"/>
  <c r="O927" i="1"/>
  <c r="M936" i="1"/>
  <c r="L927" i="1"/>
  <c r="M927" i="1"/>
  <c r="R927" i="1"/>
  <c r="Q927" i="1"/>
  <c r="P927" i="1"/>
  <c r="N1854" i="1"/>
  <c r="P1348" i="1"/>
  <c r="M1596" i="1"/>
  <c r="Q1634" i="1"/>
  <c r="R1365" i="1"/>
  <c r="M1365" i="1"/>
  <c r="P1639" i="1"/>
  <c r="M1846" i="1"/>
  <c r="M1389" i="1"/>
  <c r="P1367" i="1"/>
  <c r="O1365" i="1"/>
  <c r="Q1854" i="1"/>
  <c r="L1336" i="1"/>
  <c r="O1472" i="1"/>
  <c r="P1596" i="1"/>
  <c r="L805" i="1"/>
  <c r="L876" i="1"/>
  <c r="R1025" i="1"/>
  <c r="O1389" i="1"/>
  <c r="M1519" i="1"/>
  <c r="M1822" i="1"/>
  <c r="Q1367" i="1"/>
  <c r="M1158" i="1"/>
  <c r="N963" i="1"/>
  <c r="R1356" i="1"/>
  <c r="M963" i="1"/>
  <c r="L1453" i="1"/>
  <c r="Q1226" i="1"/>
  <c r="O1356" i="1"/>
  <c r="L1822" i="1"/>
  <c r="P963" i="1"/>
  <c r="O1367" i="1"/>
  <c r="L1472" i="1"/>
  <c r="M1356" i="1"/>
  <c r="R1854" i="1"/>
  <c r="Q963" i="1"/>
  <c r="Q1158" i="1"/>
  <c r="Q1453" i="1"/>
  <c r="O1591" i="1"/>
  <c r="L1854" i="1"/>
  <c r="M1453" i="1"/>
  <c r="M1472" i="1"/>
  <c r="P1365" i="1"/>
  <c r="L963" i="1"/>
  <c r="L884" i="1"/>
  <c r="M930" i="1"/>
  <c r="Q1596" i="1"/>
  <c r="L1596" i="1"/>
  <c r="O1639" i="1"/>
  <c r="P805" i="1"/>
  <c r="Q805" i="1"/>
  <c r="N1337" i="1"/>
  <c r="P1846" i="1"/>
  <c r="R1846" i="1"/>
  <c r="P1519" i="1"/>
  <c r="R1389" i="1"/>
  <c r="N1596" i="1"/>
  <c r="O1596" i="1"/>
  <c r="L1025" i="1"/>
  <c r="M805" i="1"/>
  <c r="R805" i="1"/>
  <c r="L1337" i="1"/>
  <c r="R876" i="1"/>
  <c r="Q1389" i="1"/>
  <c r="P1025" i="1"/>
  <c r="N1846" i="1"/>
  <c r="L1639" i="1"/>
  <c r="M1025" i="1"/>
  <c r="R1653" i="1"/>
  <c r="Q1025" i="1"/>
  <c r="O805" i="1"/>
  <c r="O1337" i="1"/>
  <c r="N1389" i="1"/>
  <c r="L1113" i="1"/>
  <c r="O1025" i="1"/>
  <c r="M1634" i="1"/>
  <c r="Q1337" i="1"/>
  <c r="Q1846" i="1"/>
  <c r="O1718" i="1"/>
  <c r="N1012" i="1"/>
  <c r="P1671" i="1"/>
  <c r="M1012" i="1"/>
  <c r="Q884" i="1"/>
  <c r="R1741" i="1"/>
  <c r="L1226" i="1"/>
  <c r="R1457" i="1"/>
  <c r="Q863" i="1"/>
  <c r="R1718" i="1"/>
  <c r="L1376" i="1"/>
  <c r="M884" i="1"/>
  <c r="M785" i="1"/>
  <c r="R785" i="1"/>
  <c r="O863" i="1"/>
  <c r="N1718" i="1"/>
  <c r="O884" i="1"/>
  <c r="R1671" i="1"/>
  <c r="L1741" i="1"/>
  <c r="O930" i="1"/>
  <c r="M1226" i="1"/>
  <c r="L1198" i="1"/>
  <c r="N1138" i="1"/>
  <c r="N785" i="1"/>
  <c r="O785" i="1"/>
  <c r="R863" i="1"/>
  <c r="P1718" i="1"/>
  <c r="Q1718" i="1"/>
  <c r="N884" i="1"/>
  <c r="N599" i="1"/>
  <c r="Q1671" i="1"/>
  <c r="Q1741" i="1"/>
  <c r="O1012" i="1"/>
  <c r="R930" i="1"/>
  <c r="Q1457" i="1"/>
  <c r="N1226" i="1"/>
  <c r="R1138" i="1"/>
  <c r="P1226" i="1"/>
  <c r="P1403" i="1"/>
  <c r="P1771" i="1"/>
  <c r="P1457" i="1"/>
  <c r="P1138" i="1"/>
  <c r="L863" i="1"/>
  <c r="L1718" i="1"/>
  <c r="R884" i="1"/>
  <c r="L1012" i="1"/>
  <c r="L930" i="1"/>
  <c r="O1226" i="1"/>
  <c r="Q1138" i="1"/>
  <c r="P1356" i="1"/>
  <c r="P1822" i="1"/>
  <c r="O1854" i="1"/>
  <c r="R1158" i="1"/>
  <c r="R963" i="1"/>
  <c r="O1158" i="1"/>
  <c r="O1453" i="1"/>
  <c r="R1453" i="1"/>
  <c r="M1367" i="1"/>
  <c r="N1367" i="1"/>
  <c r="P1336" i="1"/>
  <c r="N1457" i="1"/>
  <c r="M1457" i="1"/>
  <c r="M1138" i="1"/>
  <c r="Q1365" i="1"/>
  <c r="Q1403" i="1"/>
  <c r="L1138" i="1"/>
  <c r="N1365" i="1"/>
  <c r="P1453" i="1"/>
  <c r="R1472" i="1"/>
  <c r="P785" i="1"/>
  <c r="L1158" i="1"/>
  <c r="N1356" i="1"/>
  <c r="M1854" i="1"/>
  <c r="N1158" i="1"/>
  <c r="O1822" i="1"/>
  <c r="L1367" i="1"/>
  <c r="L1457" i="1"/>
  <c r="P1472" i="1"/>
  <c r="Q785" i="1"/>
  <c r="Q1472" i="1"/>
  <c r="R1198" i="1"/>
  <c r="P863" i="1"/>
  <c r="N863" i="1"/>
  <c r="P1230" i="1"/>
  <c r="N1198" i="1"/>
  <c r="L1771" i="1"/>
  <c r="R599" i="1"/>
  <c r="O881" i="1"/>
  <c r="M1741" i="1"/>
  <c r="O1671" i="1"/>
  <c r="N1671" i="1"/>
  <c r="P1741" i="1"/>
  <c r="N1741" i="1"/>
  <c r="Q1012" i="1"/>
  <c r="R1012" i="1"/>
  <c r="P930" i="1"/>
  <c r="N930" i="1"/>
  <c r="M1403" i="1"/>
  <c r="M599" i="1"/>
  <c r="P1376" i="1"/>
  <c r="R1771" i="1"/>
  <c r="O1828" i="1"/>
  <c r="O1771" i="1"/>
  <c r="M1376" i="1"/>
  <c r="P599" i="1"/>
  <c r="R1403" i="1"/>
  <c r="Q599" i="1"/>
  <c r="M454" i="1"/>
  <c r="M1230" i="1"/>
  <c r="N1771" i="1"/>
  <c r="Q1771" i="1"/>
  <c r="O599" i="1"/>
  <c r="L1671" i="1"/>
  <c r="R881" i="1"/>
  <c r="N1403" i="1"/>
  <c r="O1403" i="1"/>
  <c r="O624" i="1"/>
  <c r="L401" i="1"/>
  <c r="Q1653" i="1"/>
  <c r="R1113" i="1"/>
  <c r="O1634" i="1"/>
  <c r="O876" i="1"/>
  <c r="Q1519" i="1"/>
  <c r="R238" i="1"/>
  <c r="O1468" i="1"/>
  <c r="O1198" i="1"/>
  <c r="Q1198" i="1"/>
  <c r="P1653" i="1"/>
  <c r="P1113" i="1"/>
  <c r="M1653" i="1"/>
  <c r="N1639" i="1"/>
  <c r="R1376" i="1"/>
  <c r="N1634" i="1"/>
  <c r="P876" i="1"/>
  <c r="N1633" i="1"/>
  <c r="Q876" i="1"/>
  <c r="O1653" i="1"/>
  <c r="R1519" i="1"/>
  <c r="N1519" i="1"/>
  <c r="P1634" i="1"/>
  <c r="Q1113" i="1"/>
  <c r="M1113" i="1"/>
  <c r="O1113" i="1"/>
  <c r="R1639" i="1"/>
  <c r="M876" i="1"/>
  <c r="M1633" i="1"/>
  <c r="O7" i="1"/>
  <c r="P1198" i="1"/>
  <c r="N1653" i="1"/>
  <c r="Q924" i="1"/>
  <c r="L661" i="1"/>
  <c r="Q1376" i="1"/>
  <c r="Q1639" i="1"/>
  <c r="O1376" i="1"/>
  <c r="R1634" i="1"/>
  <c r="L1519" i="1"/>
  <c r="R1230" i="1"/>
  <c r="P881" i="1"/>
  <c r="Q422" i="1"/>
  <c r="M1043" i="1"/>
  <c r="L1230" i="1"/>
  <c r="N1230" i="1"/>
  <c r="Q1356" i="1"/>
  <c r="Q1822" i="1"/>
  <c r="M1745" i="1"/>
  <c r="M812" i="1"/>
  <c r="P1589" i="1"/>
  <c r="L881" i="1"/>
  <c r="Q1336" i="1"/>
  <c r="N881" i="1"/>
  <c r="N1828" i="1"/>
  <c r="O1230" i="1"/>
  <c r="M881" i="1"/>
  <c r="O1745" i="1"/>
  <c r="M1838" i="1"/>
  <c r="O91" i="1"/>
  <c r="L799" i="1"/>
  <c r="O327" i="1"/>
  <c r="Q1652" i="1"/>
  <c r="N22" i="1"/>
  <c r="O1726" i="1"/>
  <c r="P1745" i="1"/>
  <c r="M791" i="1"/>
  <c r="M1345" i="1"/>
  <c r="P1838" i="1"/>
  <c r="R1745" i="1"/>
  <c r="L1745" i="1"/>
  <c r="M1828" i="1"/>
  <c r="L268" i="1"/>
  <c r="R771" i="1"/>
  <c r="N661" i="1"/>
  <c r="P502" i="1"/>
  <c r="R924" i="1"/>
  <c r="P1541" i="1"/>
  <c r="O630" i="1"/>
  <c r="L1644" i="1"/>
  <c r="P661" i="1"/>
  <c r="O586" i="1"/>
  <c r="N1468" i="1"/>
  <c r="P1476" i="1"/>
  <c r="R1468" i="1"/>
  <c r="N924" i="1"/>
  <c r="N1541" i="1"/>
  <c r="R1828" i="1"/>
  <c r="O486" i="1"/>
  <c r="L294" i="1"/>
  <c r="P1137" i="1"/>
  <c r="Q438" i="1"/>
  <c r="N1374" i="1"/>
  <c r="P895" i="1"/>
  <c r="N1745" i="1"/>
  <c r="R1336" i="1"/>
  <c r="M1336" i="1"/>
  <c r="R1353" i="1"/>
  <c r="Q1838" i="1"/>
  <c r="R1838" i="1"/>
  <c r="L1838" i="1"/>
  <c r="R1541" i="1"/>
  <c r="L1541" i="1"/>
  <c r="Q1828" i="1"/>
  <c r="O1336" i="1"/>
  <c r="O1838" i="1"/>
  <c r="P1068" i="1"/>
  <c r="Q1541" i="1"/>
  <c r="L1828" i="1"/>
  <c r="R91" i="1"/>
  <c r="N1082" i="1"/>
  <c r="P1308" i="1"/>
  <c r="R271" i="1"/>
  <c r="Q783" i="1"/>
  <c r="R1628" i="1"/>
  <c r="R168" i="1"/>
  <c r="M1805" i="1"/>
  <c r="Q1589" i="1"/>
  <c r="M1068" i="1"/>
  <c r="M1541" i="1"/>
  <c r="M1253" i="1"/>
  <c r="P630" i="1"/>
  <c r="M1468" i="1"/>
  <c r="R502" i="1"/>
  <c r="P991" i="1"/>
  <c r="P1468" i="1"/>
  <c r="R127" i="1"/>
  <c r="L924" i="1"/>
  <c r="P924" i="1"/>
  <c r="Q661" i="1"/>
  <c r="R661" i="1"/>
  <c r="N630" i="1"/>
  <c r="M991" i="1"/>
  <c r="R46" i="1"/>
  <c r="Q1468" i="1"/>
  <c r="M1182" i="1"/>
  <c r="O924" i="1"/>
  <c r="M661" i="1"/>
  <c r="Q1043" i="1"/>
  <c r="O1589" i="1"/>
  <c r="Q1020" i="1"/>
  <c r="Q1261" i="1"/>
  <c r="P1848" i="1"/>
  <c r="P1583" i="1"/>
  <c r="N1388" i="1"/>
  <c r="P1082" i="1"/>
  <c r="N1043" i="1"/>
  <c r="N1556" i="1"/>
  <c r="R1404" i="1"/>
  <c r="M134" i="1"/>
  <c r="P1606" i="1"/>
  <c r="M1183" i="1"/>
  <c r="R1600" i="1"/>
  <c r="O1856" i="1"/>
  <c r="O1848" i="1"/>
  <c r="L1183" i="1"/>
  <c r="L1848" i="1"/>
  <c r="M1589" i="1"/>
  <c r="L1241" i="1"/>
  <c r="L1589" i="1"/>
  <c r="R1555" i="1"/>
  <c r="Q1633" i="1"/>
  <c r="O1633" i="1"/>
  <c r="O1796" i="1"/>
  <c r="L1261" i="1"/>
  <c r="R1253" i="1"/>
  <c r="M1082" i="1"/>
  <c r="P1652" i="1"/>
  <c r="R1572" i="1"/>
  <c r="N895" i="1"/>
  <c r="N753" i="1"/>
  <c r="O1103" i="1"/>
  <c r="R1589" i="1"/>
  <c r="R990" i="1"/>
  <c r="P746" i="1"/>
  <c r="R1430" i="1"/>
  <c r="O1790" i="1"/>
  <c r="N358" i="1"/>
  <c r="L1082" i="1"/>
  <c r="O1556" i="1"/>
  <c r="Q1606" i="1"/>
  <c r="O1374" i="1"/>
  <c r="R1856" i="1"/>
  <c r="R1033" i="1"/>
  <c r="N1241" i="1"/>
  <c r="N575" i="1"/>
  <c r="L1633" i="1"/>
  <c r="Q990" i="1"/>
  <c r="M378" i="1"/>
  <c r="P681" i="1"/>
  <c r="P110" i="1"/>
  <c r="O1555" i="1"/>
  <c r="R1068" i="1"/>
  <c r="R1633" i="1"/>
  <c r="Q1136" i="1"/>
  <c r="O1068" i="1"/>
  <c r="P111" i="1"/>
  <c r="L442" i="1"/>
  <c r="L1542" i="1"/>
  <c r="R1604" i="1"/>
  <c r="Q1430" i="1"/>
  <c r="P1662" i="1"/>
  <c r="R582" i="1"/>
  <c r="O442" i="1"/>
  <c r="M1074" i="1"/>
  <c r="P38" i="1"/>
  <c r="M110" i="1"/>
  <c r="P102" i="1"/>
  <c r="L1524" i="1"/>
  <c r="P1550" i="1"/>
  <c r="O155" i="1"/>
  <c r="L1068" i="1"/>
  <c r="L1686" i="1"/>
  <c r="M1598" i="1"/>
  <c r="Q342" i="1"/>
  <c r="Q1558" i="1"/>
  <c r="Q1662" i="1"/>
  <c r="M1342" i="1"/>
  <c r="O401" i="1"/>
  <c r="Q513" i="1"/>
  <c r="R7" i="1"/>
  <c r="O102" i="1"/>
  <c r="R55" i="1"/>
  <c r="L431" i="1"/>
  <c r="M1559" i="1"/>
  <c r="Q1068" i="1"/>
  <c r="O500" i="1"/>
  <c r="O117" i="1"/>
  <c r="L117" i="1"/>
  <c r="L846" i="1"/>
  <c r="Q846" i="1"/>
  <c r="O295" i="1"/>
  <c r="M295" i="1"/>
  <c r="M815" i="1"/>
  <c r="P815" i="1"/>
  <c r="N815" i="1"/>
  <c r="O63" i="1"/>
  <c r="L63" i="1"/>
  <c r="P317" i="1"/>
  <c r="N317" i="1"/>
  <c r="Q255" i="1"/>
  <c r="O255" i="1"/>
  <c r="N139" i="1"/>
  <c r="R139" i="1"/>
  <c r="Q694" i="1"/>
  <c r="O694" i="1"/>
  <c r="P1630" i="1"/>
  <c r="R1630" i="1"/>
  <c r="L1244" i="1"/>
  <c r="R1244" i="1"/>
  <c r="N1180" i="1"/>
  <c r="L1180" i="1"/>
  <c r="Q413" i="1"/>
  <c r="L413" i="1"/>
  <c r="N1292" i="1"/>
  <c r="M1292" i="1"/>
  <c r="N1492" i="1"/>
  <c r="O1492" i="1"/>
  <c r="Q934" i="1"/>
  <c r="P934" i="1"/>
  <c r="L1467" i="1"/>
  <c r="N1467" i="1"/>
  <c r="Q1467" i="1"/>
  <c r="O1686" i="1"/>
  <c r="R1558" i="1"/>
  <c r="O1348" i="1"/>
  <c r="L586" i="1"/>
  <c r="N1598" i="1"/>
  <c r="N1342" i="1"/>
  <c r="L454" i="1"/>
  <c r="Q442" i="1"/>
  <c r="O1082" i="1"/>
  <c r="Q1082" i="1"/>
  <c r="Q7" i="1"/>
  <c r="P342" i="1"/>
  <c r="N102" i="1"/>
  <c r="N1542" i="1"/>
  <c r="P470" i="1"/>
  <c r="L1043" i="1"/>
  <c r="M63" i="1"/>
  <c r="L59" i="1"/>
  <c r="Q1600" i="1"/>
  <c r="P731" i="1"/>
  <c r="M135" i="1"/>
  <c r="N889" i="1"/>
  <c r="R402" i="1"/>
  <c r="Q1848" i="1"/>
  <c r="L990" i="1"/>
  <c r="O812" i="1"/>
  <c r="Q1591" i="1"/>
  <c r="M1034" i="1"/>
  <c r="Q175" i="1"/>
  <c r="M175" i="1"/>
  <c r="Q303" i="1"/>
  <c r="M303" i="1"/>
  <c r="N23" i="1"/>
  <c r="R23" i="1"/>
  <c r="M394" i="1"/>
  <c r="P394" i="1"/>
  <c r="O333" i="1"/>
  <c r="L333" i="1"/>
  <c r="M174" i="1"/>
  <c r="P174" i="1"/>
  <c r="P1788" i="1"/>
  <c r="R1788" i="1"/>
  <c r="M1670" i="1"/>
  <c r="R1670" i="1"/>
  <c r="M1123" i="1"/>
  <c r="P1123" i="1"/>
  <c r="Q191" i="1"/>
  <c r="O191" i="1"/>
  <c r="O376" i="1"/>
  <c r="R376" i="1"/>
  <c r="L89" i="1"/>
  <c r="O89" i="1"/>
  <c r="L495" i="1"/>
  <c r="R495" i="1"/>
  <c r="O1039" i="1"/>
  <c r="R1039" i="1"/>
  <c r="P71" i="1"/>
  <c r="O71" i="1"/>
  <c r="R879" i="1"/>
  <c r="P879" i="1"/>
  <c r="P1782" i="1"/>
  <c r="Q1782" i="1"/>
  <c r="L1318" i="1"/>
  <c r="M1318" i="1"/>
  <c r="O1698" i="1"/>
  <c r="L1698" i="1"/>
  <c r="N798" i="1"/>
  <c r="L798" i="1"/>
  <c r="L1652" i="1"/>
  <c r="M1652" i="1"/>
  <c r="R1652" i="1"/>
  <c r="O168" i="1"/>
  <c r="M168" i="1"/>
  <c r="P168" i="1"/>
  <c r="Q168" i="1"/>
  <c r="R424" i="1"/>
  <c r="Q424" i="1"/>
  <c r="O134" i="1"/>
  <c r="P134" i="1"/>
  <c r="N134" i="1"/>
  <c r="Q134" i="1"/>
  <c r="M1177" i="1"/>
  <c r="N1177" i="1"/>
  <c r="L1556" i="1"/>
  <c r="M1556" i="1"/>
  <c r="R1556" i="1"/>
  <c r="N1103" i="1"/>
  <c r="P1103" i="1"/>
  <c r="M1103" i="1"/>
  <c r="Q1103" i="1"/>
  <c r="P1572" i="1"/>
  <c r="Q1572" i="1"/>
  <c r="O1572" i="1"/>
  <c r="N1572" i="1"/>
  <c r="P1033" i="1"/>
  <c r="Q1033" i="1"/>
  <c r="L1033" i="1"/>
  <c r="M1033" i="1"/>
  <c r="M1606" i="1"/>
  <c r="L1606" i="1"/>
  <c r="N1606" i="1"/>
  <c r="O1606" i="1"/>
  <c r="N1081" i="1"/>
  <c r="P1081" i="1"/>
  <c r="L1081" i="1"/>
  <c r="M1081" i="1"/>
  <c r="Q1081" i="1"/>
  <c r="L865" i="1"/>
  <c r="O865" i="1"/>
  <c r="L812" i="1"/>
  <c r="Q812" i="1"/>
  <c r="R753" i="1"/>
  <c r="M753" i="1"/>
  <c r="N1554" i="1"/>
  <c r="Q1554" i="1"/>
  <c r="O1183" i="1"/>
  <c r="P1183" i="1"/>
  <c r="Q1183" i="1"/>
  <c r="L1805" i="1"/>
  <c r="Q1805" i="1"/>
  <c r="N1805" i="1"/>
  <c r="P1805" i="1"/>
  <c r="R1374" i="1"/>
  <c r="Q1374" i="1"/>
  <c r="P1374" i="1"/>
  <c r="L1856" i="1"/>
  <c r="Q1856" i="1"/>
  <c r="N1856" i="1"/>
  <c r="M1856" i="1"/>
  <c r="P1796" i="1"/>
  <c r="M1796" i="1"/>
  <c r="Q1796" i="1"/>
  <c r="R1796" i="1"/>
  <c r="N1796" i="1"/>
  <c r="Q1253" i="1"/>
  <c r="P1253" i="1"/>
  <c r="L1253" i="1"/>
  <c r="M990" i="1"/>
  <c r="P990" i="1"/>
  <c r="O990" i="1"/>
  <c r="M1261" i="1"/>
  <c r="O1261" i="1"/>
  <c r="R1261" i="1"/>
  <c r="M1020" i="1"/>
  <c r="R1020" i="1"/>
  <c r="P1020" i="1"/>
  <c r="L1020" i="1"/>
  <c r="R1848" i="1"/>
  <c r="M1848" i="1"/>
  <c r="R895" i="1"/>
  <c r="Q895" i="1"/>
  <c r="M895" i="1"/>
  <c r="L1583" i="1"/>
  <c r="N1583" i="1"/>
  <c r="O1583" i="1"/>
  <c r="M1583" i="1"/>
  <c r="P1404" i="1"/>
  <c r="M1404" i="1"/>
  <c r="O1404" i="1"/>
  <c r="N1404" i="1"/>
  <c r="M746" i="1"/>
  <c r="N746" i="1"/>
  <c r="L746" i="1"/>
  <c r="O746" i="1"/>
  <c r="R746" i="1"/>
  <c r="M1591" i="1"/>
  <c r="R1591" i="1"/>
  <c r="N1591" i="1"/>
  <c r="P1353" i="1"/>
  <c r="N1353" i="1"/>
  <c r="O1353" i="1"/>
  <c r="Q1353" i="1"/>
  <c r="O1600" i="1"/>
  <c r="L1600" i="1"/>
  <c r="M1600" i="1"/>
  <c r="R791" i="1"/>
  <c r="Q791" i="1"/>
  <c r="N791" i="1"/>
  <c r="Q1604" i="1"/>
  <c r="N1476" i="1"/>
  <c r="L1790" i="1"/>
  <c r="R1644" i="1"/>
  <c r="R1406" i="1"/>
  <c r="Q1260" i="1"/>
  <c r="Q582" i="1"/>
  <c r="R454" i="1"/>
  <c r="N442" i="1"/>
  <c r="P7" i="1"/>
  <c r="L1042" i="1"/>
  <c r="Q102" i="1"/>
  <c r="O1734" i="1"/>
  <c r="P1043" i="1"/>
  <c r="R1043" i="1"/>
  <c r="O815" i="1"/>
  <c r="Q1556" i="1"/>
  <c r="P1382" i="1"/>
  <c r="L1404" i="1"/>
  <c r="P139" i="1"/>
  <c r="L134" i="1"/>
  <c r="O1652" i="1"/>
  <c r="N314" i="1"/>
  <c r="M1572" i="1"/>
  <c r="M1374" i="1"/>
  <c r="O895" i="1"/>
  <c r="R1183" i="1"/>
  <c r="Q1205" i="1"/>
  <c r="P1177" i="1"/>
  <c r="O1177" i="1"/>
  <c r="L555" i="1"/>
  <c r="L1103" i="1"/>
  <c r="O1081" i="1"/>
  <c r="P791" i="1"/>
  <c r="N1033" i="1"/>
  <c r="N168" i="1"/>
  <c r="R865" i="1"/>
  <c r="O791" i="1"/>
  <c r="O1805" i="1"/>
  <c r="O1769" i="1"/>
  <c r="M1353" i="1"/>
  <c r="M1554" i="1"/>
  <c r="N424" i="1"/>
  <c r="O1036" i="1"/>
  <c r="N1600" i="1"/>
  <c r="L1591" i="1"/>
  <c r="N1020" i="1"/>
  <c r="N1253" i="1"/>
  <c r="R1583" i="1"/>
  <c r="N1261" i="1"/>
  <c r="Q466" i="1"/>
  <c r="M466" i="1"/>
  <c r="P465" i="1"/>
  <c r="Q465" i="1"/>
  <c r="N81" i="1"/>
  <c r="P81" i="1"/>
  <c r="M81" i="1"/>
  <c r="N142" i="1"/>
  <c r="M142" i="1"/>
  <c r="L1128" i="1"/>
  <c r="N1128" i="1"/>
  <c r="N1125" i="1"/>
  <c r="P1125" i="1"/>
  <c r="M1555" i="1"/>
  <c r="Q1555" i="1"/>
  <c r="N1686" i="1"/>
  <c r="O1604" i="1"/>
  <c r="Q1540" i="1"/>
  <c r="O1476" i="1"/>
  <c r="Q1348" i="1"/>
  <c r="M630" i="1"/>
  <c r="Q630" i="1"/>
  <c r="N586" i="1"/>
  <c r="N1790" i="1"/>
  <c r="O1598" i="1"/>
  <c r="N1516" i="1"/>
  <c r="O1342" i="1"/>
  <c r="O991" i="1"/>
  <c r="M358" i="1"/>
  <c r="M238" i="1"/>
  <c r="L11" i="1"/>
  <c r="L1734" i="1"/>
  <c r="L502" i="1"/>
  <c r="Q470" i="1"/>
  <c r="Q1492" i="1"/>
  <c r="R1382" i="1"/>
  <c r="P694" i="1"/>
  <c r="O271" i="1"/>
  <c r="L1182" i="1"/>
  <c r="Q847" i="1"/>
  <c r="P267" i="1"/>
  <c r="M465" i="1"/>
  <c r="R1654" i="1"/>
  <c r="N1316" i="1"/>
  <c r="P1292" i="1"/>
  <c r="N731" i="1"/>
  <c r="Q1330" i="1"/>
  <c r="L745" i="1"/>
  <c r="P1128" i="1"/>
  <c r="M337" i="1"/>
  <c r="M528" i="1"/>
  <c r="N52" i="1"/>
  <c r="R382" i="1"/>
  <c r="N1555" i="1"/>
  <c r="M1467" i="1"/>
  <c r="O1467" i="1"/>
  <c r="M1686" i="1"/>
  <c r="P1558" i="1"/>
  <c r="Q1476" i="1"/>
  <c r="N1348" i="1"/>
  <c r="R630" i="1"/>
  <c r="M586" i="1"/>
  <c r="M1790" i="1"/>
  <c r="Q1644" i="1"/>
  <c r="L1598" i="1"/>
  <c r="O1516" i="1"/>
  <c r="L1342" i="1"/>
  <c r="L991" i="1"/>
  <c r="N991" i="1"/>
  <c r="P410" i="1"/>
  <c r="M11" i="1"/>
  <c r="Q1382" i="1"/>
  <c r="R155" i="1"/>
  <c r="R1156" i="1"/>
  <c r="O1330" i="1"/>
  <c r="R135" i="1"/>
  <c r="O1691" i="1"/>
  <c r="O1655" i="1"/>
  <c r="Q562" i="1"/>
  <c r="L1555" i="1"/>
  <c r="R1467" i="1"/>
  <c r="P1467" i="1"/>
  <c r="O1206" i="1"/>
  <c r="R239" i="1"/>
  <c r="P91" i="1"/>
  <c r="R1662" i="1"/>
  <c r="M1452" i="1"/>
  <c r="O799" i="1"/>
  <c r="Q506" i="1"/>
  <c r="O378" i="1"/>
  <c r="M294" i="1"/>
  <c r="O1588" i="1"/>
  <c r="L681" i="1"/>
  <c r="M1702" i="1"/>
  <c r="O127" i="1"/>
  <c r="Q388" i="1"/>
  <c r="P527" i="1"/>
  <c r="Q860" i="1"/>
  <c r="O440" i="1"/>
  <c r="P1245" i="1"/>
  <c r="O1143" i="1"/>
  <c r="R1412" i="1"/>
  <c r="Q91" i="1"/>
  <c r="N422" i="1"/>
  <c r="P513" i="1"/>
  <c r="O1414" i="1"/>
  <c r="Q198" i="1"/>
  <c r="M327" i="1"/>
  <c r="N438" i="1"/>
  <c r="O13" i="1"/>
  <c r="Q13" i="1"/>
  <c r="M1573" i="1"/>
  <c r="L179" i="1"/>
  <c r="L957" i="1"/>
  <c r="N104" i="1"/>
  <c r="Q703" i="1"/>
  <c r="N64" i="1"/>
  <c r="R1505" i="1"/>
  <c r="P624" i="1"/>
  <c r="M395" i="1"/>
  <c r="Q395" i="1"/>
  <c r="M751" i="1"/>
  <c r="L751" i="1"/>
  <c r="O1412" i="1"/>
  <c r="O111" i="1"/>
  <c r="N91" i="1"/>
  <c r="N1772" i="1"/>
  <c r="L1662" i="1"/>
  <c r="M1662" i="1"/>
  <c r="P1580" i="1"/>
  <c r="P1470" i="1"/>
  <c r="M447" i="1"/>
  <c r="Q1060" i="1"/>
  <c r="O360" i="1"/>
  <c r="Q414" i="1"/>
  <c r="R414" i="1"/>
  <c r="R529" i="1"/>
  <c r="L529" i="1"/>
  <c r="P458" i="1"/>
  <c r="Q458" i="1"/>
  <c r="L127" i="1"/>
  <c r="M127" i="1"/>
  <c r="N127" i="1"/>
  <c r="Q462" i="1"/>
  <c r="P462" i="1"/>
  <c r="N462" i="1"/>
  <c r="O462" i="1"/>
  <c r="M385" i="1"/>
  <c r="O385" i="1"/>
  <c r="Q385" i="1"/>
  <c r="M513" i="1"/>
  <c r="L513" i="1"/>
  <c r="N513" i="1"/>
  <c r="O513" i="1"/>
  <c r="Q378" i="1"/>
  <c r="P378" i="1"/>
  <c r="R378" i="1"/>
  <c r="R9" i="1"/>
  <c r="P9" i="1"/>
  <c r="R681" i="1"/>
  <c r="M681" i="1"/>
  <c r="Q681" i="1"/>
  <c r="Q231" i="1"/>
  <c r="N231" i="1"/>
  <c r="M422" i="1"/>
  <c r="R422" i="1"/>
  <c r="L422" i="1"/>
  <c r="M22" i="1"/>
  <c r="O22" i="1"/>
  <c r="Q327" i="1"/>
  <c r="P327" i="1"/>
  <c r="R327" i="1"/>
  <c r="N109" i="1"/>
  <c r="L109" i="1"/>
  <c r="L1774" i="1"/>
  <c r="R1774" i="1"/>
  <c r="R405" i="1"/>
  <c r="L405" i="1"/>
  <c r="O405" i="1"/>
  <c r="L73" i="1"/>
  <c r="P73" i="1"/>
  <c r="O73" i="1"/>
  <c r="Q201" i="1"/>
  <c r="M201" i="1"/>
  <c r="M198" i="1"/>
  <c r="O198" i="1"/>
  <c r="L198" i="1"/>
  <c r="N198" i="1"/>
  <c r="Q527" i="1"/>
  <c r="O527" i="1"/>
  <c r="L527" i="1"/>
  <c r="R527" i="1"/>
  <c r="R447" i="1"/>
  <c r="N447" i="1"/>
  <c r="O447" i="1"/>
  <c r="O179" i="1"/>
  <c r="M179" i="1"/>
  <c r="Q1712" i="1"/>
  <c r="M1712" i="1"/>
  <c r="N1712" i="1"/>
  <c r="N1254" i="1"/>
  <c r="Q1254" i="1"/>
  <c r="P1254" i="1"/>
  <c r="P957" i="1"/>
  <c r="Q957" i="1"/>
  <c r="Q518" i="1"/>
  <c r="N518" i="1"/>
  <c r="Q258" i="1"/>
  <c r="N258" i="1"/>
  <c r="O1694" i="1"/>
  <c r="N1694" i="1"/>
  <c r="N185" i="1"/>
  <c r="R185" i="1"/>
  <c r="O294" i="1"/>
  <c r="R294" i="1"/>
  <c r="P294" i="1"/>
  <c r="Q294" i="1"/>
  <c r="O1628" i="1"/>
  <c r="N1628" i="1"/>
  <c r="P1628" i="1"/>
  <c r="M1628" i="1"/>
  <c r="M799" i="1"/>
  <c r="R799" i="1"/>
  <c r="Q799" i="1"/>
  <c r="L453" i="1"/>
  <c r="P453" i="1"/>
  <c r="R438" i="1"/>
  <c r="L438" i="1"/>
  <c r="M438" i="1"/>
  <c r="N365" i="1"/>
  <c r="R365" i="1"/>
  <c r="O365" i="1"/>
  <c r="L388" i="1"/>
  <c r="O388" i="1"/>
  <c r="M388" i="1"/>
  <c r="N388" i="1"/>
  <c r="N13" i="1"/>
  <c r="M13" i="1"/>
  <c r="L13" i="1"/>
  <c r="R13" i="1"/>
  <c r="L237" i="1"/>
  <c r="P237" i="1"/>
  <c r="P864" i="1"/>
  <c r="N864" i="1"/>
  <c r="R430" i="1"/>
  <c r="P430" i="1"/>
  <c r="L1648" i="1"/>
  <c r="M1648" i="1"/>
  <c r="M1035" i="1"/>
  <c r="L1035" i="1"/>
  <c r="Q1173" i="1"/>
  <c r="N1173" i="1"/>
  <c r="O1173" i="1"/>
  <c r="Q1757" i="1"/>
  <c r="N1757" i="1"/>
  <c r="P1757" i="1"/>
  <c r="L1228" i="1"/>
  <c r="O1228" i="1"/>
  <c r="Q1228" i="1"/>
  <c r="M1218" i="1"/>
  <c r="N1218" i="1"/>
  <c r="O1047" i="1"/>
  <c r="R1047" i="1"/>
  <c r="O1245" i="1"/>
  <c r="Q1245" i="1"/>
  <c r="N1245" i="1"/>
  <c r="M1245" i="1"/>
  <c r="N624" i="1"/>
  <c r="Q624" i="1"/>
  <c r="L624" i="1"/>
  <c r="Q1559" i="1"/>
  <c r="L1559" i="1"/>
  <c r="O1559" i="1"/>
  <c r="N1559" i="1"/>
  <c r="O783" i="1"/>
  <c r="L783" i="1"/>
  <c r="N783" i="1"/>
  <c r="P783" i="1"/>
  <c r="N1412" i="1"/>
  <c r="N1302" i="1"/>
  <c r="R111" i="1"/>
  <c r="M91" i="1"/>
  <c r="O1662" i="1"/>
  <c r="P799" i="1"/>
  <c r="P422" i="1"/>
  <c r="L378" i="1"/>
  <c r="R385" i="1"/>
  <c r="R198" i="1"/>
  <c r="O681" i="1"/>
  <c r="Q1574" i="1"/>
  <c r="M783" i="1"/>
  <c r="N327" i="1"/>
  <c r="P127" i="1"/>
  <c r="P438" i="1"/>
  <c r="Q1628" i="1"/>
  <c r="R1694" i="1"/>
  <c r="N1228" i="1"/>
  <c r="L22" i="1"/>
  <c r="R167" i="1"/>
  <c r="M1173" i="1"/>
  <c r="P231" i="1"/>
  <c r="P1218" i="1"/>
  <c r="O1035" i="1"/>
  <c r="N405" i="1"/>
  <c r="P967" i="1"/>
  <c r="Q167" i="1"/>
  <c r="M167" i="1"/>
  <c r="N201" i="1"/>
  <c r="R441" i="1"/>
  <c r="P1559" i="1"/>
  <c r="R1648" i="1"/>
  <c r="Q1345" i="1"/>
  <c r="M1047" i="1"/>
  <c r="L185" i="1"/>
  <c r="Q297" i="1"/>
  <c r="Q216" i="1"/>
  <c r="N1884" i="1"/>
  <c r="O1757" i="1"/>
  <c r="M624" i="1"/>
  <c r="R1245" i="1"/>
  <c r="O522" i="1"/>
  <c r="M522" i="1"/>
  <c r="P95" i="1"/>
  <c r="L95" i="1"/>
  <c r="N95" i="1"/>
  <c r="N426" i="1"/>
  <c r="M426" i="1"/>
  <c r="O321" i="1"/>
  <c r="M321" i="1"/>
  <c r="N321" i="1"/>
  <c r="N935" i="1"/>
  <c r="Q935" i="1"/>
  <c r="L119" i="1"/>
  <c r="Q119" i="1"/>
  <c r="R119" i="1"/>
  <c r="O119" i="1"/>
  <c r="N232" i="1"/>
  <c r="R232" i="1"/>
  <c r="R472" i="1"/>
  <c r="Q472" i="1"/>
  <c r="P472" i="1"/>
  <c r="O260" i="1"/>
  <c r="Q260" i="1"/>
  <c r="Q479" i="1"/>
  <c r="N479" i="1"/>
  <c r="M415" i="1"/>
  <c r="O415" i="1"/>
  <c r="M1841" i="1"/>
  <c r="R1841" i="1"/>
  <c r="Q524" i="1"/>
  <c r="L524" i="1"/>
  <c r="P524" i="1"/>
  <c r="O247" i="1"/>
  <c r="L247" i="1"/>
  <c r="M1238" i="1"/>
  <c r="Q1238" i="1"/>
  <c r="R170" i="1"/>
  <c r="P170" i="1"/>
  <c r="Q299" i="1"/>
  <c r="O299" i="1"/>
  <c r="O955" i="1"/>
  <c r="L955" i="1"/>
  <c r="M955" i="1"/>
  <c r="Q484" i="1"/>
  <c r="M484" i="1"/>
  <c r="R484" i="1"/>
  <c r="O484" i="1"/>
  <c r="P484" i="1"/>
  <c r="N484" i="1"/>
  <c r="P282" i="1"/>
  <c r="Q282" i="1"/>
  <c r="R282" i="1"/>
  <c r="R1491" i="1"/>
  <c r="M1491" i="1"/>
  <c r="N1491" i="1"/>
  <c r="N617" i="1"/>
  <c r="P617" i="1"/>
  <c r="L617" i="1"/>
  <c r="R617" i="1"/>
  <c r="M1701" i="1"/>
  <c r="Q1701" i="1"/>
  <c r="R1701" i="1"/>
  <c r="M87" i="1"/>
  <c r="R87" i="1"/>
  <c r="P87" i="1"/>
  <c r="L87" i="1"/>
  <c r="Q87" i="1"/>
  <c r="M362" i="1"/>
  <c r="O362" i="1"/>
  <c r="L362" i="1"/>
  <c r="Q362" i="1"/>
  <c r="N362" i="1"/>
  <c r="P496" i="1"/>
  <c r="M496" i="1"/>
  <c r="R496" i="1"/>
  <c r="O496" i="1"/>
  <c r="R423" i="1"/>
  <c r="L423" i="1"/>
  <c r="O423" i="1"/>
  <c r="Q423" i="1"/>
  <c r="M423" i="1"/>
  <c r="L715" i="1"/>
  <c r="M715" i="1"/>
  <c r="R715" i="1"/>
  <c r="N715" i="1"/>
  <c r="P715" i="1"/>
  <c r="M493" i="1"/>
  <c r="O493" i="1"/>
  <c r="R396" i="1"/>
  <c r="N396" i="1"/>
  <c r="Q396" i="1"/>
  <c r="O1144" i="1"/>
  <c r="M1144" i="1"/>
  <c r="P1144" i="1"/>
  <c r="N1144" i="1"/>
  <c r="R1144" i="1"/>
  <c r="L1144" i="1"/>
  <c r="P1756" i="1"/>
  <c r="M1756" i="1"/>
  <c r="O1756" i="1"/>
  <c r="R1756" i="1"/>
  <c r="N1756" i="1"/>
  <c r="Q723" i="1"/>
  <c r="R723" i="1"/>
  <c r="L723" i="1"/>
  <c r="O723" i="1"/>
  <c r="M723" i="1"/>
  <c r="O1667" i="1"/>
  <c r="R1667" i="1"/>
  <c r="N1667" i="1"/>
  <c r="L1667" i="1"/>
  <c r="P1667" i="1"/>
  <c r="M1667" i="1"/>
  <c r="Q1667" i="1"/>
  <c r="P1733" i="1"/>
  <c r="N1733" i="1"/>
  <c r="Q1733" i="1"/>
  <c r="R1733" i="1"/>
  <c r="M1733" i="1"/>
  <c r="L1733" i="1"/>
  <c r="R1750" i="1"/>
  <c r="M1750" i="1"/>
  <c r="L1750" i="1"/>
  <c r="N1622" i="1"/>
  <c r="O1622" i="1"/>
  <c r="R1622" i="1"/>
  <c r="O602" i="1"/>
  <c r="L602" i="1"/>
  <c r="P602" i="1"/>
  <c r="N602" i="1"/>
  <c r="N1621" i="1"/>
  <c r="Q1621" i="1"/>
  <c r="M1621" i="1"/>
  <c r="L1621" i="1"/>
  <c r="P1031" i="1"/>
  <c r="Q1031" i="1"/>
  <c r="M1031" i="1"/>
  <c r="N1031" i="1"/>
  <c r="O1031" i="1"/>
  <c r="R1031" i="1"/>
  <c r="R1780" i="1"/>
  <c r="O1780" i="1"/>
  <c r="N1780" i="1"/>
  <c r="Q1780" i="1"/>
  <c r="L1780" i="1"/>
  <c r="P1780" i="1"/>
  <c r="N1119" i="1"/>
  <c r="O1119" i="1"/>
  <c r="Q1119" i="1"/>
  <c r="M1119" i="1"/>
  <c r="R1119" i="1"/>
  <c r="P1119" i="1"/>
  <c r="M1278" i="1"/>
  <c r="L1278" i="1"/>
  <c r="Q1278" i="1"/>
  <c r="P1278" i="1"/>
  <c r="N1534" i="1"/>
  <c r="O1534" i="1"/>
  <c r="R1534" i="1"/>
  <c r="R670" i="1"/>
  <c r="O670" i="1"/>
  <c r="M670" i="1"/>
  <c r="P670" i="1"/>
  <c r="L670" i="1"/>
  <c r="M1719" i="1"/>
  <c r="N1719" i="1"/>
  <c r="N1566" i="1"/>
  <c r="O1566" i="1"/>
  <c r="R1566" i="1"/>
  <c r="Q1566" i="1"/>
  <c r="L1566" i="1"/>
  <c r="P1566" i="1"/>
  <c r="L1816" i="1"/>
  <c r="O1816" i="1"/>
  <c r="R1816" i="1"/>
  <c r="M1058" i="1"/>
  <c r="L1058" i="1"/>
  <c r="Q1058" i="1"/>
  <c r="O1058" i="1"/>
  <c r="N1058" i="1"/>
  <c r="P1058" i="1"/>
  <c r="N849" i="1"/>
  <c r="M849" i="1"/>
  <c r="O849" i="1"/>
  <c r="R849" i="1"/>
  <c r="Q849" i="1"/>
  <c r="P849" i="1"/>
  <c r="L849" i="1"/>
  <c r="Q1709" i="1"/>
  <c r="R1709" i="1"/>
  <c r="R823" i="1"/>
  <c r="O823" i="1"/>
  <c r="M823" i="1"/>
  <c r="Q823" i="1"/>
  <c r="L823" i="1"/>
  <c r="P823" i="1"/>
  <c r="R1006" i="1"/>
  <c r="P1006" i="1"/>
  <c r="O1006" i="1"/>
  <c r="L1006" i="1"/>
  <c r="N1006" i="1"/>
  <c r="Q1006" i="1"/>
  <c r="M1422" i="1"/>
  <c r="L1422" i="1"/>
  <c r="N1422" i="1"/>
  <c r="O1422" i="1"/>
  <c r="Q1422" i="1"/>
  <c r="P1422" i="1"/>
  <c r="O566" i="1"/>
  <c r="P566" i="1"/>
  <c r="Q566" i="1"/>
  <c r="R566" i="1"/>
  <c r="N566" i="1"/>
  <c r="R1446" i="1"/>
  <c r="Q1446" i="1"/>
  <c r="M1446" i="1"/>
  <c r="L1446" i="1"/>
  <c r="P1446" i="1"/>
  <c r="O1266" i="1"/>
  <c r="M1266" i="1"/>
  <c r="Q1266" i="1"/>
  <c r="P1676" i="1"/>
  <c r="M1676" i="1"/>
  <c r="R1676" i="1"/>
  <c r="O1676" i="1"/>
  <c r="N1676" i="1"/>
  <c r="L1676" i="1"/>
  <c r="P741" i="1"/>
  <c r="L741" i="1"/>
  <c r="Q741" i="1"/>
  <c r="O1619" i="1"/>
  <c r="Q1619" i="1"/>
  <c r="M1619" i="1"/>
  <c r="L1619" i="1"/>
  <c r="N1619" i="1"/>
  <c r="M708" i="1"/>
  <c r="Q708" i="1"/>
  <c r="O708" i="1"/>
  <c r="L708" i="1"/>
  <c r="R708" i="1"/>
  <c r="P708" i="1"/>
  <c r="N708" i="1"/>
  <c r="N917" i="1"/>
  <c r="R917" i="1"/>
  <c r="M917" i="1"/>
  <c r="L917" i="1"/>
  <c r="O917" i="1"/>
  <c r="R1262" i="1"/>
  <c r="P1262" i="1"/>
  <c r="M1262" i="1"/>
  <c r="L1262" i="1"/>
  <c r="Q1262" i="1"/>
  <c r="L1041" i="1"/>
  <c r="O1041" i="1"/>
  <c r="P1041" i="1"/>
  <c r="R1041" i="1"/>
  <c r="M1471" i="1"/>
  <c r="O1471" i="1"/>
  <c r="L1471" i="1"/>
  <c r="Q1471" i="1"/>
  <c r="R1471" i="1"/>
  <c r="M1321" i="1"/>
  <c r="R1321" i="1"/>
  <c r="L1321" i="1"/>
  <c r="N1321" i="1"/>
  <c r="O1321" i="1"/>
  <c r="O1303" i="1"/>
  <c r="Q1303" i="1"/>
  <c r="P1303" i="1"/>
  <c r="L1303" i="1"/>
  <c r="N1303" i="1"/>
  <c r="M1303" i="1"/>
  <c r="M1397" i="1"/>
  <c r="N1397" i="1"/>
  <c r="O724" i="1"/>
  <c r="N724" i="1"/>
  <c r="P724" i="1"/>
  <c r="M724" i="1"/>
  <c r="R724" i="1"/>
  <c r="Q716" i="1"/>
  <c r="O716" i="1"/>
  <c r="R716" i="1"/>
  <c r="P716" i="1"/>
  <c r="M809" i="1"/>
  <c r="L809" i="1"/>
  <c r="Q809" i="1"/>
  <c r="O809" i="1"/>
  <c r="N809" i="1"/>
  <c r="P809" i="1"/>
  <c r="Q1285" i="1"/>
  <c r="O1285" i="1"/>
  <c r="N1285" i="1"/>
  <c r="L1285" i="1"/>
  <c r="R1285" i="1"/>
  <c r="P1285" i="1"/>
  <c r="M1285" i="1"/>
  <c r="L1609" i="1"/>
  <c r="M1609" i="1"/>
  <c r="R1609" i="1"/>
  <c r="Q1609" i="1"/>
  <c r="P1609" i="1"/>
  <c r="O1609" i="1"/>
  <c r="N1609" i="1"/>
  <c r="L844" i="1"/>
  <c r="P844" i="1"/>
  <c r="O844" i="1"/>
  <c r="Q844" i="1"/>
  <c r="N844" i="1"/>
  <c r="M844" i="1"/>
  <c r="R844" i="1"/>
  <c r="L1700" i="1"/>
  <c r="M1700" i="1"/>
  <c r="R1700" i="1"/>
  <c r="O1700" i="1"/>
  <c r="Q1700" i="1"/>
  <c r="N1700" i="1"/>
  <c r="N1190" i="1"/>
  <c r="L1190" i="1"/>
  <c r="R1190" i="1"/>
  <c r="N996" i="1"/>
  <c r="R996" i="1"/>
  <c r="P996" i="1"/>
  <c r="O996" i="1"/>
  <c r="L996" i="1"/>
  <c r="R1002" i="1"/>
  <c r="N1002" i="1"/>
  <c r="O1002" i="1"/>
  <c r="P1002" i="1"/>
  <c r="L1002" i="1"/>
  <c r="O1575" i="1"/>
  <c r="M1575" i="1"/>
  <c r="Q1575" i="1"/>
  <c r="R1575" i="1"/>
  <c r="P1575" i="1"/>
  <c r="L1575" i="1"/>
  <c r="R1051" i="1"/>
  <c r="M1051" i="1"/>
  <c r="Q1051" i="1"/>
  <c r="N1051" i="1"/>
  <c r="L1875" i="1"/>
  <c r="M1875" i="1"/>
  <c r="R1479" i="1"/>
  <c r="Q1479" i="1"/>
  <c r="P1479" i="1"/>
  <c r="L1479" i="1"/>
  <c r="N1479" i="1"/>
  <c r="M1479" i="1"/>
  <c r="P827" i="1"/>
  <c r="Q827" i="1"/>
  <c r="N827" i="1"/>
  <c r="R827" i="1"/>
  <c r="L827" i="1"/>
  <c r="M827" i="1"/>
  <c r="P560" i="1"/>
  <c r="R560" i="1"/>
  <c r="L560" i="1"/>
  <c r="Q560" i="1"/>
  <c r="P66" i="1"/>
  <c r="L66" i="1"/>
  <c r="N66" i="1"/>
  <c r="O66" i="1"/>
  <c r="R66" i="1"/>
  <c r="N547" i="1"/>
  <c r="M547" i="1"/>
  <c r="O547" i="1"/>
  <c r="L547" i="1"/>
  <c r="P355" i="1"/>
  <c r="Q355" i="1"/>
  <c r="N355" i="1"/>
  <c r="R355" i="1"/>
  <c r="L355" i="1"/>
  <c r="M355" i="1"/>
  <c r="O355" i="1"/>
  <c r="N187" i="1"/>
  <c r="L187" i="1"/>
  <c r="M187" i="1"/>
  <c r="R187" i="1"/>
  <c r="O187" i="1"/>
  <c r="N1130" i="1"/>
  <c r="P1130" i="1"/>
  <c r="M1130" i="1"/>
  <c r="R1130" i="1"/>
  <c r="L1130" i="1"/>
  <c r="O1017" i="1"/>
  <c r="R1017" i="1"/>
  <c r="L1017" i="1"/>
  <c r="M1017" i="1"/>
  <c r="P1017" i="1"/>
  <c r="N1017" i="1"/>
  <c r="R1684" i="1"/>
  <c r="L1684" i="1"/>
  <c r="O1684" i="1"/>
  <c r="N1684" i="1"/>
  <c r="M1684" i="1"/>
  <c r="R288" i="1"/>
  <c r="P288" i="1"/>
  <c r="M386" i="1"/>
  <c r="P386" i="1"/>
  <c r="N386" i="1"/>
  <c r="O386" i="1"/>
  <c r="R386" i="1"/>
  <c r="Q386" i="1"/>
  <c r="L386" i="1"/>
  <c r="L61" i="1"/>
  <c r="Q61" i="1"/>
  <c r="N61" i="1"/>
  <c r="P61" i="1"/>
  <c r="R61" i="1"/>
  <c r="O61" i="1"/>
  <c r="P250" i="1"/>
  <c r="M250" i="1"/>
  <c r="M1551" i="1"/>
  <c r="L1551" i="1"/>
  <c r="N1551" i="1"/>
  <c r="R1551" i="1"/>
  <c r="P1551" i="1"/>
  <c r="Q869" i="1"/>
  <c r="L869" i="1"/>
  <c r="N869" i="1"/>
  <c r="M869" i="1"/>
  <c r="P869" i="1"/>
  <c r="R869" i="1"/>
  <c r="Q1071" i="1"/>
  <c r="O1071" i="1"/>
  <c r="M1071" i="1"/>
  <c r="P1071" i="1"/>
  <c r="L1071" i="1"/>
  <c r="R1611" i="1"/>
  <c r="N1611" i="1"/>
  <c r="L1611" i="1"/>
  <c r="P1611" i="1"/>
  <c r="O1611" i="1"/>
  <c r="M1611" i="1"/>
  <c r="P1095" i="1"/>
  <c r="O1095" i="1"/>
  <c r="M1095" i="1"/>
  <c r="R1095" i="1"/>
  <c r="Q1095" i="1"/>
  <c r="R1283" i="1"/>
  <c r="L1283" i="1"/>
  <c r="M1283" i="1"/>
  <c r="O1283" i="1"/>
  <c r="Q1283" i="1"/>
  <c r="N1521" i="1"/>
  <c r="M1521" i="1"/>
  <c r="L1521" i="1"/>
  <c r="R1798" i="1"/>
  <c r="P1798" i="1"/>
  <c r="M497" i="1"/>
  <c r="L497" i="1"/>
  <c r="O497" i="1"/>
  <c r="Q497" i="1"/>
  <c r="P497" i="1"/>
  <c r="N497" i="1"/>
  <c r="P244" i="1"/>
  <c r="O244" i="1"/>
  <c r="N244" i="1"/>
  <c r="Q244" i="1"/>
  <c r="P222" i="1"/>
  <c r="R222" i="1"/>
  <c r="O222" i="1"/>
  <c r="R754" i="1"/>
  <c r="N754" i="1"/>
  <c r="Q754" i="1"/>
  <c r="M754" i="1"/>
  <c r="L1145" i="1"/>
  <c r="N1145" i="1"/>
  <c r="P1145" i="1"/>
  <c r="R1145" i="1"/>
  <c r="Q1663" i="1"/>
  <c r="P1663" i="1"/>
  <c r="M1678" i="1"/>
  <c r="L1678" i="1"/>
  <c r="N1678" i="1"/>
  <c r="O1678" i="1"/>
  <c r="Q1678" i="1"/>
  <c r="P1678" i="1"/>
  <c r="R710" i="1"/>
  <c r="N710" i="1"/>
  <c r="Q710" i="1"/>
  <c r="M710" i="1"/>
  <c r="L710" i="1"/>
  <c r="P710" i="1"/>
  <c r="N749" i="1"/>
  <c r="P749" i="1"/>
  <c r="O749" i="1"/>
  <c r="R749" i="1"/>
  <c r="M749" i="1"/>
  <c r="Q749" i="1"/>
  <c r="L749" i="1"/>
  <c r="Q747" i="1"/>
  <c r="P747" i="1"/>
  <c r="N747" i="1"/>
  <c r="R747" i="1"/>
  <c r="L747" i="1"/>
  <c r="O747" i="1"/>
  <c r="M747" i="1"/>
  <c r="L1504" i="1"/>
  <c r="N1504" i="1"/>
  <c r="M1504" i="1"/>
  <c r="O1504" i="1"/>
  <c r="R1504" i="1"/>
  <c r="P1504" i="1"/>
  <c r="Q1504" i="1"/>
  <c r="Q765" i="1"/>
  <c r="M765" i="1"/>
  <c r="P1221" i="1"/>
  <c r="N1221" i="1"/>
  <c r="O1221" i="1"/>
  <c r="R1221" i="1"/>
  <c r="R1613" i="1"/>
  <c r="O1613" i="1"/>
  <c r="Q1613" i="1"/>
  <c r="L1613" i="1"/>
  <c r="N1613" i="1"/>
  <c r="P246" i="1"/>
  <c r="L246" i="1"/>
  <c r="M351" i="1"/>
  <c r="O351" i="1"/>
  <c r="N351" i="1"/>
  <c r="P351" i="1"/>
  <c r="L351" i="1"/>
  <c r="Q351" i="1"/>
  <c r="N1196" i="1"/>
  <c r="O1196" i="1"/>
  <c r="Q1196" i="1"/>
  <c r="M1196" i="1"/>
  <c r="L1196" i="1"/>
  <c r="R1196" i="1"/>
  <c r="Q598" i="1"/>
  <c r="M598" i="1"/>
  <c r="N598" i="1"/>
  <c r="L346" i="1"/>
  <c r="O346" i="1"/>
  <c r="P822" i="1"/>
  <c r="O822" i="1"/>
  <c r="M1568" i="1"/>
  <c r="Q1568" i="1"/>
  <c r="R1758" i="1"/>
  <c r="O1758" i="1"/>
  <c r="Q1758" i="1"/>
  <c r="O569" i="1"/>
  <c r="Q569" i="1"/>
  <c r="R650" i="1"/>
  <c r="M650" i="1"/>
  <c r="L650" i="1"/>
  <c r="Q1750" i="1"/>
  <c r="M1622" i="1"/>
  <c r="R1284" i="1"/>
  <c r="N1206" i="1"/>
  <c r="Q1190" i="1"/>
  <c r="O598" i="1"/>
  <c r="R1772" i="1"/>
  <c r="L1580" i="1"/>
  <c r="M1534" i="1"/>
  <c r="O1278" i="1"/>
  <c r="N1041" i="1"/>
  <c r="P646" i="1"/>
  <c r="Q602" i="1"/>
  <c r="M1145" i="1"/>
  <c r="L1286" i="1"/>
  <c r="P187" i="1"/>
  <c r="L1756" i="1"/>
  <c r="O1446" i="1"/>
  <c r="P1150" i="1"/>
  <c r="R497" i="1"/>
  <c r="O1130" i="1"/>
  <c r="L566" i="1"/>
  <c r="P1700" i="1"/>
  <c r="M1566" i="1"/>
  <c r="M1780" i="1"/>
  <c r="R1303" i="1"/>
  <c r="Q66" i="1"/>
  <c r="L1119" i="1"/>
  <c r="M61" i="1"/>
  <c r="N87" i="1"/>
  <c r="L843" i="1"/>
  <c r="N1071" i="1"/>
  <c r="O715" i="1"/>
  <c r="N496" i="1"/>
  <c r="N247" i="1"/>
  <c r="Q617" i="1"/>
  <c r="O1750" i="1"/>
  <c r="P1622" i="1"/>
  <c r="O1284" i="1"/>
  <c r="M1190" i="1"/>
  <c r="R598" i="1"/>
  <c r="L321" i="1"/>
  <c r="P1534" i="1"/>
  <c r="R1278" i="1"/>
  <c r="Q1041" i="1"/>
  <c r="R602" i="1"/>
  <c r="R362" i="1"/>
  <c r="Q187" i="1"/>
  <c r="O1262" i="1"/>
  <c r="Q1684" i="1"/>
  <c r="N1446" i="1"/>
  <c r="R1422" i="1"/>
  <c r="Q1130" i="1"/>
  <c r="Q959" i="1"/>
  <c r="O1733" i="1"/>
  <c r="O1479" i="1"/>
  <c r="Q724" i="1"/>
  <c r="Q1144" i="1"/>
  <c r="R809" i="1"/>
  <c r="Q1611" i="1"/>
  <c r="Q955" i="1"/>
  <c r="N723" i="1"/>
  <c r="P723" i="1"/>
  <c r="N288" i="1"/>
  <c r="Q550" i="1"/>
  <c r="O550" i="1"/>
  <c r="P550" i="1"/>
  <c r="L206" i="1"/>
  <c r="N206" i="1"/>
  <c r="N737" i="1"/>
  <c r="R737" i="1"/>
  <c r="P421" i="1"/>
  <c r="M421" i="1"/>
  <c r="Q449" i="1"/>
  <c r="L449" i="1"/>
  <c r="R449" i="1"/>
  <c r="P536" i="1"/>
  <c r="Q536" i="1"/>
  <c r="O536" i="1"/>
  <c r="M536" i="1"/>
  <c r="M137" i="1"/>
  <c r="Q137" i="1"/>
  <c r="N70" i="1"/>
  <c r="Q70" i="1"/>
  <c r="O70" i="1"/>
  <c r="M70" i="1"/>
  <c r="L70" i="1"/>
  <c r="N83" i="1"/>
  <c r="R83" i="1"/>
  <c r="L83" i="1"/>
  <c r="Q83" i="1"/>
  <c r="P83" i="1"/>
  <c r="N1066" i="1"/>
  <c r="M1066" i="1"/>
  <c r="L1066" i="1"/>
  <c r="O1066" i="1"/>
  <c r="L780" i="1"/>
  <c r="Q780" i="1"/>
  <c r="Q1090" i="1"/>
  <c r="M1090" i="1"/>
  <c r="R1090" i="1"/>
  <c r="L1090" i="1"/>
  <c r="Q561" i="1"/>
  <c r="M561" i="1"/>
  <c r="R561" i="1"/>
  <c r="P561" i="1"/>
  <c r="P1069" i="1"/>
  <c r="N1069" i="1"/>
  <c r="P450" i="1"/>
  <c r="N450" i="1"/>
  <c r="O234" i="1"/>
  <c r="L234" i="1"/>
  <c r="N234" i="1"/>
  <c r="R234" i="1"/>
  <c r="O507" i="1"/>
  <c r="N507" i="1"/>
  <c r="R1500" i="1"/>
  <c r="N1500" i="1"/>
  <c r="O1500" i="1"/>
  <c r="P627" i="1"/>
  <c r="M627" i="1"/>
  <c r="M803" i="1"/>
  <c r="N803" i="1"/>
  <c r="L1587" i="1"/>
  <c r="M1587" i="1"/>
  <c r="R1587" i="1"/>
  <c r="N1587" i="1"/>
  <c r="M239" i="1"/>
  <c r="L239" i="1"/>
  <c r="Q239" i="1"/>
  <c r="P239" i="1"/>
  <c r="R457" i="1"/>
  <c r="N457" i="1"/>
  <c r="M457" i="1"/>
  <c r="O457" i="1"/>
  <c r="P457" i="1"/>
  <c r="L457" i="1"/>
  <c r="Q457" i="1"/>
  <c r="P173" i="1"/>
  <c r="N173" i="1"/>
  <c r="R173" i="1"/>
  <c r="L173" i="1"/>
  <c r="M173" i="1"/>
  <c r="Q173" i="1"/>
  <c r="O173" i="1"/>
  <c r="M1385" i="1"/>
  <c r="N1385" i="1"/>
  <c r="R1385" i="1"/>
  <c r="L1385" i="1"/>
  <c r="M1302" i="1"/>
  <c r="L1302" i="1"/>
  <c r="Q1302" i="1"/>
  <c r="P1302" i="1"/>
  <c r="M1309" i="1"/>
  <c r="O1309" i="1"/>
  <c r="P1309" i="1"/>
  <c r="Q1309" i="1"/>
  <c r="L1309" i="1"/>
  <c r="N1309" i="1"/>
  <c r="R1309" i="1"/>
  <c r="N1141" i="1"/>
  <c r="R1141" i="1"/>
  <c r="Q1141" i="1"/>
  <c r="M1141" i="1"/>
  <c r="P1141" i="1"/>
  <c r="N494" i="1"/>
  <c r="R494" i="1"/>
  <c r="P494" i="1"/>
  <c r="L494" i="1"/>
  <c r="O494" i="1"/>
  <c r="Q494" i="1"/>
  <c r="N460" i="1"/>
  <c r="Q460" i="1"/>
  <c r="M460" i="1"/>
  <c r="O460" i="1"/>
  <c r="R460" i="1"/>
  <c r="P460" i="1"/>
  <c r="L460" i="1"/>
  <c r="L165" i="1"/>
  <c r="N165" i="1"/>
  <c r="P82" i="1"/>
  <c r="Q82" i="1"/>
  <c r="M82" i="1"/>
  <c r="O82" i="1"/>
  <c r="N82" i="1"/>
  <c r="Q178" i="1"/>
  <c r="R178" i="1"/>
  <c r="O178" i="1"/>
  <c r="M178" i="1"/>
  <c r="N1143" i="1"/>
  <c r="R1143" i="1"/>
  <c r="L1143" i="1"/>
  <c r="M1143" i="1"/>
  <c r="Q1143" i="1"/>
  <c r="R858" i="1"/>
  <c r="L858" i="1"/>
  <c r="Q858" i="1"/>
  <c r="O858" i="1"/>
  <c r="N858" i="1"/>
  <c r="M858" i="1"/>
  <c r="P858" i="1"/>
  <c r="Q966" i="1"/>
  <c r="M966" i="1"/>
  <c r="L966" i="1"/>
  <c r="N966" i="1"/>
  <c r="O966" i="1"/>
  <c r="R721" i="1"/>
  <c r="M721" i="1"/>
  <c r="L605" i="1"/>
  <c r="O605" i="1"/>
  <c r="N605" i="1"/>
  <c r="Q605" i="1"/>
  <c r="R1024" i="1"/>
  <c r="L1024" i="1"/>
  <c r="N1024" i="1"/>
  <c r="M1024" i="1"/>
  <c r="Q1024" i="1"/>
  <c r="O1024" i="1"/>
  <c r="P1024" i="1"/>
  <c r="R1666" i="1"/>
  <c r="N1666" i="1"/>
  <c r="Q1666" i="1"/>
  <c r="O1666" i="1"/>
  <c r="R1106" i="1"/>
  <c r="Q1106" i="1"/>
  <c r="M1106" i="1"/>
  <c r="L1106" i="1"/>
  <c r="O1106" i="1"/>
  <c r="P1003" i="1"/>
  <c r="N1003" i="1"/>
  <c r="R1003" i="1"/>
  <c r="L1003" i="1"/>
  <c r="Q1003" i="1"/>
  <c r="O1003" i="1"/>
  <c r="R931" i="1"/>
  <c r="O931" i="1"/>
  <c r="M931" i="1"/>
  <c r="L931" i="1"/>
  <c r="Q931" i="1"/>
  <c r="N931" i="1"/>
  <c r="M652" i="1"/>
  <c r="O652" i="1"/>
  <c r="Q652" i="1"/>
  <c r="L652" i="1"/>
  <c r="N652" i="1"/>
  <c r="R652" i="1"/>
  <c r="L1888" i="1"/>
  <c r="M1888" i="1"/>
  <c r="N1888" i="1"/>
  <c r="N1297" i="1"/>
  <c r="M1297" i="1"/>
  <c r="R1297" i="1"/>
  <c r="L1297" i="1"/>
  <c r="O1297" i="1"/>
  <c r="P1297" i="1"/>
  <c r="Q1297" i="1"/>
  <c r="O1464" i="1"/>
  <c r="Q1464" i="1"/>
  <c r="R1464" i="1"/>
  <c r="L607" i="1"/>
  <c r="Q607" i="1"/>
  <c r="N638" i="1"/>
  <c r="L638" i="1"/>
  <c r="P638" i="1"/>
  <c r="Q638" i="1"/>
  <c r="R638" i="1"/>
  <c r="O638" i="1"/>
  <c r="M638" i="1"/>
  <c r="M837" i="1"/>
  <c r="Q837" i="1"/>
  <c r="R837" i="1"/>
  <c r="N837" i="1"/>
  <c r="P837" i="1"/>
  <c r="O837" i="1"/>
  <c r="L837" i="1"/>
  <c r="Q1150" i="1"/>
  <c r="O1150" i="1"/>
  <c r="R1150" i="1"/>
  <c r="N1150" i="1"/>
  <c r="L1150" i="1"/>
  <c r="R705" i="1"/>
  <c r="Q705" i="1"/>
  <c r="M705" i="1"/>
  <c r="P705" i="1"/>
  <c r="P1213" i="1"/>
  <c r="O1213" i="1"/>
  <c r="N1213" i="1"/>
  <c r="R1213" i="1"/>
  <c r="Q1563" i="1"/>
  <c r="M1563" i="1"/>
  <c r="L1563" i="1"/>
  <c r="L1195" i="1"/>
  <c r="O1195" i="1"/>
  <c r="P1195" i="1"/>
  <c r="N1195" i="1"/>
  <c r="Q1195" i="1"/>
  <c r="R1195" i="1"/>
  <c r="M1195" i="1"/>
  <c r="L1806" i="1"/>
  <c r="N1806" i="1"/>
  <c r="R1806" i="1"/>
  <c r="N1270" i="1"/>
  <c r="O1270" i="1"/>
  <c r="L1270" i="1"/>
  <c r="Q1270" i="1"/>
  <c r="M1270" i="1"/>
  <c r="P1270" i="1"/>
  <c r="Q558" i="1"/>
  <c r="N558" i="1"/>
  <c r="L558" i="1"/>
  <c r="M558" i="1"/>
  <c r="O558" i="1"/>
  <c r="R558" i="1"/>
  <c r="P558" i="1"/>
  <c r="P751" i="1"/>
  <c r="O751" i="1"/>
  <c r="N751" i="1"/>
  <c r="Q751" i="1"/>
  <c r="R1829" i="1"/>
  <c r="N1829" i="1"/>
  <c r="Q1829" i="1"/>
  <c r="O1829" i="1"/>
  <c r="M1829" i="1"/>
  <c r="O1823" i="1"/>
  <c r="R1823" i="1"/>
  <c r="M1823" i="1"/>
  <c r="N1776" i="1"/>
  <c r="P1776" i="1"/>
  <c r="Q1776" i="1"/>
  <c r="O1776" i="1"/>
  <c r="R1776" i="1"/>
  <c r="L1776" i="1"/>
  <c r="P1786" i="1"/>
  <c r="L1786" i="1"/>
  <c r="N1786" i="1"/>
  <c r="R1786" i="1"/>
  <c r="N907" i="1"/>
  <c r="M907" i="1"/>
  <c r="Q907" i="1"/>
  <c r="P907" i="1"/>
  <c r="Q1004" i="1"/>
  <c r="N1004" i="1"/>
  <c r="L1004" i="1"/>
  <c r="R1073" i="1"/>
  <c r="M1073" i="1"/>
  <c r="O1073" i="1"/>
  <c r="L1482" i="1"/>
  <c r="P1482" i="1"/>
  <c r="R1482" i="1"/>
  <c r="M1833" i="1"/>
  <c r="R1833" i="1"/>
  <c r="O1833" i="1"/>
  <c r="P1833" i="1"/>
  <c r="R1206" i="1"/>
  <c r="M1206" i="1"/>
  <c r="P1206" i="1"/>
  <c r="N1538" i="1"/>
  <c r="O1538" i="1"/>
  <c r="R1616" i="1"/>
  <c r="N1616" i="1"/>
  <c r="P1616" i="1"/>
  <c r="L1159" i="1"/>
  <c r="Q1159" i="1"/>
  <c r="R1159" i="1"/>
  <c r="N1159" i="1"/>
  <c r="P1159" i="1"/>
  <c r="M1159" i="1"/>
  <c r="O1159" i="1"/>
  <c r="M1454" i="1"/>
  <c r="L1454" i="1"/>
  <c r="Q1454" i="1"/>
  <c r="P1454" i="1"/>
  <c r="O1454" i="1"/>
  <c r="N1454" i="1"/>
  <c r="R1714" i="1"/>
  <c r="M1714" i="1"/>
  <c r="L622" i="1"/>
  <c r="R622" i="1"/>
  <c r="Q622" i="1"/>
  <c r="O622" i="1"/>
  <c r="M691" i="1"/>
  <c r="N691" i="1"/>
  <c r="L691" i="1"/>
  <c r="O691" i="1"/>
  <c r="R691" i="1"/>
  <c r="N1843" i="1"/>
  <c r="O1843" i="1"/>
  <c r="R1843" i="1"/>
  <c r="M1843" i="1"/>
  <c r="L1843" i="1"/>
  <c r="Q1843" i="1"/>
  <c r="N1605" i="1"/>
  <c r="L1605" i="1"/>
  <c r="Q1605" i="1"/>
  <c r="P1605" i="1"/>
  <c r="P1832" i="1"/>
  <c r="N1832" i="1"/>
  <c r="R1832" i="1"/>
  <c r="O1832" i="1"/>
  <c r="L1832" i="1"/>
  <c r="M1832" i="1"/>
  <c r="Q1832" i="1"/>
  <c r="M1705" i="1"/>
  <c r="O1705" i="1"/>
  <c r="M348" i="1"/>
  <c r="R348" i="1"/>
  <c r="N348" i="1"/>
  <c r="O348" i="1"/>
  <c r="L348" i="1"/>
  <c r="N140" i="1"/>
  <c r="P140" i="1"/>
  <c r="R140" i="1"/>
  <c r="O140" i="1"/>
  <c r="Q140" i="1"/>
  <c r="L140" i="1"/>
  <c r="M140" i="1"/>
  <c r="P261" i="1"/>
  <c r="Q261" i="1"/>
  <c r="M261" i="1"/>
  <c r="R261" i="1"/>
  <c r="N261" i="1"/>
  <c r="L261" i="1"/>
  <c r="O261" i="1"/>
  <c r="L226" i="1"/>
  <c r="R226" i="1"/>
  <c r="R1540" i="1"/>
  <c r="O1540" i="1"/>
  <c r="N1540" i="1"/>
  <c r="N1307" i="1"/>
  <c r="L1307" i="1"/>
  <c r="Q1307" i="1"/>
  <c r="P1307" i="1"/>
  <c r="O1692" i="1"/>
  <c r="N1692" i="1"/>
  <c r="Q1692" i="1"/>
  <c r="L1692" i="1"/>
  <c r="M1692" i="1"/>
  <c r="P1692" i="1"/>
  <c r="N490" i="1"/>
  <c r="Q490" i="1"/>
  <c r="R490" i="1"/>
  <c r="P490" i="1"/>
  <c r="O490" i="1"/>
  <c r="L490" i="1"/>
  <c r="M490" i="1"/>
  <c r="O436" i="1"/>
  <c r="P436" i="1"/>
  <c r="L436" i="1"/>
  <c r="R436" i="1"/>
  <c r="L253" i="1"/>
  <c r="P253" i="1"/>
  <c r="Q253" i="1"/>
  <c r="O253" i="1"/>
  <c r="R253" i="1"/>
  <c r="R491" i="1"/>
  <c r="Q491" i="1"/>
  <c r="M491" i="1"/>
  <c r="P491" i="1"/>
  <c r="O491" i="1"/>
  <c r="N491" i="1"/>
  <c r="N1785" i="1"/>
  <c r="Q1785" i="1"/>
  <c r="R843" i="1"/>
  <c r="M843" i="1"/>
  <c r="Q843" i="1"/>
  <c r="O843" i="1"/>
  <c r="N843" i="1"/>
  <c r="Q1711" i="1"/>
  <c r="L1711" i="1"/>
  <c r="P1711" i="1"/>
  <c r="M1711" i="1"/>
  <c r="R1711" i="1"/>
  <c r="O1711" i="1"/>
  <c r="N1711" i="1"/>
  <c r="Q1581" i="1"/>
  <c r="P1581" i="1"/>
  <c r="R1581" i="1"/>
  <c r="O1581" i="1"/>
  <c r="P914" i="1"/>
  <c r="Q914" i="1"/>
  <c r="Q1725" i="1"/>
  <c r="P1725" i="1"/>
  <c r="L1725" i="1"/>
  <c r="O1725" i="1"/>
  <c r="R1725" i="1"/>
  <c r="M1384" i="1"/>
  <c r="R1384" i="1"/>
  <c r="L1384" i="1"/>
  <c r="P1384" i="1"/>
  <c r="N825" i="1"/>
  <c r="M825" i="1"/>
  <c r="O1508" i="1"/>
  <c r="N1508" i="1"/>
  <c r="M1508" i="1"/>
  <c r="P1508" i="1"/>
  <c r="L1508" i="1"/>
  <c r="Q1508" i="1"/>
  <c r="O646" i="1"/>
  <c r="M646" i="1"/>
  <c r="L646" i="1"/>
  <c r="R646" i="1"/>
  <c r="M519" i="1"/>
  <c r="P519" i="1"/>
  <c r="N519" i="1"/>
  <c r="O519" i="1"/>
  <c r="L519" i="1"/>
  <c r="O1306" i="1"/>
  <c r="Q1306" i="1"/>
  <c r="M1306" i="1"/>
  <c r="L1306" i="1"/>
  <c r="R1306" i="1"/>
  <c r="N1306" i="1"/>
  <c r="P1306" i="1"/>
  <c r="N1445" i="1"/>
  <c r="Q1445" i="1"/>
  <c r="R1445" i="1"/>
  <c r="P1445" i="1"/>
  <c r="M1445" i="1"/>
  <c r="R1580" i="1"/>
  <c r="O1580" i="1"/>
  <c r="N1580" i="1"/>
  <c r="P1089" i="1"/>
  <c r="R1089" i="1"/>
  <c r="N1089" i="1"/>
  <c r="Q1089" i="1"/>
  <c r="O1089" i="1"/>
  <c r="M1089" i="1"/>
  <c r="N1236" i="1"/>
  <c r="P1236" i="1"/>
  <c r="O1236" i="1"/>
  <c r="Q1236" i="1"/>
  <c r="M1236" i="1"/>
  <c r="L1772" i="1"/>
  <c r="Q1772" i="1"/>
  <c r="P1772" i="1"/>
  <c r="M1772" i="1"/>
  <c r="L1436" i="1"/>
  <c r="Q1436" i="1"/>
  <c r="R1436" i="1"/>
  <c r="P1436" i="1"/>
  <c r="M1436" i="1"/>
  <c r="N1383" i="1"/>
  <c r="P1383" i="1"/>
  <c r="L1383" i="1"/>
  <c r="O1383" i="1"/>
  <c r="M1383" i="1"/>
  <c r="R1383" i="1"/>
  <c r="P1163" i="1"/>
  <c r="L1163" i="1"/>
  <c r="N1163" i="1"/>
  <c r="R1163" i="1"/>
  <c r="O1163" i="1"/>
  <c r="M1163" i="1"/>
  <c r="Q1163" i="1"/>
  <c r="Q804" i="1"/>
  <c r="R804" i="1"/>
  <c r="N804" i="1"/>
  <c r="M804" i="1"/>
  <c r="P804" i="1"/>
  <c r="M1194" i="1"/>
  <c r="N1194" i="1"/>
  <c r="L1194" i="1"/>
  <c r="O1194" i="1"/>
  <c r="P1194" i="1"/>
  <c r="L1391" i="1"/>
  <c r="M1391" i="1"/>
  <c r="P1435" i="1"/>
  <c r="M1435" i="1"/>
  <c r="O1435" i="1"/>
  <c r="L1435" i="1"/>
  <c r="R1435" i="1"/>
  <c r="O1151" i="1"/>
  <c r="Q1151" i="1"/>
  <c r="L1151" i="1"/>
  <c r="R1151" i="1"/>
  <c r="N1151" i="1"/>
  <c r="M1151" i="1"/>
  <c r="P16" i="1"/>
  <c r="O16" i="1"/>
  <c r="M16" i="1"/>
  <c r="N16" i="1"/>
  <c r="L16" i="1"/>
  <c r="Q16" i="1"/>
  <c r="L36" i="1"/>
  <c r="O36" i="1"/>
  <c r="R978" i="1"/>
  <c r="P978" i="1"/>
  <c r="O978" i="1"/>
  <c r="P1706" i="1"/>
  <c r="L1706" i="1"/>
  <c r="R1706" i="1"/>
  <c r="L757" i="1"/>
  <c r="M757" i="1"/>
  <c r="N757" i="1"/>
  <c r="O757" i="1"/>
  <c r="R757" i="1"/>
  <c r="M900" i="1"/>
  <c r="P900" i="1"/>
  <c r="L900" i="1"/>
  <c r="R900" i="1"/>
  <c r="N900" i="1"/>
  <c r="O900" i="1"/>
  <c r="Q900" i="1"/>
  <c r="L324" i="1"/>
  <c r="R324" i="1"/>
  <c r="M1540" i="1"/>
  <c r="P1750" i="1"/>
  <c r="L1622" i="1"/>
  <c r="L1540" i="1"/>
  <c r="R1302" i="1"/>
  <c r="L1206" i="1"/>
  <c r="O1190" i="1"/>
  <c r="P598" i="1"/>
  <c r="O239" i="1"/>
  <c r="Q1580" i="1"/>
  <c r="L1534" i="1"/>
  <c r="N1278" i="1"/>
  <c r="M1041" i="1"/>
  <c r="R751" i="1"/>
  <c r="Q646" i="1"/>
  <c r="M602" i="1"/>
  <c r="N550" i="1"/>
  <c r="O1145" i="1"/>
  <c r="N1106" i="1"/>
  <c r="P362" i="1"/>
  <c r="O1436" i="1"/>
  <c r="N1262" i="1"/>
  <c r="P1684" i="1"/>
  <c r="R1236" i="1"/>
  <c r="R1058" i="1"/>
  <c r="Q1066" i="1"/>
  <c r="Q1676" i="1"/>
  <c r="P1196" i="1"/>
  <c r="L534" i="1"/>
  <c r="Q433" i="1"/>
  <c r="P652" i="1"/>
  <c r="M66" i="1"/>
  <c r="O869" i="1"/>
  <c r="R16" i="1"/>
  <c r="L724" i="1"/>
  <c r="O827" i="1"/>
  <c r="P1151" i="1"/>
  <c r="R351" i="1"/>
  <c r="M1776" i="1"/>
  <c r="M1006" i="1"/>
  <c r="L484" i="1"/>
  <c r="Q715" i="1"/>
  <c r="M1786" i="1"/>
  <c r="M276" i="1"/>
  <c r="Q276" i="1"/>
  <c r="O254" i="1"/>
  <c r="R254" i="1"/>
  <c r="M254" i="1"/>
  <c r="P254" i="1"/>
  <c r="Q254" i="1"/>
  <c r="O535" i="1"/>
  <c r="M535" i="1"/>
  <c r="N359" i="1"/>
  <c r="L359" i="1"/>
  <c r="L466" i="1"/>
  <c r="N528" i="1"/>
  <c r="N382" i="1"/>
  <c r="O466" i="1"/>
  <c r="R439" i="1"/>
  <c r="Q71" i="1"/>
  <c r="N466" i="1"/>
  <c r="M574" i="1"/>
  <c r="L574" i="1"/>
  <c r="Q1087" i="1"/>
  <c r="N1087" i="1"/>
  <c r="R1087" i="1"/>
  <c r="P1212" i="1"/>
  <c r="R1212" i="1"/>
  <c r="Q650" i="1"/>
  <c r="P650" i="1"/>
  <c r="R1470" i="1"/>
  <c r="M346" i="1"/>
  <c r="P1758" i="1"/>
  <c r="M1758" i="1"/>
  <c r="M1212" i="1"/>
  <c r="O1212" i="1"/>
  <c r="L1635" i="1"/>
  <c r="R1431" i="1"/>
  <c r="O1635" i="1"/>
  <c r="O606" i="1"/>
  <c r="L1568" i="1"/>
  <c r="N1231" i="1"/>
  <c r="L480" i="1"/>
  <c r="Q480" i="1"/>
  <c r="Q323" i="1"/>
  <c r="P323" i="1"/>
  <c r="L1075" i="1"/>
  <c r="Q1075" i="1"/>
  <c r="N542" i="1"/>
  <c r="P542" i="1"/>
  <c r="R542" i="1"/>
  <c r="N235" i="1"/>
  <c r="Q235" i="1"/>
  <c r="P1164" i="1"/>
  <c r="Q1164" i="1"/>
  <c r="M933" i="1"/>
  <c r="N933" i="1"/>
  <c r="O933" i="1"/>
  <c r="P358" i="1"/>
  <c r="O358" i="1"/>
  <c r="Q271" i="1"/>
  <c r="L271" i="1"/>
  <c r="Q181" i="1"/>
  <c r="N181" i="1"/>
  <c r="P245" i="1"/>
  <c r="N245" i="1"/>
  <c r="N1166" i="1"/>
  <c r="Q1166" i="1"/>
  <c r="P811" i="1"/>
  <c r="Q811" i="1"/>
  <c r="R1542" i="1"/>
  <c r="O1542" i="1"/>
  <c r="O1523" i="1"/>
  <c r="P1523" i="1"/>
  <c r="Q1133" i="1"/>
  <c r="O1133" i="1"/>
  <c r="N847" i="1"/>
  <c r="M847" i="1"/>
  <c r="P1546" i="1"/>
  <c r="R1546" i="1"/>
  <c r="N1550" i="1"/>
  <c r="R1550" i="1"/>
  <c r="L694" i="1"/>
  <c r="M694" i="1"/>
  <c r="P951" i="1"/>
  <c r="Q951" i="1"/>
  <c r="P1174" i="1"/>
  <c r="N1174" i="1"/>
  <c r="P567" i="1"/>
  <c r="L567" i="1"/>
  <c r="N814" i="1"/>
  <c r="O814" i="1"/>
  <c r="L1131" i="1"/>
  <c r="P1131" i="1"/>
  <c r="R1734" i="1"/>
  <c r="N1734" i="1"/>
  <c r="L1370" i="1"/>
  <c r="R1370" i="1"/>
  <c r="L1509" i="1"/>
  <c r="R1509" i="1"/>
  <c r="M1112" i="1"/>
  <c r="P1112" i="1"/>
  <c r="R1182" i="1"/>
  <c r="N1182" i="1"/>
  <c r="P1524" i="1"/>
  <c r="M1524" i="1"/>
  <c r="O1059" i="1"/>
  <c r="M1059" i="1"/>
  <c r="P339" i="1"/>
  <c r="O339" i="1"/>
  <c r="L1691" i="1"/>
  <c r="R1691" i="1"/>
  <c r="O1677" i="1"/>
  <c r="N1677" i="1"/>
  <c r="Q1677" i="1"/>
  <c r="M470" i="1"/>
  <c r="O470" i="1"/>
  <c r="P269" i="1"/>
  <c r="L269" i="1"/>
  <c r="P987" i="1"/>
  <c r="Q987" i="1"/>
  <c r="M1747" i="1"/>
  <c r="R1747" i="1"/>
  <c r="P719" i="1"/>
  <c r="R719" i="1"/>
  <c r="N46" i="1"/>
  <c r="P46" i="1"/>
  <c r="P238" i="1"/>
  <c r="N238" i="1"/>
  <c r="R1492" i="1"/>
  <c r="P1492" i="1"/>
  <c r="N790" i="1"/>
  <c r="M790" i="1"/>
  <c r="O790" i="1"/>
  <c r="R1246" i="1"/>
  <c r="Q1246" i="1"/>
  <c r="N888" i="1"/>
  <c r="Q888" i="1"/>
  <c r="R1485" i="1"/>
  <c r="O1485" i="1"/>
  <c r="Q1485" i="1"/>
  <c r="P1485" i="1"/>
  <c r="N1485" i="1"/>
  <c r="L1485" i="1"/>
  <c r="P562" i="1"/>
  <c r="M562" i="1"/>
  <c r="N562" i="1"/>
  <c r="O562" i="1"/>
  <c r="R562" i="1"/>
  <c r="Q1831" i="1"/>
  <c r="R1831" i="1"/>
  <c r="O1831" i="1"/>
  <c r="M1831" i="1"/>
  <c r="P1831" i="1"/>
  <c r="L1831" i="1"/>
  <c r="R555" i="1"/>
  <c r="N555" i="1"/>
  <c r="M555" i="1"/>
  <c r="Q555" i="1"/>
  <c r="O555" i="1"/>
  <c r="P729" i="1"/>
  <c r="O729" i="1"/>
  <c r="Q729" i="1"/>
  <c r="L729" i="1"/>
  <c r="M729" i="1"/>
  <c r="R729" i="1"/>
  <c r="M975" i="1"/>
  <c r="P975" i="1"/>
  <c r="N625" i="1"/>
  <c r="P625" i="1"/>
  <c r="R887" i="1"/>
  <c r="M887" i="1"/>
  <c r="Q1286" i="1"/>
  <c r="M1286" i="1"/>
  <c r="N1390" i="1"/>
  <c r="P1390" i="1"/>
  <c r="L1428" i="1"/>
  <c r="O1428" i="1"/>
  <c r="O1399" i="1"/>
  <c r="P1399" i="1"/>
  <c r="M1399" i="1"/>
  <c r="R1399" i="1"/>
  <c r="L1399" i="1"/>
  <c r="N1399" i="1"/>
  <c r="Q1399" i="1"/>
  <c r="M872" i="1"/>
  <c r="L872" i="1"/>
  <c r="O872" i="1"/>
  <c r="P872" i="1"/>
  <c r="R872" i="1"/>
  <c r="Q872" i="1"/>
  <c r="L906" i="1"/>
  <c r="M906" i="1"/>
  <c r="Q906" i="1"/>
  <c r="R906" i="1"/>
  <c r="N906" i="1"/>
  <c r="R822" i="1"/>
  <c r="M822" i="1"/>
  <c r="L822" i="1"/>
  <c r="N822" i="1"/>
  <c r="Q822" i="1"/>
  <c r="N1568" i="1"/>
  <c r="O1568" i="1"/>
  <c r="R600" i="1"/>
  <c r="P600" i="1"/>
  <c r="Q600" i="1"/>
  <c r="M600" i="1"/>
  <c r="N600" i="1"/>
  <c r="M569" i="1"/>
  <c r="L569" i="1"/>
  <c r="N569" i="1"/>
  <c r="P569" i="1"/>
  <c r="R569" i="1"/>
  <c r="P1629" i="1"/>
  <c r="Q1629" i="1"/>
  <c r="N1629" i="1"/>
  <c r="L1629" i="1"/>
  <c r="O1629" i="1"/>
  <c r="Q1635" i="1"/>
  <c r="M1635" i="1"/>
  <c r="R1635" i="1"/>
  <c r="N1635" i="1"/>
  <c r="Q1224" i="1"/>
  <c r="P1224" i="1"/>
  <c r="R1224" i="1"/>
  <c r="M1224" i="1"/>
  <c r="O1224" i="1"/>
  <c r="N1192" i="1"/>
  <c r="L1192" i="1"/>
  <c r="O1192" i="1"/>
  <c r="R1192" i="1"/>
  <c r="M1192" i="1"/>
  <c r="M946" i="1"/>
  <c r="N946" i="1"/>
  <c r="L946" i="1"/>
  <c r="R946" i="1"/>
  <c r="P946" i="1"/>
  <c r="Q946" i="1"/>
  <c r="P983" i="1"/>
  <c r="Q983" i="1"/>
  <c r="R983" i="1"/>
  <c r="L983" i="1"/>
  <c r="O983" i="1"/>
  <c r="N650" i="1"/>
  <c r="O650" i="1"/>
  <c r="Q1470" i="1"/>
  <c r="Q1428" i="1"/>
  <c r="L1758" i="1"/>
  <c r="Q1212" i="1"/>
  <c r="N983" i="1"/>
  <c r="P1192" i="1"/>
  <c r="N872" i="1"/>
  <c r="N1224" i="1"/>
  <c r="O946" i="1"/>
  <c r="Q111" i="1"/>
  <c r="O1075" i="1"/>
  <c r="O1286" i="1"/>
  <c r="N458" i="1"/>
  <c r="R1390" i="1"/>
  <c r="N1428" i="1"/>
  <c r="R1166" i="1"/>
  <c r="O975" i="1"/>
  <c r="P235" i="1"/>
  <c r="N1758" i="1"/>
  <c r="R1548" i="1"/>
  <c r="N1212" i="1"/>
  <c r="O1164" i="1"/>
  <c r="P887" i="1"/>
  <c r="L951" i="1"/>
  <c r="R814" i="1"/>
  <c r="M983" i="1"/>
  <c r="M1629" i="1"/>
  <c r="P906" i="1"/>
  <c r="Q1192" i="1"/>
  <c r="O600" i="1"/>
  <c r="R1568" i="1"/>
  <c r="P1568" i="1"/>
  <c r="P464" i="1"/>
  <c r="O464" i="1"/>
  <c r="N391" i="1"/>
  <c r="O391" i="1"/>
  <c r="O967" i="1"/>
  <c r="Q967" i="1"/>
  <c r="P64" i="1"/>
  <c r="M64" i="1"/>
  <c r="Q64" i="1"/>
  <c r="N167" i="1"/>
  <c r="L167" i="1"/>
  <c r="P167" i="1"/>
  <c r="P441" i="1"/>
  <c r="O441" i="1"/>
  <c r="L441" i="1"/>
  <c r="Q441" i="1"/>
  <c r="O216" i="1"/>
  <c r="P216" i="1"/>
  <c r="N216" i="1"/>
  <c r="L445" i="1"/>
  <c r="P445" i="1"/>
  <c r="Q104" i="1"/>
  <c r="P104" i="1"/>
  <c r="L104" i="1"/>
  <c r="M104" i="1"/>
  <c r="N360" i="1"/>
  <c r="M360" i="1"/>
  <c r="L360" i="1"/>
  <c r="P22" i="1"/>
  <c r="R22" i="1"/>
  <c r="O453" i="1"/>
  <c r="R453" i="1"/>
  <c r="P521" i="1"/>
  <c r="Q521" i="1"/>
  <c r="R521" i="1"/>
  <c r="N521" i="1"/>
  <c r="M365" i="1"/>
  <c r="L365" i="1"/>
  <c r="P365" i="1"/>
  <c r="P109" i="1"/>
  <c r="O109" i="1"/>
  <c r="Q109" i="1"/>
  <c r="R109" i="1"/>
  <c r="Q237" i="1"/>
  <c r="R237" i="1"/>
  <c r="N237" i="1"/>
  <c r="Q1631" i="1"/>
  <c r="M1631" i="1"/>
  <c r="O1631" i="1"/>
  <c r="P1631" i="1"/>
  <c r="R1345" i="1"/>
  <c r="P1345" i="1"/>
  <c r="N1345" i="1"/>
  <c r="M559" i="1"/>
  <c r="Q559" i="1"/>
  <c r="L1511" i="1"/>
  <c r="M1511" i="1"/>
  <c r="P388" i="1"/>
  <c r="M441" i="1"/>
  <c r="L521" i="1"/>
  <c r="R104" i="1"/>
  <c r="L1345" i="1"/>
  <c r="O237" i="1"/>
  <c r="R360" i="1"/>
  <c r="N445" i="1"/>
  <c r="L216" i="1"/>
  <c r="L64" i="1"/>
  <c r="N1631" i="1"/>
  <c r="R64" i="1"/>
  <c r="O521" i="1"/>
  <c r="Q453" i="1"/>
  <c r="O421" i="1"/>
  <c r="R421" i="1"/>
  <c r="O233" i="1"/>
  <c r="Q233" i="1"/>
  <c r="P479" i="1"/>
  <c r="L479" i="1"/>
  <c r="R275" i="1"/>
  <c r="Q275" i="1"/>
  <c r="O1841" i="1"/>
  <c r="L1841" i="1"/>
  <c r="R820" i="1"/>
  <c r="O820" i="1"/>
  <c r="O780" i="1"/>
  <c r="M780" i="1"/>
  <c r="R780" i="1"/>
  <c r="N839" i="1"/>
  <c r="O839" i="1"/>
  <c r="L839" i="1"/>
  <c r="R344" i="1"/>
  <c r="O344" i="1"/>
  <c r="O138" i="1"/>
  <c r="Q138" i="1"/>
  <c r="P138" i="1"/>
  <c r="L138" i="1"/>
  <c r="N138" i="1"/>
  <c r="M138" i="1"/>
  <c r="R138" i="1"/>
  <c r="P202" i="1"/>
  <c r="Q202" i="1"/>
  <c r="R202" i="1"/>
  <c r="O202" i="1"/>
  <c r="M202" i="1"/>
  <c r="N298" i="1"/>
  <c r="R298" i="1"/>
  <c r="L298" i="1"/>
  <c r="M298" i="1"/>
  <c r="Q298" i="1"/>
  <c r="Q347" i="1"/>
  <c r="M347" i="1"/>
  <c r="R347" i="1"/>
  <c r="P347" i="1"/>
  <c r="L347" i="1"/>
  <c r="O347" i="1"/>
  <c r="N203" i="1"/>
  <c r="L203" i="1"/>
  <c r="R203" i="1"/>
  <c r="P203" i="1"/>
  <c r="Q203" i="1"/>
  <c r="P947" i="1"/>
  <c r="R947" i="1"/>
  <c r="M947" i="1"/>
  <c r="L947" i="1"/>
  <c r="Q947" i="1"/>
  <c r="O947" i="1"/>
  <c r="L1808" i="1"/>
  <c r="N1808" i="1"/>
  <c r="M1808" i="1"/>
  <c r="P1808" i="1"/>
  <c r="Q1808" i="1"/>
  <c r="O1808" i="1"/>
  <c r="R1614" i="1"/>
  <c r="L1614" i="1"/>
  <c r="M1614" i="1"/>
  <c r="P1614" i="1"/>
  <c r="O1614" i="1"/>
  <c r="Q1614" i="1"/>
  <c r="Q687" i="1"/>
  <c r="M687" i="1"/>
  <c r="O1415" i="1"/>
  <c r="N1415" i="1"/>
  <c r="Q1415" i="1"/>
  <c r="Q649" i="1"/>
  <c r="R649" i="1"/>
  <c r="P649" i="1"/>
  <c r="N649" i="1"/>
  <c r="M1273" i="1"/>
  <c r="N1273" i="1"/>
  <c r="R1273" i="1"/>
  <c r="R1312" i="1"/>
  <c r="N1312" i="1"/>
  <c r="L1312" i="1"/>
  <c r="O1312" i="1"/>
  <c r="Q1312" i="1"/>
  <c r="P1312" i="1"/>
  <c r="O1237" i="1"/>
  <c r="M1237" i="1"/>
  <c r="R112" i="1"/>
  <c r="N112" i="1"/>
  <c r="M112" i="1"/>
  <c r="L112" i="1"/>
  <c r="Q112" i="1"/>
  <c r="P112" i="1"/>
  <c r="R215" i="1"/>
  <c r="O215" i="1"/>
  <c r="Q215" i="1"/>
  <c r="P215" i="1"/>
  <c r="N215" i="1"/>
  <c r="L215" i="1"/>
  <c r="L79" i="1"/>
  <c r="N79" i="1"/>
  <c r="P79" i="1"/>
  <c r="Q79" i="1"/>
  <c r="O79" i="1"/>
  <c r="L17" i="1"/>
  <c r="N17" i="1"/>
  <c r="P17" i="1"/>
  <c r="O17" i="1"/>
  <c r="M17" i="1"/>
  <c r="Q17" i="1"/>
  <c r="R78" i="1"/>
  <c r="M78" i="1"/>
  <c r="O78" i="1"/>
  <c r="Q78" i="1"/>
  <c r="P78" i="1"/>
  <c r="Q1447" i="1"/>
  <c r="M1447" i="1"/>
  <c r="O1447" i="1"/>
  <c r="P1447" i="1"/>
  <c r="N1447" i="1"/>
  <c r="R1447" i="1"/>
  <c r="Q1871" i="1"/>
  <c r="L1871" i="1"/>
  <c r="N873" i="1"/>
  <c r="L873" i="1"/>
  <c r="O873" i="1"/>
  <c r="R873" i="1"/>
  <c r="P873" i="1"/>
  <c r="R766" i="1"/>
  <c r="P766" i="1"/>
  <c r="R319" i="1"/>
  <c r="P319" i="1"/>
  <c r="M540" i="1"/>
  <c r="R540" i="1"/>
  <c r="Q85" i="1"/>
  <c r="M85" i="1"/>
  <c r="P85" i="1"/>
  <c r="O197" i="1"/>
  <c r="M197" i="1"/>
  <c r="N197" i="1"/>
  <c r="O371" i="1"/>
  <c r="Q371" i="1"/>
  <c r="P371" i="1"/>
  <c r="R371" i="1"/>
  <c r="N123" i="1"/>
  <c r="R123" i="1"/>
  <c r="O123" i="1"/>
  <c r="M123" i="1"/>
  <c r="Q123" i="1"/>
  <c r="L123" i="1"/>
  <c r="O610" i="1"/>
  <c r="P610" i="1"/>
  <c r="M610" i="1"/>
  <c r="R610" i="1"/>
  <c r="O995" i="1"/>
  <c r="P995" i="1"/>
  <c r="M995" i="1"/>
  <c r="M1211" i="1"/>
  <c r="P1211" i="1"/>
  <c r="N1211" i="1"/>
  <c r="O1211" i="1"/>
  <c r="L1211" i="1"/>
  <c r="R1211" i="1"/>
  <c r="Q1211" i="1"/>
  <c r="R1755" i="1"/>
  <c r="P1755" i="1"/>
  <c r="M1755" i="1"/>
  <c r="Q1755" i="1"/>
  <c r="N1755" i="1"/>
  <c r="O1755" i="1"/>
  <c r="L1755" i="1"/>
  <c r="P1573" i="1"/>
  <c r="Q1573" i="1"/>
  <c r="L1573" i="1"/>
  <c r="N1573" i="1"/>
  <c r="O1300" i="1"/>
  <c r="N1300" i="1"/>
  <c r="L1300" i="1"/>
  <c r="M1300" i="1"/>
  <c r="Q1300" i="1"/>
  <c r="P1477" i="1"/>
  <c r="L1477" i="1"/>
  <c r="R1477" i="1"/>
  <c r="O1477" i="1"/>
  <c r="M1477" i="1"/>
  <c r="Q1477" i="1"/>
  <c r="N1477" i="1"/>
  <c r="O733" i="1"/>
  <c r="R733" i="1"/>
  <c r="L733" i="1"/>
  <c r="M733" i="1"/>
  <c r="Q733" i="1"/>
  <c r="P923" i="1"/>
  <c r="O923" i="1"/>
  <c r="Q923" i="1"/>
  <c r="R923" i="1"/>
  <c r="M923" i="1"/>
  <c r="N923" i="1"/>
  <c r="M590" i="1"/>
  <c r="Q590" i="1"/>
  <c r="O590" i="1"/>
  <c r="P590" i="1"/>
  <c r="N590" i="1"/>
  <c r="Q1079" i="1"/>
  <c r="P1079" i="1"/>
  <c r="L1079" i="1"/>
  <c r="R1079" i="1"/>
  <c r="N1079" i="1"/>
  <c r="O1532" i="1"/>
  <c r="N1532" i="1"/>
  <c r="L1532" i="1"/>
  <c r="Q1532" i="1"/>
  <c r="R1532" i="1"/>
  <c r="Q1800" i="1"/>
  <c r="N1800" i="1"/>
  <c r="Q857" i="1"/>
  <c r="P857" i="1"/>
  <c r="O857" i="1"/>
  <c r="R857" i="1"/>
  <c r="P1588" i="1"/>
  <c r="Q1588" i="1"/>
  <c r="R1588" i="1"/>
  <c r="N704" i="1"/>
  <c r="O704" i="1"/>
  <c r="P704" i="1"/>
  <c r="M1366" i="1"/>
  <c r="L1366" i="1"/>
  <c r="Q1366" i="1"/>
  <c r="P1366" i="1"/>
  <c r="P1202" i="1"/>
  <c r="L1202" i="1"/>
  <c r="O1202" i="1"/>
  <c r="O611" i="1"/>
  <c r="N611" i="1"/>
  <c r="M611" i="1"/>
  <c r="P611" i="1"/>
  <c r="L611" i="1"/>
  <c r="N735" i="1"/>
  <c r="Q735" i="1"/>
  <c r="R735" i="1"/>
  <c r="P735" i="1"/>
  <c r="O735" i="1"/>
  <c r="N1064" i="1"/>
  <c r="P1064" i="1"/>
  <c r="M1064" i="1"/>
  <c r="Q1199" i="1"/>
  <c r="M1199" i="1"/>
  <c r="L1199" i="1"/>
  <c r="P1199" i="1"/>
  <c r="M1355" i="1"/>
  <c r="L1355" i="1"/>
  <c r="R1355" i="1"/>
  <c r="Q1355" i="1"/>
  <c r="O1355" i="1"/>
  <c r="N1597" i="1"/>
  <c r="P1597" i="1"/>
  <c r="R1597" i="1"/>
  <c r="Q1597" i="1"/>
  <c r="N1820" i="1"/>
  <c r="L1820" i="1"/>
  <c r="Q1201" i="1"/>
  <c r="P1201" i="1"/>
  <c r="N1378" i="1"/>
  <c r="Q1378" i="1"/>
  <c r="L1378" i="1"/>
  <c r="M1378" i="1"/>
  <c r="R1378" i="1"/>
  <c r="P1378" i="1"/>
  <c r="O1378" i="1"/>
  <c r="Q1728" i="1"/>
  <c r="L1728" i="1"/>
  <c r="Q1603" i="1"/>
  <c r="R1603" i="1"/>
  <c r="O1603" i="1"/>
  <c r="P1603" i="1"/>
  <c r="N1603" i="1"/>
  <c r="P1282" i="1"/>
  <c r="N1282" i="1"/>
  <c r="O1282" i="1"/>
  <c r="N1154" i="1"/>
  <c r="L1154" i="1"/>
  <c r="Q1154" i="1"/>
  <c r="R1154" i="1"/>
  <c r="P1154" i="1"/>
  <c r="M1154" i="1"/>
  <c r="M980" i="1"/>
  <c r="O980" i="1"/>
  <c r="N662" i="1"/>
  <c r="O662" i="1"/>
  <c r="P662" i="1"/>
  <c r="R662" i="1"/>
  <c r="L662" i="1"/>
  <c r="M1016" i="1"/>
  <c r="O1016" i="1"/>
  <c r="N1016" i="1"/>
  <c r="R1016" i="1"/>
  <c r="L1016" i="1"/>
  <c r="L1530" i="1"/>
  <c r="R1530" i="1"/>
  <c r="O1530" i="1"/>
  <c r="R1452" i="1"/>
  <c r="O1452" i="1"/>
  <c r="N1452" i="1"/>
  <c r="M581" i="1"/>
  <c r="O581" i="1"/>
  <c r="L581" i="1"/>
  <c r="O1040" i="1"/>
  <c r="Q1040" i="1"/>
  <c r="P1040" i="1"/>
  <c r="L1040" i="1"/>
  <c r="M1040" i="1"/>
  <c r="N1001" i="1"/>
  <c r="Q1001" i="1"/>
  <c r="R1001" i="1"/>
  <c r="O1001" i="1"/>
  <c r="M1305" i="1"/>
  <c r="R1305" i="1"/>
  <c r="Q1305" i="1"/>
  <c r="P1748" i="1"/>
  <c r="Q1748" i="1"/>
  <c r="R1748" i="1"/>
  <c r="O1748" i="1"/>
  <c r="L1529" i="1"/>
  <c r="N1529" i="1"/>
  <c r="P1529" i="1"/>
  <c r="O1529" i="1"/>
  <c r="R1529" i="1"/>
  <c r="N1084" i="1"/>
  <c r="O1084" i="1"/>
  <c r="P1084" i="1"/>
  <c r="Q1084" i="1"/>
  <c r="L1084" i="1"/>
  <c r="L1593" i="1"/>
  <c r="O1593" i="1"/>
  <c r="N1593" i="1"/>
  <c r="Q1593" i="1"/>
  <c r="O979" i="1"/>
  <c r="P979" i="1"/>
  <c r="Q979" i="1"/>
  <c r="L979" i="1"/>
  <c r="R979" i="1"/>
  <c r="Q772" i="1"/>
  <c r="R772" i="1"/>
  <c r="P1553" i="1"/>
  <c r="L1553" i="1"/>
  <c r="O893" i="1"/>
  <c r="L893" i="1"/>
  <c r="O1252" i="1"/>
  <c r="N1252" i="1"/>
  <c r="L1252" i="1"/>
  <c r="M1252" i="1"/>
  <c r="R1252" i="1"/>
  <c r="P634" i="1"/>
  <c r="Q634" i="1"/>
  <c r="M634" i="1"/>
  <c r="N634" i="1"/>
  <c r="M911" i="1"/>
  <c r="N911" i="1"/>
  <c r="P911" i="1"/>
  <c r="O911" i="1"/>
  <c r="L911" i="1"/>
  <c r="N748" i="1"/>
  <c r="M748" i="1"/>
  <c r="R1650" i="1"/>
  <c r="O1650" i="1"/>
  <c r="M1650" i="1"/>
  <c r="L1650" i="1"/>
  <c r="P1650" i="1"/>
  <c r="R1363" i="1"/>
  <c r="M1363" i="1"/>
  <c r="O1363" i="1"/>
  <c r="N1008" i="1"/>
  <c r="O1008" i="1"/>
  <c r="P1008" i="1"/>
  <c r="Q1008" i="1"/>
  <c r="L1008" i="1"/>
  <c r="R1008" i="1"/>
  <c r="R1632" i="1"/>
  <c r="P1632" i="1"/>
  <c r="M1632" i="1"/>
  <c r="L1632" i="1"/>
  <c r="O1632" i="1"/>
  <c r="L1037" i="1"/>
  <c r="P1037" i="1"/>
  <c r="M1037" i="1"/>
  <c r="N1037" i="1"/>
  <c r="Q1037" i="1"/>
  <c r="R1037" i="1"/>
  <c r="Q1140" i="1"/>
  <c r="N1140" i="1"/>
  <c r="O1140" i="1"/>
  <c r="P1140" i="1"/>
  <c r="L1140" i="1"/>
  <c r="M1140" i="1"/>
  <c r="R1688" i="1"/>
  <c r="P1688" i="1"/>
  <c r="O1735" i="1"/>
  <c r="P1735" i="1"/>
  <c r="M1735" i="1"/>
  <c r="L1735" i="1"/>
  <c r="Q1735" i="1"/>
  <c r="R1735" i="1"/>
  <c r="N1080" i="1"/>
  <c r="O1080" i="1"/>
  <c r="P1080" i="1"/>
  <c r="L1080" i="1"/>
  <c r="M1080" i="1"/>
  <c r="R1080" i="1"/>
  <c r="Q1080" i="1"/>
  <c r="M1414" i="1"/>
  <c r="L1414" i="1"/>
  <c r="Q1414" i="1"/>
  <c r="P1414" i="1"/>
  <c r="N594" i="1"/>
  <c r="L594" i="1"/>
  <c r="R594" i="1"/>
  <c r="O594" i="1"/>
  <c r="P594" i="1"/>
  <c r="L852" i="1"/>
  <c r="Q852" i="1"/>
  <c r="O852" i="1"/>
  <c r="M852" i="1"/>
  <c r="P852" i="1"/>
  <c r="M584" i="1"/>
  <c r="O584" i="1"/>
  <c r="P584" i="1"/>
  <c r="Q584" i="1"/>
  <c r="N904" i="1"/>
  <c r="L904" i="1"/>
  <c r="L571" i="1"/>
  <c r="Q571" i="1"/>
  <c r="N571" i="1"/>
  <c r="M571" i="1"/>
  <c r="O571" i="1"/>
  <c r="O973" i="1"/>
  <c r="N973" i="1"/>
  <c r="M973" i="1"/>
  <c r="R973" i="1"/>
  <c r="O1204" i="1"/>
  <c r="Q1204" i="1"/>
  <c r="L1204" i="1"/>
  <c r="M1204" i="1"/>
  <c r="R1204" i="1"/>
  <c r="P1204" i="1"/>
  <c r="Q1360" i="1"/>
  <c r="N1360" i="1"/>
  <c r="M1360" i="1"/>
  <c r="O1360" i="1"/>
  <c r="L1360" i="1"/>
  <c r="P1360" i="1"/>
  <c r="R1360" i="1"/>
  <c r="N1527" i="1"/>
  <c r="M1527" i="1"/>
  <c r="Q1527" i="1"/>
  <c r="P1527" i="1"/>
  <c r="L1527" i="1"/>
  <c r="O1527" i="1"/>
  <c r="Q1702" i="1"/>
  <c r="P1702" i="1"/>
  <c r="N1702" i="1"/>
  <c r="O1702" i="1"/>
  <c r="O593" i="1"/>
  <c r="P593" i="1"/>
  <c r="L593" i="1"/>
  <c r="Q593" i="1"/>
  <c r="N593" i="1"/>
  <c r="L1005" i="1"/>
  <c r="N1005" i="1"/>
  <c r="P1005" i="1"/>
  <c r="M1005" i="1"/>
  <c r="N1255" i="1"/>
  <c r="L1255" i="1"/>
  <c r="Q1255" i="1"/>
  <c r="L1416" i="1"/>
  <c r="R1416" i="1"/>
  <c r="P1416" i="1"/>
  <c r="N1623" i="1"/>
  <c r="Q1623" i="1"/>
  <c r="Q1763" i="1"/>
  <c r="L1763" i="1"/>
  <c r="R1763" i="1"/>
  <c r="O1763" i="1"/>
  <c r="M1763" i="1"/>
  <c r="N1763" i="1"/>
  <c r="P1763" i="1"/>
  <c r="M1497" i="1"/>
  <c r="Q1497" i="1"/>
  <c r="R1497" i="1"/>
  <c r="M870" i="1"/>
  <c r="R870" i="1"/>
  <c r="P870" i="1"/>
  <c r="Q870" i="1"/>
  <c r="L870" i="1"/>
  <c r="O1308" i="1"/>
  <c r="N1308" i="1"/>
  <c r="L1308" i="1"/>
  <c r="Q1308" i="1"/>
  <c r="R1574" i="1"/>
  <c r="M1574" i="1"/>
  <c r="L1574" i="1"/>
  <c r="P1574" i="1"/>
  <c r="O1866" i="1"/>
  <c r="N1866" i="1"/>
  <c r="P1866" i="1"/>
  <c r="R1866" i="1"/>
  <c r="L1866" i="1"/>
  <c r="Q1866" i="1"/>
  <c r="R1274" i="1"/>
  <c r="O1274" i="1"/>
  <c r="L1274" i="1"/>
  <c r="N1274" i="1"/>
  <c r="O864" i="1"/>
  <c r="M864" i="1"/>
  <c r="R864" i="1"/>
  <c r="L864" i="1"/>
  <c r="Q864" i="1"/>
  <c r="N554" i="1"/>
  <c r="L554" i="1"/>
  <c r="R554" i="1"/>
  <c r="P554" i="1"/>
  <c r="Q554" i="1"/>
  <c r="N921" i="1"/>
  <c r="L921" i="1"/>
  <c r="P921" i="1"/>
  <c r="R1294" i="1"/>
  <c r="M1294" i="1"/>
  <c r="L1294" i="1"/>
  <c r="O1294" i="1"/>
  <c r="N1294" i="1"/>
  <c r="N776" i="1"/>
  <c r="P776" i="1"/>
  <c r="Q776" i="1"/>
  <c r="Q1275" i="1"/>
  <c r="R1275" i="1"/>
  <c r="P1275" i="1"/>
  <c r="L1275" i="1"/>
  <c r="N1275" i="1"/>
  <c r="O1275" i="1"/>
  <c r="M1275" i="1"/>
  <c r="Q1704" i="1"/>
  <c r="O1704" i="1"/>
  <c r="M1704" i="1"/>
  <c r="N1704" i="1"/>
  <c r="R1704" i="1"/>
  <c r="Q1642" i="1"/>
  <c r="N1642" i="1"/>
  <c r="R1642" i="1"/>
  <c r="O1642" i="1"/>
  <c r="P1642" i="1"/>
  <c r="L1287" i="1"/>
  <c r="M1287" i="1"/>
  <c r="N1287" i="1"/>
  <c r="P1287" i="1"/>
  <c r="R1361" i="1"/>
  <c r="Q1361" i="1"/>
  <c r="O1361" i="1"/>
  <c r="N1361" i="1"/>
  <c r="L1361" i="1"/>
  <c r="P1361" i="1"/>
  <c r="Q192" i="1"/>
  <c r="N192" i="1"/>
  <c r="M192" i="1"/>
  <c r="P192" i="1"/>
  <c r="O192" i="1"/>
  <c r="L204" i="1"/>
  <c r="R204" i="1"/>
  <c r="P204" i="1"/>
  <c r="P76" i="1"/>
  <c r="R76" i="1"/>
  <c r="L101" i="1"/>
  <c r="R101" i="1"/>
  <c r="N101" i="1"/>
  <c r="P101" i="1"/>
  <c r="M101" i="1"/>
  <c r="M325" i="1"/>
  <c r="L325" i="1"/>
  <c r="O325" i="1"/>
  <c r="P325" i="1"/>
  <c r="N325" i="1"/>
  <c r="O467" i="1"/>
  <c r="Q467" i="1"/>
  <c r="N467" i="1"/>
  <c r="M283" i="1"/>
  <c r="N283" i="1"/>
  <c r="Q283" i="1"/>
  <c r="R283" i="1"/>
  <c r="P283" i="1"/>
  <c r="M1883" i="1"/>
  <c r="P1883" i="1"/>
  <c r="N1883" i="1"/>
  <c r="N915" i="1"/>
  <c r="Q915" i="1"/>
  <c r="O915" i="1"/>
  <c r="R915" i="1"/>
  <c r="L915" i="1"/>
  <c r="P915" i="1"/>
  <c r="P1862" i="1"/>
  <c r="R1862" i="1"/>
  <c r="P1169" i="1"/>
  <c r="Q1169" i="1"/>
  <c r="N1169" i="1"/>
  <c r="M1169" i="1"/>
  <c r="L1169" i="1"/>
  <c r="Q1525" i="1"/>
  <c r="R1525" i="1"/>
  <c r="M1525" i="1"/>
  <c r="R1885" i="1"/>
  <c r="Q1885" i="1"/>
  <c r="R1456" i="1"/>
  <c r="M1456" i="1"/>
  <c r="L1456" i="1"/>
  <c r="N1456" i="1"/>
  <c r="Q1456" i="1"/>
  <c r="O1136" i="1"/>
  <c r="R1136" i="1"/>
  <c r="P1136" i="1"/>
  <c r="L1136" i="1"/>
  <c r="N1136" i="1"/>
  <c r="N1301" i="1"/>
  <c r="L1301" i="1"/>
  <c r="P1301" i="1"/>
  <c r="O32" i="1"/>
  <c r="P32" i="1"/>
  <c r="N32" i="1"/>
  <c r="M32" i="1"/>
  <c r="L32" i="1"/>
  <c r="R32" i="1"/>
  <c r="N56" i="1"/>
  <c r="P56" i="1"/>
  <c r="L56" i="1"/>
  <c r="R56" i="1"/>
  <c r="O56" i="1"/>
  <c r="R516" i="1"/>
  <c r="Q516" i="1"/>
  <c r="N516" i="1"/>
  <c r="O252" i="1"/>
  <c r="M252" i="1"/>
  <c r="N252" i="1"/>
  <c r="Q252" i="1"/>
  <c r="R141" i="1"/>
  <c r="L141" i="1"/>
  <c r="P141" i="1"/>
  <c r="Q141" i="1"/>
  <c r="O141" i="1"/>
  <c r="Q301" i="1"/>
  <c r="N301" i="1"/>
  <c r="L330" i="1"/>
  <c r="N330" i="1"/>
  <c r="P330" i="1"/>
  <c r="R330" i="1"/>
  <c r="Q330" i="1"/>
  <c r="N1074" i="1"/>
  <c r="P1074" i="1"/>
  <c r="R1074" i="1"/>
  <c r="Q1783" i="1"/>
  <c r="L1783" i="1"/>
  <c r="M1783" i="1"/>
  <c r="R1783" i="1"/>
  <c r="N1783" i="1"/>
  <c r="N1175" i="1"/>
  <c r="L1175" i="1"/>
  <c r="R1175" i="1"/>
  <c r="O717" i="1"/>
  <c r="R717" i="1"/>
  <c r="P717" i="1"/>
  <c r="Q717" i="1"/>
  <c r="M717" i="1"/>
  <c r="O1752" i="1"/>
  <c r="N1752" i="1"/>
  <c r="Q1752" i="1"/>
  <c r="L692" i="1"/>
  <c r="M692" i="1"/>
  <c r="R692" i="1"/>
  <c r="O692" i="1"/>
  <c r="N692" i="1"/>
  <c r="Q1510" i="1"/>
  <c r="P1510" i="1"/>
  <c r="N1510" i="1"/>
  <c r="O1510" i="1"/>
  <c r="M1510" i="1"/>
  <c r="N1162" i="1"/>
  <c r="M1162" i="1"/>
  <c r="P1162" i="1"/>
  <c r="Q1162" i="1"/>
  <c r="R1162" i="1"/>
  <c r="O1162" i="1"/>
  <c r="R1007" i="1"/>
  <c r="Q1007" i="1"/>
  <c r="O1007" i="1"/>
  <c r="L1007" i="1"/>
  <c r="R1818" i="1"/>
  <c r="O1818" i="1"/>
  <c r="P1444" i="1"/>
  <c r="Q1444" i="1"/>
  <c r="R1444" i="1"/>
  <c r="M1444" i="1"/>
  <c r="L1444" i="1"/>
  <c r="N1661" i="1"/>
  <c r="Q1661" i="1"/>
  <c r="N1091" i="1"/>
  <c r="M1091" i="1"/>
  <c r="P1091" i="1"/>
  <c r="R1091" i="1"/>
  <c r="Q1091" i="1"/>
  <c r="O1091" i="1"/>
  <c r="R506" i="1"/>
  <c r="P506" i="1"/>
  <c r="O506" i="1"/>
  <c r="L506" i="1"/>
  <c r="N400" i="1"/>
  <c r="R400" i="1"/>
  <c r="L400" i="1"/>
  <c r="Q400" i="1"/>
  <c r="P84" i="1"/>
  <c r="Q84" i="1"/>
  <c r="R286" i="1"/>
  <c r="L286" i="1"/>
  <c r="O343" i="1"/>
  <c r="N343" i="1"/>
  <c r="R343" i="1"/>
  <c r="P898" i="1"/>
  <c r="N898" i="1"/>
  <c r="P840" i="1"/>
  <c r="Q840" i="1"/>
  <c r="N1840" i="1"/>
  <c r="O1840" i="1"/>
  <c r="P1840" i="1"/>
  <c r="R841" i="1"/>
  <c r="P841" i="1"/>
  <c r="R742" i="1"/>
  <c r="M742" i="1"/>
  <c r="L742" i="1"/>
  <c r="P742" i="1"/>
  <c r="N742" i="1"/>
  <c r="O742" i="1"/>
  <c r="Q742" i="1"/>
  <c r="L795" i="1"/>
  <c r="Q795" i="1"/>
  <c r="R795" i="1"/>
  <c r="N641" i="1"/>
  <c r="L641" i="1"/>
  <c r="R953" i="1"/>
  <c r="M953" i="1"/>
  <c r="O953" i="1"/>
  <c r="Q1417" i="1"/>
  <c r="N1417" i="1"/>
  <c r="L1417" i="1"/>
  <c r="P1710" i="1"/>
  <c r="M1710" i="1"/>
  <c r="L1710" i="1"/>
  <c r="O1015" i="1"/>
  <c r="M1015" i="1"/>
  <c r="N668" i="1"/>
  <c r="R668" i="1"/>
  <c r="N1077" i="1"/>
  <c r="M1077" i="1"/>
  <c r="P1077" i="1"/>
  <c r="O1475" i="1"/>
  <c r="P1475" i="1"/>
  <c r="M1475" i="1"/>
  <c r="R1475" i="1"/>
  <c r="L1475" i="1"/>
  <c r="N1475" i="1"/>
  <c r="Q1475" i="1"/>
  <c r="P1421" i="1"/>
  <c r="N1421" i="1"/>
  <c r="Q1421" i="1"/>
  <c r="M1421" i="1"/>
  <c r="R1421" i="1"/>
  <c r="N430" i="1"/>
  <c r="Q430" i="1"/>
  <c r="L430" i="1"/>
  <c r="O430" i="1"/>
  <c r="M207" i="1"/>
  <c r="O207" i="1"/>
  <c r="Q207" i="1"/>
  <c r="L207" i="1"/>
  <c r="R207" i="1"/>
  <c r="O511" i="1"/>
  <c r="N511" i="1"/>
  <c r="L511" i="1"/>
  <c r="P511" i="1"/>
  <c r="O916" i="1"/>
  <c r="R916" i="1"/>
  <c r="R1462" i="1"/>
  <c r="M1462" i="1"/>
  <c r="L1462" i="1"/>
  <c r="O1462" i="1"/>
  <c r="N1462" i="1"/>
  <c r="Q981" i="1"/>
  <c r="M981" i="1"/>
  <c r="N981" i="1"/>
  <c r="R981" i="1"/>
  <c r="P981" i="1"/>
  <c r="O981" i="1"/>
  <c r="L981" i="1"/>
  <c r="O767" i="1"/>
  <c r="L767" i="1"/>
  <c r="M767" i="1"/>
  <c r="R767" i="1"/>
  <c r="Q767" i="1"/>
  <c r="L1561" i="1"/>
  <c r="Q1561" i="1"/>
  <c r="P1561" i="1"/>
  <c r="M1561" i="1"/>
  <c r="O934" i="1"/>
  <c r="R934" i="1"/>
  <c r="L934" i="1"/>
  <c r="N934" i="1"/>
  <c r="M934" i="1"/>
  <c r="R988" i="1"/>
  <c r="Q988" i="1"/>
  <c r="P964" i="1"/>
  <c r="M964" i="1"/>
  <c r="R1764" i="1"/>
  <c r="O1764" i="1"/>
  <c r="M1764" i="1"/>
  <c r="L1764" i="1"/>
  <c r="Q1764" i="1"/>
  <c r="N1764" i="1"/>
  <c r="O410" i="1"/>
  <c r="R410" i="1"/>
  <c r="M410" i="1"/>
  <c r="R153" i="1"/>
  <c r="L153" i="1"/>
  <c r="L230" i="1"/>
  <c r="Q230" i="1"/>
  <c r="R230" i="1"/>
  <c r="M230" i="1"/>
  <c r="L1826" i="1"/>
  <c r="P1826" i="1"/>
  <c r="M1826" i="1"/>
  <c r="M596" i="1"/>
  <c r="N596" i="1"/>
  <c r="M1288" i="1"/>
  <c r="R1288" i="1"/>
  <c r="L1753" i="1"/>
  <c r="Q1753" i="1"/>
  <c r="R1223" i="1"/>
  <c r="M1223" i="1"/>
  <c r="L1223" i="1"/>
  <c r="L1872" i="1"/>
  <c r="Q1872" i="1"/>
  <c r="O1872" i="1"/>
  <c r="R1526" i="1"/>
  <c r="Q1526" i="1"/>
  <c r="O1526" i="1"/>
  <c r="N1526" i="1"/>
  <c r="M1526" i="1"/>
  <c r="P1526" i="1"/>
  <c r="R1437" i="1"/>
  <c r="O1437" i="1"/>
  <c r="P1437" i="1"/>
  <c r="M1437" i="1"/>
  <c r="Q1437" i="1"/>
  <c r="N1437" i="1"/>
  <c r="L1437" i="1"/>
  <c r="M1721" i="1"/>
  <c r="N1721" i="1"/>
  <c r="R1721" i="1"/>
  <c r="L1721" i="1"/>
  <c r="Q1721" i="1"/>
  <c r="P1721" i="1"/>
  <c r="O1721" i="1"/>
  <c r="M871" i="1"/>
  <c r="N871" i="1"/>
  <c r="P871" i="1"/>
  <c r="Q871" i="1"/>
  <c r="O871" i="1"/>
  <c r="R871" i="1"/>
  <c r="L1380" i="1"/>
  <c r="M1380" i="1"/>
  <c r="P1380" i="1"/>
  <c r="Q1380" i="1"/>
  <c r="N1380" i="1"/>
  <c r="O1380" i="1"/>
  <c r="O1357" i="1"/>
  <c r="M1357" i="1"/>
  <c r="Q1357" i="1"/>
  <c r="R1357" i="1"/>
  <c r="L1357" i="1"/>
  <c r="P1357" i="1"/>
  <c r="N1357" i="1"/>
  <c r="O706" i="1"/>
  <c r="M706" i="1"/>
  <c r="P706" i="1"/>
  <c r="L706" i="1"/>
  <c r="R706" i="1"/>
  <c r="Q706" i="1"/>
  <c r="N706" i="1"/>
  <c r="L1055" i="1"/>
  <c r="N1055" i="1"/>
  <c r="Q1055" i="1"/>
  <c r="O1055" i="1"/>
  <c r="P1055" i="1"/>
  <c r="N1423" i="1"/>
  <c r="Q1423" i="1"/>
  <c r="R1423" i="1"/>
  <c r="M1423" i="1"/>
  <c r="P1423" i="1"/>
  <c r="O1423" i="1"/>
  <c r="L1423" i="1"/>
  <c r="O1498" i="1"/>
  <c r="L1498" i="1"/>
  <c r="P1498" i="1"/>
  <c r="M1498" i="1"/>
  <c r="R1498" i="1"/>
  <c r="N1498" i="1"/>
  <c r="Q1498" i="1"/>
  <c r="O1834" i="1"/>
  <c r="M1834" i="1"/>
  <c r="R1834" i="1"/>
  <c r="P1834" i="1"/>
  <c r="Q1834" i="1"/>
  <c r="N1834" i="1"/>
  <c r="L1834" i="1"/>
  <c r="Q603" i="1"/>
  <c r="M603" i="1"/>
  <c r="P603" i="1"/>
  <c r="O603" i="1"/>
  <c r="R603" i="1"/>
  <c r="L603" i="1"/>
  <c r="N603" i="1"/>
  <c r="Q1794" i="1"/>
  <c r="M1794" i="1"/>
  <c r="L1794" i="1"/>
  <c r="R1794" i="1"/>
  <c r="N1794" i="1"/>
  <c r="O1794" i="1"/>
  <c r="P1794" i="1"/>
  <c r="R1042" i="1"/>
  <c r="M1042" i="1"/>
  <c r="P1042" i="1"/>
  <c r="N1350" i="1"/>
  <c r="O1350" i="1"/>
  <c r="R1350" i="1"/>
  <c r="M1350" i="1"/>
  <c r="L1350" i="1"/>
  <c r="Q1499" i="1"/>
  <c r="P1499" i="1"/>
  <c r="M1499" i="1"/>
  <c r="N1499" i="1"/>
  <c r="R1499" i="1"/>
  <c r="L1499" i="1"/>
  <c r="P1116" i="1"/>
  <c r="O1116" i="1"/>
  <c r="N1116" i="1"/>
  <c r="R1116" i="1"/>
  <c r="L1116" i="1"/>
  <c r="M1116" i="1"/>
  <c r="Q1116" i="1"/>
  <c r="O726" i="1"/>
  <c r="M726" i="1"/>
  <c r="L726" i="1"/>
  <c r="N726" i="1"/>
  <c r="P726" i="1"/>
  <c r="Q726" i="1"/>
  <c r="L908" i="1"/>
  <c r="M908" i="1"/>
  <c r="O1295" i="1"/>
  <c r="M1295" i="1"/>
  <c r="L1295" i="1"/>
  <c r="Q1295" i="1"/>
  <c r="R1295" i="1"/>
  <c r="L794" i="1"/>
  <c r="R794" i="1"/>
  <c r="Q794" i="1"/>
  <c r="P794" i="1"/>
  <c r="N794" i="1"/>
  <c r="M794" i="1"/>
  <c r="O794" i="1"/>
  <c r="O920" i="1"/>
  <c r="N920" i="1"/>
  <c r="P920" i="1"/>
  <c r="Q920" i="1"/>
  <c r="L920" i="1"/>
  <c r="R920" i="1"/>
  <c r="M920" i="1"/>
  <c r="N1366" i="1"/>
  <c r="L1452" i="1"/>
  <c r="L634" i="1"/>
  <c r="M506" i="1"/>
  <c r="Q1074" i="1"/>
  <c r="Q1042" i="1"/>
  <c r="L1588" i="1"/>
  <c r="L1582" i="1"/>
  <c r="R1308" i="1"/>
  <c r="P1007" i="1"/>
  <c r="L1748" i="1"/>
  <c r="N1574" i="1"/>
  <c r="L143" i="1"/>
  <c r="P1294" i="1"/>
  <c r="Q911" i="1"/>
  <c r="O203" i="1"/>
  <c r="Q159" i="1"/>
  <c r="M330" i="1"/>
  <c r="M79" i="1"/>
  <c r="L735" i="1"/>
  <c r="L1526" i="1"/>
  <c r="P1462" i="1"/>
  <c r="R1380" i="1"/>
  <c r="Q692" i="1"/>
  <c r="L283" i="1"/>
  <c r="N767" i="1"/>
  <c r="P207" i="1"/>
  <c r="L923" i="1"/>
  <c r="N1525" i="1"/>
  <c r="P1015" i="1"/>
  <c r="O1826" i="1"/>
  <c r="N1632" i="1"/>
  <c r="L85" i="1"/>
  <c r="R1055" i="1"/>
  <c r="P1456" i="1"/>
  <c r="L590" i="1"/>
  <c r="N947" i="1"/>
  <c r="M873" i="1"/>
  <c r="O1456" i="1"/>
  <c r="R1527" i="1"/>
  <c r="N717" i="1"/>
  <c r="O1169" i="1"/>
  <c r="O1561" i="1"/>
  <c r="M1079" i="1"/>
  <c r="R1561" i="1"/>
  <c r="L1091" i="1"/>
  <c r="M400" i="1"/>
  <c r="O1077" i="1"/>
  <c r="L1642" i="1"/>
  <c r="Q611" i="1"/>
  <c r="M857" i="1"/>
  <c r="L953" i="1"/>
  <c r="Q1818" i="1"/>
  <c r="Q285" i="1"/>
  <c r="Q980" i="1"/>
  <c r="M203" i="1"/>
  <c r="R79" i="1"/>
  <c r="P733" i="1"/>
  <c r="M1312" i="1"/>
  <c r="L704" i="1"/>
  <c r="Q873" i="1"/>
  <c r="R1084" i="1"/>
  <c r="R590" i="1"/>
  <c r="N1735" i="1"/>
  <c r="N979" i="1"/>
  <c r="R611" i="1"/>
  <c r="P540" i="1"/>
  <c r="N581" i="1"/>
  <c r="M1866" i="1"/>
  <c r="L1162" i="1"/>
  <c r="L1363" i="1"/>
  <c r="M467" i="1"/>
  <c r="M1415" i="1"/>
  <c r="R1137" i="1"/>
  <c r="O1137" i="1"/>
  <c r="O1366" i="1"/>
  <c r="Q1452" i="1"/>
  <c r="O634" i="1"/>
  <c r="Q410" i="1"/>
  <c r="O1074" i="1"/>
  <c r="Q641" i="1"/>
  <c r="O1042" i="1"/>
  <c r="M1588" i="1"/>
  <c r="R1414" i="1"/>
  <c r="N1007" i="1"/>
  <c r="M1748" i="1"/>
  <c r="R1702" i="1"/>
  <c r="R1510" i="1"/>
  <c r="R1300" i="1"/>
  <c r="M662" i="1"/>
  <c r="M1532" i="1"/>
  <c r="L78" i="1"/>
  <c r="O230" i="1"/>
  <c r="O554" i="1"/>
  <c r="Q1710" i="1"/>
  <c r="N1444" i="1"/>
  <c r="P1252" i="1"/>
  <c r="M593" i="1"/>
  <c r="P1350" i="1"/>
  <c r="N852" i="1"/>
  <c r="Q594" i="1"/>
  <c r="N870" i="1"/>
  <c r="O870" i="1"/>
  <c r="Q1826" i="1"/>
  <c r="Q1632" i="1"/>
  <c r="R1140" i="1"/>
  <c r="M1642" i="1"/>
  <c r="M1603" i="1"/>
  <c r="R995" i="1"/>
  <c r="M430" i="1"/>
  <c r="L1603" i="1"/>
  <c r="M1084" i="1"/>
  <c r="L840" i="1"/>
  <c r="O1573" i="1"/>
  <c r="M56" i="1"/>
  <c r="L192" i="1"/>
  <c r="P1355" i="1"/>
  <c r="N1040" i="1"/>
  <c r="O1783" i="1"/>
  <c r="O112" i="1"/>
  <c r="R192" i="1"/>
  <c r="N1295" i="1"/>
  <c r="L1272" i="1"/>
  <c r="O921" i="1"/>
  <c r="N1738" i="1"/>
  <c r="Q357" i="1"/>
  <c r="N357" i="1"/>
  <c r="L357" i="1"/>
  <c r="N505" i="1"/>
  <c r="O505" i="1"/>
  <c r="M505" i="1"/>
  <c r="O524" i="1"/>
  <c r="N524" i="1"/>
  <c r="M524" i="1"/>
  <c r="R524" i="1"/>
  <c r="R277" i="1"/>
  <c r="O277" i="1"/>
  <c r="L277" i="1"/>
  <c r="Q277" i="1"/>
  <c r="M277" i="1"/>
  <c r="P277" i="1"/>
  <c r="Q483" i="1"/>
  <c r="O483" i="1"/>
  <c r="N483" i="1"/>
  <c r="R483" i="1"/>
  <c r="L483" i="1"/>
  <c r="P483" i="1"/>
  <c r="M483" i="1"/>
  <c r="N1849" i="1"/>
  <c r="R1849" i="1"/>
  <c r="P1849" i="1"/>
  <c r="Q1849" i="1"/>
  <c r="R1637" i="1"/>
  <c r="Q1637" i="1"/>
  <c r="O1637" i="1"/>
  <c r="Q408" i="1"/>
  <c r="R408" i="1"/>
  <c r="R118" i="1"/>
  <c r="P118" i="1"/>
  <c r="N1238" i="1"/>
  <c r="P1238" i="1"/>
  <c r="O1238" i="1"/>
  <c r="M381" i="1"/>
  <c r="R381" i="1"/>
  <c r="P374" i="1"/>
  <c r="M374" i="1"/>
  <c r="M45" i="1"/>
  <c r="L45" i="1"/>
  <c r="N366" i="1"/>
  <c r="P366" i="1"/>
  <c r="R366" i="1"/>
  <c r="O232" i="1"/>
  <c r="Q232" i="1"/>
  <c r="M232" i="1"/>
  <c r="P232" i="1"/>
  <c r="R260" i="1"/>
  <c r="M260" i="1"/>
  <c r="P260" i="1"/>
  <c r="L260" i="1"/>
  <c r="M233" i="1"/>
  <c r="L233" i="1"/>
  <c r="P233" i="1"/>
  <c r="R233" i="1"/>
  <c r="N233" i="1"/>
  <c r="M820" i="1"/>
  <c r="N820" i="1"/>
  <c r="P820" i="1"/>
  <c r="Q839" i="1"/>
  <c r="M839" i="1"/>
  <c r="L860" i="1"/>
  <c r="P860" i="1"/>
  <c r="M860" i="1"/>
  <c r="M1060" i="1"/>
  <c r="O1060" i="1"/>
  <c r="P1060" i="1"/>
  <c r="M1463" i="1"/>
  <c r="P1463" i="1"/>
  <c r="N1463" i="1"/>
  <c r="O1463" i="1"/>
  <c r="L1047" i="1"/>
  <c r="Q1047" i="1"/>
  <c r="P1668" i="1"/>
  <c r="Q1412" i="1"/>
  <c r="P1412" i="1"/>
  <c r="Q1708" i="1"/>
  <c r="N538" i="1"/>
  <c r="N401" i="1"/>
  <c r="R110" i="1"/>
  <c r="M701" i="1"/>
  <c r="O1716" i="1"/>
  <c r="N561" i="1"/>
  <c r="L561" i="1"/>
  <c r="N1214" i="1"/>
  <c r="O1123" i="1"/>
  <c r="M255" i="1"/>
  <c r="O139" i="1"/>
  <c r="L75" i="1"/>
  <c r="R1066" i="1"/>
  <c r="O449" i="1"/>
  <c r="N449" i="1"/>
  <c r="L303" i="1"/>
  <c r="P175" i="1"/>
  <c r="R1228" i="1"/>
  <c r="P1228" i="1"/>
  <c r="R174" i="1"/>
  <c r="Q1670" i="1"/>
  <c r="R394" i="1"/>
  <c r="P1090" i="1"/>
  <c r="N1090" i="1"/>
  <c r="R70" i="1"/>
  <c r="Q421" i="1"/>
  <c r="M119" i="1"/>
  <c r="L536" i="1"/>
  <c r="R1173" i="1"/>
  <c r="R1218" i="1"/>
  <c r="L1218" i="1"/>
  <c r="M472" i="1"/>
  <c r="P1035" i="1"/>
  <c r="N1035" i="1"/>
  <c r="M83" i="1"/>
  <c r="R839" i="1"/>
  <c r="P780" i="1"/>
  <c r="Q489" i="1"/>
  <c r="P113" i="1"/>
  <c r="N421" i="1"/>
  <c r="L366" i="1"/>
  <c r="Q366" i="1"/>
  <c r="M366" i="1"/>
  <c r="L1173" i="1"/>
  <c r="R1463" i="1"/>
  <c r="L820" i="1"/>
  <c r="N1060" i="1"/>
  <c r="N860" i="1"/>
  <c r="L472" i="1"/>
  <c r="N1047" i="1"/>
  <c r="N260" i="1"/>
  <c r="L232" i="1"/>
  <c r="R399" i="1"/>
  <c r="L399" i="1"/>
  <c r="O1813" i="1"/>
  <c r="R1813" i="1"/>
  <c r="R240" i="1"/>
  <c r="L240" i="1"/>
  <c r="N859" i="1"/>
  <c r="R859" i="1"/>
  <c r="O1009" i="1"/>
  <c r="R1009" i="1"/>
  <c r="Q1304" i="1"/>
  <c r="P1304" i="1"/>
  <c r="O526" i="1"/>
  <c r="L526" i="1"/>
  <c r="M526" i="1"/>
  <c r="R526" i="1"/>
  <c r="L137" i="1"/>
  <c r="P137" i="1"/>
  <c r="R137" i="1"/>
  <c r="N137" i="1"/>
  <c r="R479" i="1"/>
  <c r="O479" i="1"/>
  <c r="R415" i="1"/>
  <c r="P415" i="1"/>
  <c r="L415" i="1"/>
  <c r="N415" i="1"/>
  <c r="P275" i="1"/>
  <c r="O275" i="1"/>
  <c r="N1841" i="1"/>
  <c r="Q1841" i="1"/>
  <c r="N885" i="1"/>
  <c r="O885" i="1"/>
  <c r="R885" i="1"/>
  <c r="M885" i="1"/>
  <c r="R268" i="1"/>
  <c r="P268" i="1"/>
  <c r="N268" i="1"/>
  <c r="Q268" i="1"/>
  <c r="P1648" i="1"/>
  <c r="N1648" i="1"/>
  <c r="M1757" i="1"/>
  <c r="L1757" i="1"/>
  <c r="P1430" i="1"/>
  <c r="M1412" i="1"/>
  <c r="M1284" i="1"/>
  <c r="M401" i="1"/>
  <c r="N166" i="1"/>
  <c r="Q669" i="1"/>
  <c r="R342" i="1"/>
  <c r="O561" i="1"/>
  <c r="P685" i="1"/>
  <c r="R1364" i="1"/>
  <c r="Q1788" i="1"/>
  <c r="N1123" i="1"/>
  <c r="L255" i="1"/>
  <c r="Q139" i="1"/>
  <c r="P1066" i="1"/>
  <c r="R333" i="1"/>
  <c r="P449" i="1"/>
  <c r="R303" i="1"/>
  <c r="O175" i="1"/>
  <c r="M1228" i="1"/>
  <c r="Q174" i="1"/>
  <c r="Q394" i="1"/>
  <c r="O1090" i="1"/>
  <c r="P70" i="1"/>
  <c r="N119" i="1"/>
  <c r="P119" i="1"/>
  <c r="N536" i="1"/>
  <c r="R536" i="1"/>
  <c r="P1173" i="1"/>
  <c r="O1218" i="1"/>
  <c r="N472" i="1"/>
  <c r="Q1035" i="1"/>
  <c r="O83" i="1"/>
  <c r="P839" i="1"/>
  <c r="L275" i="1"/>
  <c r="M275" i="1"/>
  <c r="R464" i="1"/>
  <c r="M479" i="1"/>
  <c r="O113" i="1"/>
  <c r="N780" i="1"/>
  <c r="P1841" i="1"/>
  <c r="O291" i="1"/>
  <c r="L421" i="1"/>
  <c r="M464" i="1"/>
  <c r="P526" i="1"/>
  <c r="Q526" i="1"/>
  <c r="L885" i="1"/>
  <c r="Q1463" i="1"/>
  <c r="Q820" i="1"/>
  <c r="O137" i="1"/>
  <c r="O1648" i="1"/>
  <c r="Q1648" i="1"/>
  <c r="Q415" i="1"/>
  <c r="L1060" i="1"/>
  <c r="O860" i="1"/>
  <c r="Q1069" i="1"/>
  <c r="R1757" i="1"/>
  <c r="M268" i="1"/>
  <c r="P304" i="1"/>
  <c r="M304" i="1"/>
  <c r="Q304" i="1"/>
  <c r="N304" i="1"/>
  <c r="L304" i="1"/>
  <c r="Q279" i="1"/>
  <c r="P279" i="1"/>
  <c r="L279" i="1"/>
  <c r="M279" i="1"/>
  <c r="N279" i="1"/>
  <c r="M433" i="1"/>
  <c r="L433" i="1"/>
  <c r="N433" i="1"/>
  <c r="O433" i="1"/>
  <c r="L136" i="1"/>
  <c r="P136" i="1"/>
  <c r="R136" i="1"/>
  <c r="O136" i="1"/>
  <c r="N136" i="1"/>
  <c r="L336" i="1"/>
  <c r="N336" i="1"/>
  <c r="N116" i="1"/>
  <c r="P116" i="1"/>
  <c r="L116" i="1"/>
  <c r="O116" i="1"/>
  <c r="M49" i="1"/>
  <c r="R49" i="1"/>
  <c r="N49" i="1"/>
  <c r="L49" i="1"/>
  <c r="O49" i="1"/>
  <c r="P49" i="1"/>
  <c r="P206" i="1"/>
  <c r="R206" i="1"/>
  <c r="Q206" i="1"/>
  <c r="O375" i="1"/>
  <c r="N375" i="1"/>
  <c r="M375" i="1"/>
  <c r="Q375" i="1"/>
  <c r="L375" i="1"/>
  <c r="Q259" i="1"/>
  <c r="L259" i="1"/>
  <c r="O259" i="1"/>
  <c r="R259" i="1"/>
  <c r="N259" i="1"/>
  <c r="O131" i="1"/>
  <c r="N131" i="1"/>
  <c r="R131" i="1"/>
  <c r="M131" i="1"/>
  <c r="L131" i="1"/>
  <c r="Q131" i="1"/>
  <c r="R683" i="1"/>
  <c r="Q683" i="1"/>
  <c r="L683" i="1"/>
  <c r="P683" i="1"/>
  <c r="M595" i="1"/>
  <c r="O595" i="1"/>
  <c r="R1347" i="1"/>
  <c r="M1347" i="1"/>
  <c r="Q1347" i="1"/>
  <c r="L1347" i="1"/>
  <c r="O1347" i="1"/>
  <c r="N1608" i="1"/>
  <c r="P1608" i="1"/>
  <c r="Q1608" i="1"/>
  <c r="M1608" i="1"/>
  <c r="P935" i="1"/>
  <c r="M935" i="1"/>
  <c r="R935" i="1"/>
  <c r="O935" i="1"/>
  <c r="P737" i="1"/>
  <c r="Q737" i="1"/>
  <c r="M737" i="1"/>
  <c r="L737" i="1"/>
  <c r="O737" i="1"/>
  <c r="Q1746" i="1"/>
  <c r="L1746" i="1"/>
  <c r="R1746" i="1"/>
  <c r="P1178" i="1"/>
  <c r="M1178" i="1"/>
  <c r="O1178" i="1"/>
  <c r="N485" i="1"/>
  <c r="Q485" i="1"/>
  <c r="O485" i="1"/>
  <c r="P398" i="1"/>
  <c r="Q398" i="1"/>
  <c r="L398" i="1"/>
  <c r="Q183" i="1"/>
  <c r="M183" i="1"/>
  <c r="L481" i="1"/>
  <c r="M481" i="1"/>
  <c r="N296" i="1"/>
  <c r="Q296" i="1"/>
  <c r="R520" i="1"/>
  <c r="P520" i="1"/>
  <c r="O520" i="1"/>
  <c r="O456" i="1"/>
  <c r="R456" i="1"/>
  <c r="N228" i="1"/>
  <c r="R228" i="1"/>
  <c r="L169" i="1"/>
  <c r="O169" i="1"/>
  <c r="M169" i="1"/>
  <c r="R169" i="1"/>
  <c r="L543" i="1"/>
  <c r="R543" i="1"/>
  <c r="R211" i="1"/>
  <c r="Q211" i="1"/>
  <c r="O211" i="1"/>
  <c r="L211" i="1"/>
  <c r="R810" i="1"/>
  <c r="L810" i="1"/>
  <c r="P971" i="1"/>
  <c r="O971" i="1"/>
  <c r="M1451" i="1"/>
  <c r="Q1451" i="1"/>
  <c r="L1451" i="1"/>
  <c r="L645" i="1"/>
  <c r="M645" i="1"/>
  <c r="R645" i="1"/>
  <c r="Q645" i="1"/>
  <c r="R929" i="1"/>
  <c r="N929" i="1"/>
  <c r="M929" i="1"/>
  <c r="Q1229" i="1"/>
  <c r="L1229" i="1"/>
  <c r="P1229" i="1"/>
  <c r="P792" i="1"/>
  <c r="N792" i="1"/>
  <c r="N311" i="1"/>
  <c r="L311" i="1"/>
  <c r="M115" i="1"/>
  <c r="N115" i="1"/>
  <c r="O523" i="1"/>
  <c r="P523" i="1"/>
  <c r="O824" i="1"/>
  <c r="Q824" i="1"/>
  <c r="Q1495" i="1"/>
  <c r="N1495" i="1"/>
  <c r="O1234" i="1"/>
  <c r="P1234" i="1"/>
  <c r="Q1234" i="1"/>
  <c r="M1234" i="1"/>
  <c r="R124" i="1"/>
  <c r="O124" i="1"/>
  <c r="L124" i="1"/>
  <c r="M124" i="1"/>
  <c r="P124" i="1"/>
  <c r="N124" i="1"/>
  <c r="Q124" i="1"/>
  <c r="L58" i="1"/>
  <c r="R58" i="1"/>
  <c r="Q1487" i="1"/>
  <c r="M1487" i="1"/>
  <c r="R1487" i="1"/>
  <c r="O1744" i="1"/>
  <c r="N1744" i="1"/>
  <c r="R1744" i="1"/>
  <c r="Q1744" i="1"/>
  <c r="P1744" i="1"/>
  <c r="N1310" i="1"/>
  <c r="O1310" i="1"/>
  <c r="M1310" i="1"/>
  <c r="L1310" i="1"/>
  <c r="N1683" i="1"/>
  <c r="R1683" i="1"/>
  <c r="M1683" i="1"/>
  <c r="Q1683" i="1"/>
  <c r="O1881" i="1"/>
  <c r="N1881" i="1"/>
  <c r="Q1881" i="1"/>
  <c r="M350" i="1"/>
  <c r="R350" i="1"/>
  <c r="N350" i="1"/>
  <c r="Q350" i="1"/>
  <c r="P350" i="1"/>
  <c r="P512" i="1"/>
  <c r="O512" i="1"/>
  <c r="N512" i="1"/>
  <c r="O209" i="1"/>
  <c r="R209" i="1"/>
  <c r="M209" i="1"/>
  <c r="P209" i="1"/>
  <c r="M94" i="1"/>
  <c r="L94" i="1"/>
  <c r="P94" i="1"/>
  <c r="O94" i="1"/>
  <c r="Q94" i="1"/>
  <c r="N94" i="1"/>
  <c r="Q1722" i="1"/>
  <c r="O1722" i="1"/>
  <c r="M1722" i="1"/>
  <c r="L1722" i="1"/>
  <c r="R1722" i="1"/>
  <c r="N1729" i="1"/>
  <c r="P1729" i="1"/>
  <c r="Q1729" i="1"/>
  <c r="L1729" i="1"/>
  <c r="R1729" i="1"/>
  <c r="O1729" i="1"/>
  <c r="L909" i="1"/>
  <c r="Q909" i="1"/>
  <c r="R682" i="1"/>
  <c r="O682" i="1"/>
  <c r="P682" i="1"/>
  <c r="Q682" i="1"/>
  <c r="L682" i="1"/>
  <c r="N682" i="1"/>
  <c r="N1083" i="1"/>
  <c r="Q1083" i="1"/>
  <c r="O1543" i="1"/>
  <c r="M1543" i="1"/>
  <c r="M891" i="1"/>
  <c r="P891" i="1"/>
  <c r="M1424" i="1"/>
  <c r="L1424" i="1"/>
  <c r="L1334" i="1"/>
  <c r="M1334" i="1"/>
  <c r="O1000" i="1"/>
  <c r="Q1000" i="1"/>
  <c r="P1858" i="1"/>
  <c r="L1858" i="1"/>
  <c r="Q1023" i="1"/>
  <c r="R1023" i="1"/>
  <c r="Q1549" i="1"/>
  <c r="L1549" i="1"/>
  <c r="O1564" i="1"/>
  <c r="N1564" i="1"/>
  <c r="P658" i="1"/>
  <c r="N658" i="1"/>
  <c r="R44" i="1"/>
  <c r="N44" i="1"/>
  <c r="L290" i="1"/>
  <c r="P290" i="1"/>
  <c r="M1354" i="1"/>
  <c r="Q1354" i="1"/>
  <c r="P899" i="1"/>
  <c r="R899" i="1"/>
  <c r="O1124" i="1"/>
  <c r="L1124" i="1"/>
  <c r="M1105" i="1"/>
  <c r="P1105" i="1"/>
  <c r="R65" i="1"/>
  <c r="O65" i="1"/>
  <c r="Q302" i="1"/>
  <c r="P302" i="1"/>
  <c r="N807" i="1"/>
  <c r="L807" i="1"/>
  <c r="N759" i="1"/>
  <c r="M759" i="1"/>
  <c r="M1134" i="1"/>
  <c r="O1134" i="1"/>
  <c r="L1732" i="1"/>
  <c r="R1686" i="1"/>
  <c r="Q1668" i="1"/>
  <c r="P1604" i="1"/>
  <c r="L1558" i="1"/>
  <c r="M1558" i="1"/>
  <c r="R1494" i="1"/>
  <c r="R1476" i="1"/>
  <c r="R1348" i="1"/>
  <c r="R586" i="1"/>
  <c r="R321" i="1"/>
  <c r="P321" i="1"/>
  <c r="M111" i="1"/>
  <c r="L111" i="1"/>
  <c r="R1790" i="1"/>
  <c r="N1726" i="1"/>
  <c r="N1644" i="1"/>
  <c r="O1644" i="1"/>
  <c r="R1598" i="1"/>
  <c r="P1516" i="1"/>
  <c r="L1470" i="1"/>
  <c r="M1470" i="1"/>
  <c r="P1406" i="1"/>
  <c r="O1388" i="1"/>
  <c r="R1342" i="1"/>
  <c r="L1260" i="1"/>
  <c r="R1075" i="1"/>
  <c r="N582" i="1"/>
  <c r="L550" i="1"/>
  <c r="R550" i="1"/>
  <c r="P454" i="1"/>
  <c r="O454" i="1"/>
  <c r="P442" i="1"/>
  <c r="R442" i="1"/>
  <c r="Q358" i="1"/>
  <c r="N38" i="1"/>
  <c r="P669" i="1"/>
  <c r="Q238" i="1"/>
  <c r="R11" i="1"/>
  <c r="L7" i="1"/>
  <c r="M7" i="1"/>
  <c r="O342" i="1"/>
  <c r="M342" i="1"/>
  <c r="L102" i="1"/>
  <c r="R102" i="1"/>
  <c r="O46" i="1"/>
  <c r="L46" i="1"/>
  <c r="P1734" i="1"/>
  <c r="Q1734" i="1"/>
  <c r="P1542" i="1"/>
  <c r="Q1542" i="1"/>
  <c r="N1524" i="1"/>
  <c r="O1524" i="1"/>
  <c r="R1332" i="1"/>
  <c r="R1286" i="1"/>
  <c r="P522" i="1"/>
  <c r="L470" i="1"/>
  <c r="R470" i="1"/>
  <c r="R458" i="1"/>
  <c r="L323" i="1"/>
  <c r="M1774" i="1"/>
  <c r="L1390" i="1"/>
  <c r="M1390" i="1"/>
  <c r="Q815" i="1"/>
  <c r="R815" i="1"/>
  <c r="O1766" i="1"/>
  <c r="M1492" i="1"/>
  <c r="L1492" i="1"/>
  <c r="R1428" i="1"/>
  <c r="O1382" i="1"/>
  <c r="N1382" i="1"/>
  <c r="O1318" i="1"/>
  <c r="N694" i="1"/>
  <c r="N271" i="1"/>
  <c r="P271" i="1"/>
  <c r="L1660" i="1"/>
  <c r="L1550" i="1"/>
  <c r="M1550" i="1"/>
  <c r="M1340" i="1"/>
  <c r="O1182" i="1"/>
  <c r="Q1182" i="1"/>
  <c r="P1166" i="1"/>
  <c r="M1166" i="1"/>
  <c r="L1039" i="1"/>
  <c r="L975" i="1"/>
  <c r="N975" i="1"/>
  <c r="L847" i="1"/>
  <c r="O847" i="1"/>
  <c r="R267" i="1"/>
  <c r="N255" i="1"/>
  <c r="P255" i="1"/>
  <c r="O235" i="1"/>
  <c r="M235" i="1"/>
  <c r="L191" i="1"/>
  <c r="M139" i="1"/>
  <c r="L139" i="1"/>
  <c r="R95" i="1"/>
  <c r="O95" i="1"/>
  <c r="P63" i="1"/>
  <c r="N63" i="1"/>
  <c r="Q625" i="1"/>
  <c r="M206" i="1"/>
  <c r="P1310" i="1"/>
  <c r="N489" i="1"/>
  <c r="N295" i="1"/>
  <c r="L71" i="1"/>
  <c r="R1664" i="1"/>
  <c r="L713" i="1"/>
  <c r="N1097" i="1"/>
  <c r="L935" i="1"/>
  <c r="N1178" i="1"/>
  <c r="M136" i="1"/>
  <c r="O919" i="1"/>
  <c r="M517" i="1"/>
  <c r="N1722" i="1"/>
  <c r="L456" i="1"/>
  <c r="P375" i="1"/>
  <c r="M57" i="1"/>
  <c r="O304" i="1"/>
  <c r="R375" i="1"/>
  <c r="N398" i="1"/>
  <c r="Q49" i="1"/>
  <c r="O1608" i="1"/>
  <c r="R94" i="1"/>
  <c r="P296" i="1"/>
  <c r="N176" i="1"/>
  <c r="L176" i="1"/>
  <c r="P328" i="1"/>
  <c r="O328" i="1"/>
  <c r="M328" i="1"/>
  <c r="R161" i="1"/>
  <c r="Q161" i="1"/>
  <c r="P158" i="1"/>
  <c r="M158" i="1"/>
  <c r="Q503" i="1"/>
  <c r="P503" i="1"/>
  <c r="N195" i="1"/>
  <c r="Q195" i="1"/>
  <c r="R67" i="1"/>
  <c r="M67" i="1"/>
  <c r="P1852" i="1"/>
  <c r="M1852" i="1"/>
  <c r="L831" i="1"/>
  <c r="O831" i="1"/>
  <c r="R1536" i="1"/>
  <c r="N1536" i="1"/>
  <c r="M1536" i="1"/>
  <c r="O488" i="1"/>
  <c r="N488" i="1"/>
  <c r="R89" i="1"/>
  <c r="P89" i="1"/>
  <c r="N431" i="1"/>
  <c r="Q431" i="1"/>
  <c r="Q1217" i="1"/>
  <c r="L1217" i="1"/>
  <c r="R755" i="1"/>
  <c r="M755" i="1"/>
  <c r="Q1219" i="1"/>
  <c r="P1219" i="1"/>
  <c r="M1219" i="1"/>
  <c r="O1219" i="1"/>
  <c r="R713" i="1"/>
  <c r="N713" i="1"/>
  <c r="M713" i="1"/>
  <c r="Q1049" i="1"/>
  <c r="M1049" i="1"/>
  <c r="P1577" i="1"/>
  <c r="M1577" i="1"/>
  <c r="M71" i="1"/>
  <c r="N71" i="1"/>
  <c r="R71" i="1"/>
  <c r="P443" i="1"/>
  <c r="Q443" i="1"/>
  <c r="R443" i="1"/>
  <c r="P1809" i="1"/>
  <c r="Q1809" i="1"/>
  <c r="N530" i="1"/>
  <c r="R530" i="1"/>
  <c r="N409" i="1"/>
  <c r="Q409" i="1"/>
  <c r="N370" i="1"/>
  <c r="O370" i="1"/>
  <c r="P27" i="1"/>
  <c r="Q27" i="1"/>
  <c r="Q1065" i="1"/>
  <c r="L1065" i="1"/>
  <c r="O501" i="1"/>
  <c r="L501" i="1"/>
  <c r="N501" i="1"/>
  <c r="R501" i="1"/>
  <c r="L295" i="1"/>
  <c r="R295" i="1"/>
  <c r="P295" i="1"/>
  <c r="Q295" i="1"/>
  <c r="N473" i="1"/>
  <c r="O473" i="1"/>
  <c r="L473" i="1"/>
  <c r="R473" i="1"/>
  <c r="P473" i="1"/>
  <c r="Q402" i="1"/>
  <c r="N402" i="1"/>
  <c r="P402" i="1"/>
  <c r="L402" i="1"/>
  <c r="O402" i="1"/>
  <c r="R498" i="1"/>
  <c r="O498" i="1"/>
  <c r="N498" i="1"/>
  <c r="M498" i="1"/>
  <c r="L498" i="1"/>
  <c r="Q344" i="1"/>
  <c r="P344" i="1"/>
  <c r="N344" i="1"/>
  <c r="M344" i="1"/>
  <c r="M249" i="1"/>
  <c r="O249" i="1"/>
  <c r="L1690" i="1"/>
  <c r="O1690" i="1"/>
  <c r="P1690" i="1"/>
  <c r="R1690" i="1"/>
  <c r="N1690" i="1"/>
  <c r="N224" i="1"/>
  <c r="M224" i="1"/>
  <c r="P553" i="1"/>
  <c r="N553" i="1"/>
  <c r="O553" i="1"/>
  <c r="L553" i="1"/>
  <c r="R553" i="1"/>
  <c r="M354" i="1"/>
  <c r="P354" i="1"/>
  <c r="R354" i="1"/>
  <c r="N548" i="1"/>
  <c r="M548" i="1"/>
  <c r="L548" i="1"/>
  <c r="M317" i="1"/>
  <c r="R317" i="1"/>
  <c r="L317" i="1"/>
  <c r="Q777" i="1"/>
  <c r="N777" i="1"/>
  <c r="O777" i="1"/>
  <c r="M1076" i="1"/>
  <c r="O1076" i="1"/>
  <c r="P1076" i="1"/>
  <c r="R1076" i="1"/>
  <c r="L1076" i="1"/>
  <c r="N1076" i="1"/>
  <c r="L1674" i="1"/>
  <c r="R1674" i="1"/>
  <c r="M655" i="1"/>
  <c r="P655" i="1"/>
  <c r="O1643" i="1"/>
  <c r="L1643" i="1"/>
  <c r="P961" i="1"/>
  <c r="R961" i="1"/>
  <c r="Q542" i="1"/>
  <c r="L542" i="1"/>
  <c r="M542" i="1"/>
  <c r="R418" i="1"/>
  <c r="P418" i="1"/>
  <c r="N418" i="1"/>
  <c r="L418" i="1"/>
  <c r="M418" i="1"/>
  <c r="Q418" i="1"/>
  <c r="M221" i="1"/>
  <c r="N221" i="1"/>
  <c r="Q221" i="1"/>
  <c r="L221" i="1"/>
  <c r="P221" i="1"/>
  <c r="R221" i="1"/>
  <c r="N1164" i="1"/>
  <c r="L1164" i="1"/>
  <c r="M1164" i="1"/>
  <c r="L1032" i="1"/>
  <c r="N1032" i="1"/>
  <c r="P1032" i="1"/>
  <c r="Q1032" i="1"/>
  <c r="R1032" i="1"/>
  <c r="O1032" i="1"/>
  <c r="R819" i="1"/>
  <c r="M819" i="1"/>
  <c r="O819" i="1"/>
  <c r="L819" i="1"/>
  <c r="N819" i="1"/>
  <c r="Q819" i="1"/>
  <c r="P933" i="1"/>
  <c r="L933" i="1"/>
  <c r="R933" i="1"/>
  <c r="Q933" i="1"/>
  <c r="L308" i="1"/>
  <c r="N308" i="1"/>
  <c r="O305" i="1"/>
  <c r="N305" i="1"/>
  <c r="Q305" i="1"/>
  <c r="L305" i="1"/>
  <c r="M444" i="1"/>
  <c r="L444" i="1"/>
  <c r="N444" i="1"/>
  <c r="O444" i="1"/>
  <c r="P444" i="1"/>
  <c r="Q444" i="1"/>
  <c r="R444" i="1"/>
  <c r="P181" i="1"/>
  <c r="O181" i="1"/>
  <c r="M181" i="1"/>
  <c r="L181" i="1"/>
  <c r="R181" i="1"/>
  <c r="M245" i="1"/>
  <c r="O245" i="1"/>
  <c r="L245" i="1"/>
  <c r="R245" i="1"/>
  <c r="N114" i="1"/>
  <c r="L114" i="1"/>
  <c r="M114" i="1"/>
  <c r="O114" i="1"/>
  <c r="Q114" i="1"/>
  <c r="R114" i="1"/>
  <c r="P114" i="1"/>
  <c r="L210" i="1"/>
  <c r="P210" i="1"/>
  <c r="N155" i="1"/>
  <c r="L155" i="1"/>
  <c r="M155" i="1"/>
  <c r="O557" i="1"/>
  <c r="P557" i="1"/>
  <c r="R1330" i="1"/>
  <c r="N1330" i="1"/>
  <c r="M1330" i="1"/>
  <c r="L1330" i="1"/>
  <c r="M635" i="1"/>
  <c r="Q635" i="1"/>
  <c r="P635" i="1"/>
  <c r="N635" i="1"/>
  <c r="O635" i="1"/>
  <c r="R635" i="1"/>
  <c r="L635" i="1"/>
  <c r="L811" i="1"/>
  <c r="R811" i="1"/>
  <c r="O811" i="1"/>
  <c r="L1669" i="1"/>
  <c r="P1669" i="1"/>
  <c r="R1501" i="1"/>
  <c r="P1501" i="1"/>
  <c r="L1501" i="1"/>
  <c r="N1501" i="1"/>
  <c r="Q1501" i="1"/>
  <c r="O1548" i="1"/>
  <c r="N1548" i="1"/>
  <c r="P1548" i="1"/>
  <c r="M1548" i="1"/>
  <c r="L633" i="1"/>
  <c r="P633" i="1"/>
  <c r="Q633" i="1"/>
  <c r="M633" i="1"/>
  <c r="O633" i="1"/>
  <c r="R633" i="1"/>
  <c r="M889" i="1"/>
  <c r="R889" i="1"/>
  <c r="Q889" i="1"/>
  <c r="O889" i="1"/>
  <c r="M905" i="1"/>
  <c r="P905" i="1"/>
  <c r="Q905" i="1"/>
  <c r="R905" i="1"/>
  <c r="M732" i="1"/>
  <c r="L732" i="1"/>
  <c r="P1126" i="1"/>
  <c r="L1126" i="1"/>
  <c r="R1126" i="1"/>
  <c r="O1126" i="1"/>
  <c r="Q1126" i="1"/>
  <c r="N1126" i="1"/>
  <c r="R1157" i="1"/>
  <c r="N1157" i="1"/>
  <c r="L1157" i="1"/>
  <c r="O1157" i="1"/>
  <c r="P1157" i="1"/>
  <c r="M728" i="1"/>
  <c r="O728" i="1"/>
  <c r="R728" i="1"/>
  <c r="N728" i="1"/>
  <c r="L728" i="1"/>
  <c r="P728" i="1"/>
  <c r="R1172" i="1"/>
  <c r="Q1172" i="1"/>
  <c r="L1172" i="1"/>
  <c r="N1172" i="1"/>
  <c r="P1172" i="1"/>
  <c r="O1172" i="1"/>
  <c r="M1172" i="1"/>
  <c r="L1523" i="1"/>
  <c r="M1523" i="1"/>
  <c r="Q1523" i="1"/>
  <c r="N1523" i="1"/>
  <c r="R1523" i="1"/>
  <c r="N1754" i="1"/>
  <c r="R1754" i="1"/>
  <c r="L1754" i="1"/>
  <c r="O1754" i="1"/>
  <c r="L1133" i="1"/>
  <c r="M1133" i="1"/>
  <c r="P1133" i="1"/>
  <c r="Q1537" i="1"/>
  <c r="R1537" i="1"/>
  <c r="O1537" i="1"/>
  <c r="P1537" i="1"/>
  <c r="N1537" i="1"/>
  <c r="M1537" i="1"/>
  <c r="O880" i="1"/>
  <c r="R880" i="1"/>
  <c r="M880" i="1"/>
  <c r="P880" i="1"/>
  <c r="Q880" i="1"/>
  <c r="L880" i="1"/>
  <c r="O1546" i="1"/>
  <c r="M1546" i="1"/>
  <c r="N1546" i="1"/>
  <c r="Q1546" i="1"/>
  <c r="L1546" i="1"/>
  <c r="L654" i="1"/>
  <c r="P654" i="1"/>
  <c r="R654" i="1"/>
  <c r="M654" i="1"/>
  <c r="N654" i="1"/>
  <c r="Q654" i="1"/>
  <c r="R731" i="1"/>
  <c r="O731" i="1"/>
  <c r="M731" i="1"/>
  <c r="L1109" i="1"/>
  <c r="P1109" i="1"/>
  <c r="O1109" i="1"/>
  <c r="L1465" i="1"/>
  <c r="Q1465" i="1"/>
  <c r="N1465" i="1"/>
  <c r="P1465" i="1"/>
  <c r="R1465" i="1"/>
  <c r="N912" i="1"/>
  <c r="L912" i="1"/>
  <c r="R773" i="1"/>
  <c r="P773" i="1"/>
  <c r="P1026" i="1"/>
  <c r="Q1026" i="1"/>
  <c r="O745" i="1"/>
  <c r="M745" i="1"/>
  <c r="Q745" i="1"/>
  <c r="O648" i="1"/>
  <c r="Q648" i="1"/>
  <c r="O951" i="1"/>
  <c r="M951" i="1"/>
  <c r="N951" i="1"/>
  <c r="R951" i="1"/>
  <c r="R1174" i="1"/>
  <c r="L1174" i="1"/>
  <c r="M1174" i="1"/>
  <c r="O1804" i="1"/>
  <c r="P1804" i="1"/>
  <c r="M948" i="1"/>
  <c r="R948" i="1"/>
  <c r="N1630" i="1"/>
  <c r="O1630" i="1"/>
  <c r="M1630" i="1"/>
  <c r="L1630" i="1"/>
  <c r="M567" i="1"/>
  <c r="N567" i="1"/>
  <c r="Q567" i="1"/>
  <c r="O567" i="1"/>
  <c r="R567" i="1"/>
  <c r="M814" i="1"/>
  <c r="P814" i="1"/>
  <c r="Q814" i="1"/>
  <c r="L814" i="1"/>
  <c r="M1131" i="1"/>
  <c r="N1131" i="1"/>
  <c r="Q1131" i="1"/>
  <c r="R1131" i="1"/>
  <c r="N1339" i="1"/>
  <c r="M1339" i="1"/>
  <c r="O1673" i="1"/>
  <c r="P1673" i="1"/>
  <c r="R1673" i="1"/>
  <c r="L1673" i="1"/>
  <c r="N1565" i="1"/>
  <c r="O1565" i="1"/>
  <c r="L1565" i="1"/>
  <c r="R1565" i="1"/>
  <c r="M1565" i="1"/>
  <c r="N1857" i="1"/>
  <c r="P1857" i="1"/>
  <c r="R1857" i="1"/>
  <c r="O1244" i="1"/>
  <c r="N1244" i="1"/>
  <c r="P1244" i="1"/>
  <c r="M1244" i="1"/>
  <c r="O1509" i="1"/>
  <c r="N1509" i="1"/>
  <c r="M1509" i="1"/>
  <c r="P1509" i="1"/>
  <c r="L1112" i="1"/>
  <c r="Q1112" i="1"/>
  <c r="O1112" i="1"/>
  <c r="N1112" i="1"/>
  <c r="R1112" i="1"/>
  <c r="O1052" i="1"/>
  <c r="R1052" i="1"/>
  <c r="N1052" i="1"/>
  <c r="O1180" i="1"/>
  <c r="Q1180" i="1"/>
  <c r="P1180" i="1"/>
  <c r="R1180" i="1"/>
  <c r="P626" i="1"/>
  <c r="N626" i="1"/>
  <c r="R626" i="1"/>
  <c r="Q626" i="1"/>
  <c r="O626" i="1"/>
  <c r="L626" i="1"/>
  <c r="N1654" i="1"/>
  <c r="O1654" i="1"/>
  <c r="M1654" i="1"/>
  <c r="L1654" i="1"/>
  <c r="M568" i="1"/>
  <c r="O568" i="1"/>
  <c r="R568" i="1"/>
  <c r="N568" i="1"/>
  <c r="Q568" i="1"/>
  <c r="Q1059" i="1"/>
  <c r="N1059" i="1"/>
  <c r="R1059" i="1"/>
  <c r="P1059" i="1"/>
  <c r="L1059" i="1"/>
  <c r="M413" i="1"/>
  <c r="R413" i="1"/>
  <c r="O413" i="1"/>
  <c r="P413" i="1"/>
  <c r="O15" i="1"/>
  <c r="M15" i="1"/>
  <c r="L15" i="1"/>
  <c r="Q15" i="1"/>
  <c r="P15" i="1"/>
  <c r="M236" i="1"/>
  <c r="P236" i="1"/>
  <c r="L236" i="1"/>
  <c r="Q108" i="1"/>
  <c r="O108" i="1"/>
  <c r="R108" i="1"/>
  <c r="M108" i="1"/>
  <c r="P108" i="1"/>
  <c r="O53" i="1"/>
  <c r="L53" i="1"/>
  <c r="M53" i="1"/>
  <c r="N53" i="1"/>
  <c r="N531" i="1"/>
  <c r="P531" i="1"/>
  <c r="R531" i="1"/>
  <c r="Q531" i="1"/>
  <c r="M531" i="1"/>
  <c r="L531" i="1"/>
  <c r="M339" i="1"/>
  <c r="L339" i="1"/>
  <c r="N339" i="1"/>
  <c r="Q339" i="1"/>
  <c r="R339" i="1"/>
  <c r="N59" i="1"/>
  <c r="P59" i="1"/>
  <c r="O59" i="1"/>
  <c r="Q59" i="1"/>
  <c r="P1691" i="1"/>
  <c r="N1691" i="1"/>
  <c r="Q1691" i="1"/>
  <c r="O832" i="1"/>
  <c r="L832" i="1"/>
  <c r="R832" i="1"/>
  <c r="Q832" i="1"/>
  <c r="M1677" i="1"/>
  <c r="P1677" i="1"/>
  <c r="L1677" i="1"/>
  <c r="M1094" i="1"/>
  <c r="Q1094" i="1"/>
  <c r="O1094" i="1"/>
  <c r="P1094" i="1"/>
  <c r="L896" i="1"/>
  <c r="N896" i="1"/>
  <c r="R896" i="1"/>
  <c r="Q896" i="1"/>
  <c r="M896" i="1"/>
  <c r="Q517" i="1"/>
  <c r="O517" i="1"/>
  <c r="L517" i="1"/>
  <c r="P517" i="1"/>
  <c r="N517" i="1"/>
  <c r="Q135" i="1"/>
  <c r="O135" i="1"/>
  <c r="P135" i="1"/>
  <c r="L135" i="1"/>
  <c r="N316" i="1"/>
  <c r="R316" i="1"/>
  <c r="L93" i="1"/>
  <c r="N93" i="1"/>
  <c r="Q93" i="1"/>
  <c r="R93" i="1"/>
  <c r="M93" i="1"/>
  <c r="O93" i="1"/>
  <c r="P314" i="1"/>
  <c r="Q314" i="1"/>
  <c r="O314" i="1"/>
  <c r="R314" i="1"/>
  <c r="L475" i="1"/>
  <c r="Q475" i="1"/>
  <c r="Q1156" i="1"/>
  <c r="P1156" i="1"/>
  <c r="N1156" i="1"/>
  <c r="L987" i="1"/>
  <c r="R987" i="1"/>
  <c r="N987" i="1"/>
  <c r="O987" i="1"/>
  <c r="M987" i="1"/>
  <c r="Q1747" i="1"/>
  <c r="L1747" i="1"/>
  <c r="O1747" i="1"/>
  <c r="R1845" i="1"/>
  <c r="M1845" i="1"/>
  <c r="M784" i="1"/>
  <c r="R784" i="1"/>
  <c r="L1292" i="1"/>
  <c r="Q1292" i="1"/>
  <c r="R1292" i="1"/>
  <c r="R619" i="1"/>
  <c r="N619" i="1"/>
  <c r="P619" i="1"/>
  <c r="Q619" i="1"/>
  <c r="O939" i="1"/>
  <c r="Q939" i="1"/>
  <c r="N939" i="1"/>
  <c r="P1264" i="1"/>
  <c r="O1264" i="1"/>
  <c r="L1264" i="1"/>
  <c r="Q1655" i="1"/>
  <c r="P1655" i="1"/>
  <c r="N1655" i="1"/>
  <c r="L1655" i="1"/>
  <c r="L719" i="1"/>
  <c r="M719" i="1"/>
  <c r="N719" i="1"/>
  <c r="Q719" i="1"/>
  <c r="P926" i="1"/>
  <c r="L926" i="1"/>
  <c r="Q926" i="1"/>
  <c r="O926" i="1"/>
  <c r="R926" i="1"/>
  <c r="M926" i="1"/>
  <c r="L1344" i="1"/>
  <c r="N1344" i="1"/>
  <c r="P1344" i="1"/>
  <c r="M1344" i="1"/>
  <c r="R1344" i="1"/>
  <c r="Q1344" i="1"/>
  <c r="N1441" i="1"/>
  <c r="R1441" i="1"/>
  <c r="P1441" i="1"/>
  <c r="M1441" i="1"/>
  <c r="L1441" i="1"/>
  <c r="L588" i="1"/>
  <c r="O588" i="1"/>
  <c r="Q588" i="1"/>
  <c r="R588" i="1"/>
  <c r="N588" i="1"/>
  <c r="M588" i="1"/>
  <c r="L1459" i="1"/>
  <c r="M1459" i="1"/>
  <c r="Q679" i="1"/>
  <c r="P679" i="1"/>
  <c r="L679" i="1"/>
  <c r="Q469" i="1"/>
  <c r="M469" i="1"/>
  <c r="R469" i="1"/>
  <c r="L469" i="1"/>
  <c r="P212" i="1"/>
  <c r="Q212" i="1"/>
  <c r="L212" i="1"/>
  <c r="R212" i="1"/>
  <c r="O1152" i="1"/>
  <c r="P1152" i="1"/>
  <c r="Q1152" i="1"/>
  <c r="N1152" i="1"/>
  <c r="R1152" i="1"/>
  <c r="L1152" i="1"/>
  <c r="O836" i="1"/>
  <c r="P836" i="1"/>
  <c r="L836" i="1"/>
  <c r="L790" i="1"/>
  <c r="P790" i="1"/>
  <c r="R790" i="1"/>
  <c r="M1127" i="1"/>
  <c r="O1127" i="1"/>
  <c r="P1127" i="1"/>
  <c r="L1127" i="1"/>
  <c r="Q1127" i="1"/>
  <c r="M1246" i="1"/>
  <c r="L1246" i="1"/>
  <c r="N1246" i="1"/>
  <c r="O1246" i="1"/>
  <c r="O877" i="1"/>
  <c r="L877" i="1"/>
  <c r="M1869" i="1"/>
  <c r="Q1869" i="1"/>
  <c r="L1869" i="1"/>
  <c r="O1869" i="1"/>
  <c r="N640" i="1"/>
  <c r="R640" i="1"/>
  <c r="N1281" i="1"/>
  <c r="O1281" i="1"/>
  <c r="L1281" i="1"/>
  <c r="Q1281" i="1"/>
  <c r="M1281" i="1"/>
  <c r="R1281" i="1"/>
  <c r="O862" i="1"/>
  <c r="P862" i="1"/>
  <c r="R862" i="1"/>
  <c r="L862" i="1"/>
  <c r="Q862" i="1"/>
  <c r="N862" i="1"/>
  <c r="N950" i="1"/>
  <c r="M950" i="1"/>
  <c r="O950" i="1"/>
  <c r="R950" i="1"/>
  <c r="N958" i="1"/>
  <c r="L958" i="1"/>
  <c r="R958" i="1"/>
  <c r="Q958" i="1"/>
  <c r="M958" i="1"/>
  <c r="P958" i="1"/>
  <c r="O482" i="1"/>
  <c r="Q482" i="1"/>
  <c r="L243" i="1"/>
  <c r="R243" i="1"/>
  <c r="O984" i="1"/>
  <c r="P984" i="1"/>
  <c r="M793" i="1"/>
  <c r="Q793" i="1"/>
  <c r="R793" i="1"/>
  <c r="P1864" i="1"/>
  <c r="Q1864" i="1"/>
  <c r="M1864" i="1"/>
  <c r="R1864" i="1"/>
  <c r="P1129" i="1"/>
  <c r="R1129" i="1"/>
  <c r="Q1129" i="1"/>
  <c r="N1129" i="1"/>
  <c r="O1431" i="1"/>
  <c r="P1431" i="1"/>
  <c r="Q1431" i="1"/>
  <c r="M1431" i="1"/>
  <c r="O756" i="1"/>
  <c r="L756" i="1"/>
  <c r="N756" i="1"/>
  <c r="N574" i="1"/>
  <c r="R574" i="1"/>
  <c r="O574" i="1"/>
  <c r="Q574" i="1"/>
  <c r="P574" i="1"/>
  <c r="Q1876" i="1"/>
  <c r="P1876" i="1"/>
  <c r="P684" i="1"/>
  <c r="M684" i="1"/>
  <c r="R684" i="1"/>
  <c r="Q684" i="1"/>
  <c r="N272" i="1"/>
  <c r="R272" i="1"/>
  <c r="Q272" i="1"/>
  <c r="Q346" i="1"/>
  <c r="P346" i="1"/>
  <c r="R346" i="1"/>
  <c r="M324" i="1"/>
  <c r="N324" i="1"/>
  <c r="O324" i="1"/>
  <c r="P324" i="1"/>
  <c r="Q324" i="1"/>
  <c r="N182" i="1"/>
  <c r="O182" i="1"/>
  <c r="R182" i="1"/>
  <c r="L182" i="1"/>
  <c r="P874" i="1"/>
  <c r="R874" i="1"/>
  <c r="N874" i="1"/>
  <c r="M874" i="1"/>
  <c r="L874" i="1"/>
  <c r="M932" i="1"/>
  <c r="R932" i="1"/>
  <c r="P932" i="1"/>
  <c r="O932" i="1"/>
  <c r="L932" i="1"/>
  <c r="R993" i="1"/>
  <c r="Q993" i="1"/>
  <c r="M993" i="1"/>
  <c r="N993" i="1"/>
  <c r="L993" i="1"/>
  <c r="P993" i="1"/>
  <c r="Q1819" i="1"/>
  <c r="P1819" i="1"/>
  <c r="M1819" i="1"/>
  <c r="O1819" i="1"/>
  <c r="O667" i="1"/>
  <c r="P667" i="1"/>
  <c r="R667" i="1"/>
  <c r="N667" i="1"/>
  <c r="L667" i="1"/>
  <c r="L1087" i="1"/>
  <c r="P1087" i="1"/>
  <c r="O1087" i="1"/>
  <c r="M1087" i="1"/>
  <c r="P677" i="1"/>
  <c r="O677" i="1"/>
  <c r="Q677" i="1"/>
  <c r="M1216" i="1"/>
  <c r="O1216" i="1"/>
  <c r="N1216" i="1"/>
  <c r="P1216" i="1"/>
  <c r="R1216" i="1"/>
  <c r="Q1216" i="1"/>
  <c r="R1759" i="1"/>
  <c r="P1759" i="1"/>
  <c r="O1759" i="1"/>
  <c r="Q1759" i="1"/>
  <c r="O1153" i="1"/>
  <c r="R1153" i="1"/>
  <c r="O1256" i="1"/>
  <c r="N1256" i="1"/>
  <c r="R1256" i="1"/>
  <c r="L1886" i="1"/>
  <c r="P1886" i="1"/>
  <c r="R1886" i="1"/>
  <c r="R1021" i="1"/>
  <c r="N1021" i="1"/>
  <c r="O1187" i="1"/>
  <c r="Q1187" i="1"/>
  <c r="N788" i="1"/>
  <c r="P788" i="1"/>
  <c r="M788" i="1"/>
  <c r="R788" i="1"/>
  <c r="Q866" i="1"/>
  <c r="M866" i="1"/>
  <c r="L866" i="1"/>
  <c r="N1325" i="1"/>
  <c r="L1325" i="1"/>
  <c r="N1425" i="1"/>
  <c r="L1425" i="1"/>
  <c r="P1425" i="1"/>
  <c r="Q855" i="1"/>
  <c r="N855" i="1"/>
  <c r="L855" i="1"/>
  <c r="P855" i="1"/>
  <c r="R882" i="1"/>
  <c r="Q882" i="1"/>
  <c r="L882" i="1"/>
  <c r="Q867" i="1"/>
  <c r="R867" i="1"/>
  <c r="P867" i="1"/>
  <c r="M867" i="1"/>
  <c r="N867" i="1"/>
  <c r="O867" i="1"/>
  <c r="M612" i="1"/>
  <c r="O612" i="1"/>
  <c r="Q612" i="1"/>
  <c r="P612" i="1"/>
  <c r="P1686" i="1"/>
  <c r="N1604" i="1"/>
  <c r="O1558" i="1"/>
  <c r="M1476" i="1"/>
  <c r="M1348" i="1"/>
  <c r="Q586" i="1"/>
  <c r="Q321" i="1"/>
  <c r="R219" i="1"/>
  <c r="P1790" i="1"/>
  <c r="L1708" i="1"/>
  <c r="M1644" i="1"/>
  <c r="P1598" i="1"/>
  <c r="M1516" i="1"/>
  <c r="O1470" i="1"/>
  <c r="Q1406" i="1"/>
  <c r="P1342" i="1"/>
  <c r="P582" i="1"/>
  <c r="L582" i="1"/>
  <c r="Q538" i="1"/>
  <c r="P486" i="1"/>
  <c r="Q454" i="1"/>
  <c r="R358" i="1"/>
  <c r="L657" i="1"/>
  <c r="O238" i="1"/>
  <c r="O11" i="1"/>
  <c r="N342" i="1"/>
  <c r="O577" i="1"/>
  <c r="M46" i="1"/>
  <c r="N1716" i="1"/>
  <c r="Q1524" i="1"/>
  <c r="P1286" i="1"/>
  <c r="R522" i="1"/>
  <c r="R1518" i="1"/>
  <c r="O1390" i="1"/>
  <c r="N879" i="1"/>
  <c r="M1428" i="1"/>
  <c r="L1382" i="1"/>
  <c r="R694" i="1"/>
  <c r="O1550" i="1"/>
  <c r="L1166" i="1"/>
  <c r="P847" i="1"/>
  <c r="L235" i="1"/>
  <c r="Q95" i="1"/>
  <c r="Q63" i="1"/>
  <c r="M353" i="1"/>
  <c r="O206" i="1"/>
  <c r="N346" i="1"/>
  <c r="Q1244" i="1"/>
  <c r="O317" i="1"/>
  <c r="L314" i="1"/>
  <c r="Q1654" i="1"/>
  <c r="Q155" i="1"/>
  <c r="L27" i="1"/>
  <c r="Q1630" i="1"/>
  <c r="Q1548" i="1"/>
  <c r="Q1310" i="1"/>
  <c r="O1292" i="1"/>
  <c r="R1164" i="1"/>
  <c r="M831" i="1"/>
  <c r="O719" i="1"/>
  <c r="M59" i="1"/>
  <c r="R433" i="1"/>
  <c r="Q874" i="1"/>
  <c r="O1441" i="1"/>
  <c r="O1049" i="1"/>
  <c r="M1129" i="1"/>
  <c r="N606" i="1"/>
  <c r="Q530" i="1"/>
  <c r="L1156" i="1"/>
  <c r="P409" i="1"/>
  <c r="R53" i="1"/>
  <c r="R745" i="1"/>
  <c r="L1744" i="1"/>
  <c r="L263" i="1"/>
  <c r="O1217" i="1"/>
  <c r="M1156" i="1"/>
  <c r="R1133" i="1"/>
  <c r="P376" i="1"/>
  <c r="Q790" i="1"/>
  <c r="O542" i="1"/>
  <c r="N811" i="1"/>
  <c r="R1127" i="1"/>
  <c r="M679" i="1"/>
  <c r="N880" i="1"/>
  <c r="Q731" i="1"/>
  <c r="R279" i="1"/>
  <c r="L108" i="1"/>
  <c r="N108" i="1"/>
  <c r="R1655" i="1"/>
  <c r="N1431" i="1"/>
  <c r="Q1178" i="1"/>
  <c r="O1131" i="1"/>
  <c r="P889" i="1"/>
  <c r="Q117" i="1"/>
  <c r="L568" i="1"/>
  <c r="Q498" i="1"/>
  <c r="O279" i="1"/>
  <c r="N413" i="1"/>
  <c r="N1127" i="1"/>
  <c r="M1126" i="1"/>
  <c r="M77" i="1"/>
  <c r="P1722" i="1"/>
  <c r="P1052" i="1"/>
  <c r="N1133" i="1"/>
  <c r="P53" i="1"/>
  <c r="P745" i="1"/>
  <c r="Q1565" i="1"/>
  <c r="R1677" i="1"/>
  <c r="M682" i="1"/>
  <c r="O1465" i="1"/>
  <c r="R304" i="1"/>
  <c r="R15" i="1"/>
  <c r="Q245" i="1"/>
  <c r="M456" i="1"/>
  <c r="R855" i="1"/>
  <c r="M443" i="1"/>
  <c r="Q1157" i="1"/>
  <c r="O495" i="1"/>
  <c r="M1729" i="1"/>
  <c r="Q1845" i="1"/>
  <c r="L1537" i="1"/>
  <c r="N1347" i="1"/>
  <c r="P1153" i="1"/>
  <c r="Q169" i="1"/>
  <c r="P1281" i="1"/>
  <c r="L1881" i="1"/>
  <c r="Q1680" i="1"/>
  <c r="P1680" i="1"/>
  <c r="O1680" i="1"/>
  <c r="N1680" i="1"/>
  <c r="R1680" i="1"/>
  <c r="L1680" i="1"/>
  <c r="P1372" i="1"/>
  <c r="M1372" i="1"/>
  <c r="R1372" i="1"/>
  <c r="R940" i="1"/>
  <c r="Q940" i="1"/>
  <c r="O940" i="1"/>
  <c r="N940" i="1"/>
  <c r="M940" i="1"/>
  <c r="P940" i="1"/>
  <c r="L940" i="1"/>
  <c r="Q621" i="1"/>
  <c r="M621" i="1"/>
  <c r="O621" i="1"/>
  <c r="L621" i="1"/>
  <c r="R621" i="1"/>
  <c r="N621" i="1"/>
  <c r="P621" i="1"/>
  <c r="L1585" i="1"/>
  <c r="Q1585" i="1"/>
  <c r="O1585" i="1"/>
  <c r="R1585" i="1"/>
  <c r="N1585" i="1"/>
  <c r="M1585" i="1"/>
  <c r="P1585" i="1"/>
  <c r="N1837" i="1"/>
  <c r="O1837" i="1"/>
  <c r="P1837" i="1"/>
  <c r="M1837" i="1"/>
  <c r="R1837" i="1"/>
  <c r="L1837" i="1"/>
  <c r="Q1837" i="1"/>
  <c r="R1280" i="1"/>
  <c r="N1280" i="1"/>
  <c r="O1280" i="1"/>
  <c r="M1280" i="1"/>
  <c r="L1280" i="1"/>
  <c r="Q1280" i="1"/>
  <c r="P1280" i="1"/>
  <c r="R891" i="1"/>
  <c r="Q891" i="1"/>
  <c r="N891" i="1"/>
  <c r="N1402" i="1"/>
  <c r="R1402" i="1"/>
  <c r="M1402" i="1"/>
  <c r="Q1402" i="1"/>
  <c r="O1402" i="1"/>
  <c r="P1402" i="1"/>
  <c r="L1402" i="1"/>
  <c r="Q1512" i="1"/>
  <c r="N1512" i="1"/>
  <c r="P1512" i="1"/>
  <c r="M1512" i="1"/>
  <c r="O1512" i="1"/>
  <c r="R1512" i="1"/>
  <c r="L1512" i="1"/>
  <c r="Q718" i="1"/>
  <c r="N718" i="1"/>
  <c r="L718" i="1"/>
  <c r="O718" i="1"/>
  <c r="M718" i="1"/>
  <c r="R718" i="1"/>
  <c r="L816" i="1"/>
  <c r="M816" i="1"/>
  <c r="Q816" i="1"/>
  <c r="N816" i="1"/>
  <c r="Q1019" i="1"/>
  <c r="P1019" i="1"/>
  <c r="N1401" i="1"/>
  <c r="P1401" i="1"/>
  <c r="L1401" i="1"/>
  <c r="Q1401" i="1"/>
  <c r="O1401" i="1"/>
  <c r="M1401" i="1"/>
  <c r="R1401" i="1"/>
  <c r="R1640" i="1"/>
  <c r="M1640" i="1"/>
  <c r="Q1640" i="1"/>
  <c r="O1640" i="1"/>
  <c r="L1640" i="1"/>
  <c r="P1640" i="1"/>
  <c r="N1640" i="1"/>
  <c r="L1250" i="1"/>
  <c r="P1250" i="1"/>
  <c r="M1250" i="1"/>
  <c r="N1250" i="1"/>
  <c r="O1250" i="1"/>
  <c r="Q1250" i="1"/>
  <c r="R1250" i="1"/>
  <c r="N1865" i="1"/>
  <c r="O1865" i="1"/>
  <c r="M1865" i="1"/>
  <c r="R1865" i="1"/>
  <c r="P1865" i="1"/>
  <c r="R1368" i="1"/>
  <c r="P1368" i="1"/>
  <c r="Q1368" i="1"/>
  <c r="O1368" i="1"/>
  <c r="N1368" i="1"/>
  <c r="M1368" i="1"/>
  <c r="L1368" i="1"/>
  <c r="R1315" i="1"/>
  <c r="M1315" i="1"/>
  <c r="O1315" i="1"/>
  <c r="L1315" i="1"/>
  <c r="R727" i="1"/>
  <c r="L727" i="1"/>
  <c r="N727" i="1"/>
  <c r="M727" i="1"/>
  <c r="O727" i="1"/>
  <c r="Q1811" i="1"/>
  <c r="N1811" i="1"/>
  <c r="O1811" i="1"/>
  <c r="R1811" i="1"/>
  <c r="P1811" i="1"/>
  <c r="M1811" i="1"/>
  <c r="M660" i="1"/>
  <c r="Q660" i="1"/>
  <c r="N660" i="1"/>
  <c r="R886" i="1"/>
  <c r="N886" i="1"/>
  <c r="O886" i="1"/>
  <c r="M886" i="1"/>
  <c r="L886" i="1"/>
  <c r="Q886" i="1"/>
  <c r="R1394" i="1"/>
  <c r="Q1394" i="1"/>
  <c r="M1394" i="1"/>
  <c r="N1394" i="1"/>
  <c r="O1394" i="1"/>
  <c r="L1394" i="1"/>
  <c r="N1148" i="1"/>
  <c r="P1148" i="1"/>
  <c r="L1148" i="1"/>
  <c r="M1148" i="1"/>
  <c r="R1148" i="1"/>
  <c r="O1148" i="1"/>
  <c r="M1398" i="1"/>
  <c r="L1398" i="1"/>
  <c r="Q1398" i="1"/>
  <c r="P1398" i="1"/>
  <c r="N1279" i="1"/>
  <c r="M1279" i="1"/>
  <c r="P1279" i="1"/>
  <c r="L1279" i="1"/>
  <c r="R1279" i="1"/>
  <c r="Q1279" i="1"/>
  <c r="O1279" i="1"/>
  <c r="O1146" i="1"/>
  <c r="P1146" i="1"/>
  <c r="M1146" i="1"/>
  <c r="L1146" i="1"/>
  <c r="R1607" i="1"/>
  <c r="P1607" i="1"/>
  <c r="Q1607" i="1"/>
  <c r="N937" i="1"/>
  <c r="P937" i="1"/>
  <c r="O937" i="1"/>
  <c r="M937" i="1"/>
  <c r="L937" i="1"/>
  <c r="Q937" i="1"/>
  <c r="R937" i="1"/>
  <c r="M651" i="1"/>
  <c r="R651" i="1"/>
  <c r="O651" i="1"/>
  <c r="L651" i="1"/>
  <c r="P651" i="1"/>
  <c r="N651" i="1"/>
  <c r="Q856" i="1"/>
  <c r="N856" i="1"/>
  <c r="L856" i="1"/>
  <c r="M856" i="1"/>
  <c r="R856" i="1"/>
  <c r="P856" i="1"/>
  <c r="M1795" i="1"/>
  <c r="P1795" i="1"/>
  <c r="N1795" i="1"/>
  <c r="L1795" i="1"/>
  <c r="R1795" i="1"/>
  <c r="L1547" i="1"/>
  <c r="P1547" i="1"/>
  <c r="N1547" i="1"/>
  <c r="O1547" i="1"/>
  <c r="Q1547" i="1"/>
  <c r="R1685" i="1"/>
  <c r="Q1685" i="1"/>
  <c r="N1685" i="1"/>
  <c r="P1685" i="1"/>
  <c r="L1685" i="1"/>
  <c r="R1522" i="1"/>
  <c r="Q1522" i="1"/>
  <c r="O1522" i="1"/>
  <c r="N1522" i="1"/>
  <c r="M1522" i="1"/>
  <c r="M761" i="1"/>
  <c r="N761" i="1"/>
  <c r="O761" i="1"/>
  <c r="P761" i="1"/>
  <c r="R761" i="1"/>
  <c r="Q761" i="1"/>
  <c r="P688" i="1"/>
  <c r="L688" i="1"/>
  <c r="N688" i="1"/>
  <c r="O609" i="1"/>
  <c r="P609" i="1"/>
  <c r="L609" i="1"/>
  <c r="L1048" i="1"/>
  <c r="Q1048" i="1"/>
  <c r="P1048" i="1"/>
  <c r="R1048" i="1"/>
  <c r="M1048" i="1"/>
  <c r="N1048" i="1"/>
  <c r="O1048" i="1"/>
  <c r="P1044" i="1"/>
  <c r="R1044" i="1"/>
  <c r="Q1044" i="1"/>
  <c r="N1044" i="1"/>
  <c r="O1044" i="1"/>
  <c r="P1443" i="1"/>
  <c r="Q1443" i="1"/>
  <c r="M1443" i="1"/>
  <c r="R1443" i="1"/>
  <c r="O1789" i="1"/>
  <c r="N1789" i="1"/>
  <c r="Q1789" i="1"/>
  <c r="L1789" i="1"/>
  <c r="M1789" i="1"/>
  <c r="Q1132" i="1"/>
  <c r="L1132" i="1"/>
  <c r="P1132" i="1"/>
  <c r="N1132" i="1"/>
  <c r="R1515" i="1"/>
  <c r="N1515" i="1"/>
  <c r="P1515" i="1"/>
  <c r="M1515" i="1"/>
  <c r="Q1515" i="1"/>
  <c r="L1515" i="1"/>
  <c r="O1515" i="1"/>
  <c r="O1803" i="1"/>
  <c r="P1803" i="1"/>
  <c r="R1803" i="1"/>
  <c r="N1803" i="1"/>
  <c r="Q1803" i="1"/>
  <c r="M1803" i="1"/>
  <c r="P1063" i="1"/>
  <c r="Q1063" i="1"/>
  <c r="M1063" i="1"/>
  <c r="R1063" i="1"/>
  <c r="O1386" i="1"/>
  <c r="P1386" i="1"/>
  <c r="R1386" i="1"/>
  <c r="Q1386" i="1"/>
  <c r="L1386" i="1"/>
  <c r="M1386" i="1"/>
  <c r="L673" i="1"/>
  <c r="N673" i="1"/>
  <c r="P673" i="1"/>
  <c r="O673" i="1"/>
  <c r="Q673" i="1"/>
  <c r="R673" i="1"/>
  <c r="M673" i="1"/>
  <c r="L919" i="1"/>
  <c r="Q919" i="1"/>
  <c r="M919" i="1"/>
  <c r="O974" i="1"/>
  <c r="L974" i="1"/>
  <c r="M974" i="1"/>
  <c r="N974" i="1"/>
  <c r="R974" i="1"/>
  <c r="Q974" i="1"/>
  <c r="P974" i="1"/>
  <c r="N1474" i="1"/>
  <c r="L1474" i="1"/>
  <c r="P1474" i="1"/>
  <c r="Q1474" i="1"/>
  <c r="O1474" i="1"/>
  <c r="R1474" i="1"/>
  <c r="M1474" i="1"/>
  <c r="N918" i="1"/>
  <c r="R918" i="1"/>
  <c r="O918" i="1"/>
  <c r="L918" i="1"/>
  <c r="M918" i="1"/>
  <c r="P918" i="1"/>
  <c r="Q918" i="1"/>
  <c r="Q1827" i="1"/>
  <c r="N1827" i="1"/>
  <c r="M1827" i="1"/>
  <c r="O1827" i="1"/>
  <c r="R1827" i="1"/>
  <c r="R1739" i="1"/>
  <c r="P1739" i="1"/>
  <c r="N1739" i="1"/>
  <c r="O1739" i="1"/>
  <c r="L1739" i="1"/>
  <c r="M1739" i="1"/>
  <c r="Q1739" i="1"/>
  <c r="M1517" i="1"/>
  <c r="R1517" i="1"/>
  <c r="Q1517" i="1"/>
  <c r="L1517" i="1"/>
  <c r="N1517" i="1"/>
  <c r="O1517" i="1"/>
  <c r="M492" i="1"/>
  <c r="R492" i="1"/>
  <c r="L492" i="1"/>
  <c r="O492" i="1"/>
  <c r="P492" i="1"/>
  <c r="Q492" i="1"/>
  <c r="N492" i="1"/>
  <c r="Q172" i="1"/>
  <c r="N172" i="1"/>
  <c r="R172" i="1"/>
  <c r="L172" i="1"/>
  <c r="O172" i="1"/>
  <c r="M172" i="1"/>
  <c r="O34" i="1"/>
  <c r="P34" i="1"/>
  <c r="R34" i="1"/>
  <c r="L34" i="1"/>
  <c r="N34" i="1"/>
  <c r="Q34" i="1"/>
  <c r="M34" i="1"/>
  <c r="L194" i="1"/>
  <c r="R194" i="1"/>
  <c r="M194" i="1"/>
  <c r="Q194" i="1"/>
  <c r="N194" i="1"/>
  <c r="P194" i="1"/>
  <c r="R387" i="1"/>
  <c r="Q387" i="1"/>
  <c r="M387" i="1"/>
  <c r="L387" i="1"/>
  <c r="O387" i="1"/>
  <c r="N387" i="1"/>
  <c r="Q1247" i="1"/>
  <c r="R1247" i="1"/>
  <c r="O1247" i="1"/>
  <c r="N1247" i="1"/>
  <c r="M1247" i="1"/>
  <c r="P1469" i="1"/>
  <c r="O1469" i="1"/>
  <c r="Q1469" i="1"/>
  <c r="N1469" i="1"/>
  <c r="L1469" i="1"/>
  <c r="R1469" i="1"/>
  <c r="Q899" i="1"/>
  <c r="O899" i="1"/>
  <c r="N899" i="1"/>
  <c r="M899" i="1"/>
  <c r="L1618" i="1"/>
  <c r="Q1618" i="1"/>
  <c r="O1618" i="1"/>
  <c r="M1618" i="1"/>
  <c r="R1618" i="1"/>
  <c r="P1618" i="1"/>
  <c r="Q587" i="1"/>
  <c r="O587" i="1"/>
  <c r="P587" i="1"/>
  <c r="M587" i="1"/>
  <c r="L248" i="1"/>
  <c r="R248" i="1"/>
  <c r="O248" i="1"/>
  <c r="Q248" i="1"/>
  <c r="N220" i="1"/>
  <c r="R220" i="1"/>
  <c r="P220" i="1"/>
  <c r="L220" i="1"/>
  <c r="M220" i="1"/>
  <c r="Q220" i="1"/>
  <c r="O220" i="1"/>
  <c r="Q157" i="1"/>
  <c r="P157" i="1"/>
  <c r="M157" i="1"/>
  <c r="N157" i="1"/>
  <c r="L157" i="1"/>
  <c r="Q539" i="1"/>
  <c r="N539" i="1"/>
  <c r="M539" i="1"/>
  <c r="P539" i="1"/>
  <c r="L539" i="1"/>
  <c r="R539" i="1"/>
  <c r="O539" i="1"/>
  <c r="O564" i="1"/>
  <c r="L564" i="1"/>
  <c r="R564" i="1"/>
  <c r="N564" i="1"/>
  <c r="P564" i="1"/>
  <c r="M564" i="1"/>
  <c r="Q564" i="1"/>
  <c r="Q1271" i="1"/>
  <c r="P1271" i="1"/>
  <c r="M1271" i="1"/>
  <c r="Q1481" i="1"/>
  <c r="O1481" i="1"/>
  <c r="R1481" i="1"/>
  <c r="N1720" i="1"/>
  <c r="R1720" i="1"/>
  <c r="Q1720" i="1"/>
  <c r="M1720" i="1"/>
  <c r="P1720" i="1"/>
  <c r="L1720" i="1"/>
  <c r="O1720" i="1"/>
  <c r="Q1439" i="1"/>
  <c r="R1439" i="1"/>
  <c r="L1439" i="1"/>
  <c r="N1439" i="1"/>
  <c r="O1439" i="1"/>
  <c r="M1439" i="1"/>
  <c r="P739" i="1"/>
  <c r="Q739" i="1"/>
  <c r="N739" i="1"/>
  <c r="L739" i="1"/>
  <c r="N643" i="1"/>
  <c r="Q643" i="1"/>
  <c r="M643" i="1"/>
  <c r="P643" i="1"/>
  <c r="O643" i="1"/>
  <c r="N1277" i="1"/>
  <c r="Q1277" i="1"/>
  <c r="O1277" i="1"/>
  <c r="R1277" i="1"/>
  <c r="P1277" i="1"/>
  <c r="L1277" i="1"/>
  <c r="M1277" i="1"/>
  <c r="Q1586" i="1"/>
  <c r="O1586" i="1"/>
  <c r="M1586" i="1"/>
  <c r="L1586" i="1"/>
  <c r="R1586" i="1"/>
  <c r="N1586" i="1"/>
  <c r="P1586" i="1"/>
  <c r="P446" i="1"/>
  <c r="Q446" i="1"/>
  <c r="L446" i="1"/>
  <c r="M446" i="1"/>
  <c r="R446" i="1"/>
  <c r="N446" i="1"/>
  <c r="L352" i="1"/>
  <c r="Q352" i="1"/>
  <c r="P352" i="1"/>
  <c r="O352" i="1"/>
  <c r="N352" i="1"/>
  <c r="R352" i="1"/>
  <c r="M352" i="1"/>
  <c r="L190" i="1"/>
  <c r="O190" i="1"/>
  <c r="Q190" i="1"/>
  <c r="P190" i="1"/>
  <c r="N190" i="1"/>
  <c r="R190" i="1"/>
  <c r="M190" i="1"/>
  <c r="M1358" i="1"/>
  <c r="L1358" i="1"/>
  <c r="Q1358" i="1"/>
  <c r="P1358" i="1"/>
  <c r="M1478" i="1"/>
  <c r="L1478" i="1"/>
  <c r="Q1478" i="1"/>
  <c r="P1478" i="1"/>
  <c r="O1484" i="1"/>
  <c r="N1484" i="1"/>
  <c r="L1484" i="1"/>
  <c r="Q1484" i="1"/>
  <c r="M969" i="1"/>
  <c r="L969" i="1"/>
  <c r="N969" i="1"/>
  <c r="O969" i="1"/>
  <c r="P1717" i="1"/>
  <c r="R1717" i="1"/>
  <c r="Q1717" i="1"/>
  <c r="N1717" i="1"/>
  <c r="O1717" i="1"/>
  <c r="L1717" i="1"/>
  <c r="M1717" i="1"/>
  <c r="M774" i="1"/>
  <c r="P774" i="1"/>
  <c r="R774" i="1"/>
  <c r="L774" i="1"/>
  <c r="O774" i="1"/>
  <c r="O608" i="1"/>
  <c r="R608" i="1"/>
  <c r="L608" i="1"/>
  <c r="P608" i="1"/>
  <c r="Q608" i="1"/>
  <c r="N608" i="1"/>
  <c r="M608" i="1"/>
  <c r="P1011" i="1"/>
  <c r="Q1011" i="1"/>
  <c r="L1011" i="1"/>
  <c r="O664" i="1"/>
  <c r="L664" i="1"/>
  <c r="N664" i="1"/>
  <c r="P664" i="1"/>
  <c r="O1100" i="1"/>
  <c r="P1100" i="1"/>
  <c r="N1100" i="1"/>
  <c r="M1100" i="1"/>
  <c r="L1801" i="1"/>
  <c r="R1801" i="1"/>
  <c r="N1801" i="1"/>
  <c r="P1801" i="1"/>
  <c r="Q1801" i="1"/>
  <c r="M1801" i="1"/>
  <c r="M1502" i="1"/>
  <c r="R1502" i="1"/>
  <c r="P1502" i="1"/>
  <c r="R712" i="1"/>
  <c r="P712" i="1"/>
  <c r="O712" i="1"/>
  <c r="N712" i="1"/>
  <c r="R1506" i="1"/>
  <c r="M1506" i="1"/>
  <c r="Q1506" i="1"/>
  <c r="L835" i="1"/>
  <c r="O835" i="1"/>
  <c r="Q835" i="1"/>
  <c r="N835" i="1"/>
  <c r="R835" i="1"/>
  <c r="R1493" i="1"/>
  <c r="N1493" i="1"/>
  <c r="M1493" i="1"/>
  <c r="L1493" i="1"/>
  <c r="Q1552" i="1"/>
  <c r="L1552" i="1"/>
  <c r="O1552" i="1"/>
  <c r="M1552" i="1"/>
  <c r="P759" i="1"/>
  <c r="O759" i="1"/>
  <c r="Q759" i="1"/>
  <c r="R1797" i="1"/>
  <c r="P1797" i="1"/>
  <c r="M1797" i="1"/>
  <c r="Q1797" i="1"/>
  <c r="L1797" i="1"/>
  <c r="O1088" i="1"/>
  <c r="R1088" i="1"/>
  <c r="P1088" i="1"/>
  <c r="Q1088" i="1"/>
  <c r="Q478" i="1"/>
  <c r="R478" i="1"/>
  <c r="M478" i="1"/>
  <c r="L478" i="1"/>
  <c r="N478" i="1"/>
  <c r="Q292" i="1"/>
  <c r="O292" i="1"/>
  <c r="M292" i="1"/>
  <c r="P292" i="1"/>
  <c r="R367" i="1"/>
  <c r="M367" i="1"/>
  <c r="P367" i="1"/>
  <c r="Q367" i="1"/>
  <c r="L367" i="1"/>
  <c r="N875" i="1"/>
  <c r="R875" i="1"/>
  <c r="Q875" i="1"/>
  <c r="P875" i="1"/>
  <c r="P1861" i="1"/>
  <c r="L1861" i="1"/>
  <c r="O1861" i="1"/>
  <c r="M1861" i="1"/>
  <c r="Q1861" i="1"/>
  <c r="R1861" i="1"/>
  <c r="O740" i="1"/>
  <c r="N740" i="1"/>
  <c r="L740" i="1"/>
  <c r="Q740" i="1"/>
  <c r="Q989" i="1"/>
  <c r="M989" i="1"/>
  <c r="P989" i="1"/>
  <c r="N989" i="1"/>
  <c r="L1724" i="1"/>
  <c r="Q1724" i="1"/>
  <c r="L1668" i="1"/>
  <c r="N219" i="1"/>
  <c r="P1726" i="1"/>
  <c r="N1708" i="1"/>
  <c r="R1388" i="1"/>
  <c r="R486" i="1"/>
  <c r="P657" i="1"/>
  <c r="O657" i="1"/>
  <c r="R669" i="1"/>
  <c r="O701" i="1"/>
  <c r="P701" i="1"/>
  <c r="R1716" i="1"/>
  <c r="Q1332" i="1"/>
  <c r="P1332" i="1"/>
  <c r="P1364" i="1"/>
  <c r="P1318" i="1"/>
  <c r="R1220" i="1"/>
  <c r="O1660" i="1"/>
  <c r="O1358" i="1"/>
  <c r="Q1340" i="1"/>
  <c r="Q609" i="1"/>
  <c r="L302" i="1"/>
  <c r="O1372" i="1"/>
  <c r="L943" i="1"/>
  <c r="Q688" i="1"/>
  <c r="O1782" i="1"/>
  <c r="R1484" i="1"/>
  <c r="O1478" i="1"/>
  <c r="L1564" i="1"/>
  <c r="M1685" i="1"/>
  <c r="L1664" i="1"/>
  <c r="L1271" i="1"/>
  <c r="M928" i="1"/>
  <c r="O660" i="1"/>
  <c r="R1205" i="1"/>
  <c r="L899" i="1"/>
  <c r="O982" i="1"/>
  <c r="M1000" i="1"/>
  <c r="Q969" i="1"/>
  <c r="L759" i="1"/>
  <c r="N982" i="1"/>
  <c r="N248" i="1"/>
  <c r="O739" i="1"/>
  <c r="Q452" i="1"/>
  <c r="Q1146" i="1"/>
  <c r="L1354" i="1"/>
  <c r="P1481" i="1"/>
  <c r="O1063" i="1"/>
  <c r="N1019" i="1"/>
  <c r="L761" i="1"/>
  <c r="N1797" i="1"/>
  <c r="R816" i="1"/>
  <c r="O367" i="1"/>
  <c r="M834" i="1"/>
  <c r="O194" i="1"/>
  <c r="N944" i="1"/>
  <c r="P834" i="1"/>
  <c r="P1124" i="1"/>
  <c r="P886" i="1"/>
  <c r="N774" i="1"/>
  <c r="P172" i="1"/>
  <c r="P1439" i="1"/>
  <c r="N1668" i="1"/>
  <c r="O1668" i="1"/>
  <c r="P1494" i="1"/>
  <c r="Q1494" i="1"/>
  <c r="P219" i="1"/>
  <c r="Q219" i="1"/>
  <c r="L1726" i="1"/>
  <c r="M1726" i="1"/>
  <c r="R1708" i="1"/>
  <c r="M1388" i="1"/>
  <c r="P1388" i="1"/>
  <c r="R1260" i="1"/>
  <c r="Q666" i="1"/>
  <c r="Q486" i="1"/>
  <c r="N486" i="1"/>
  <c r="M657" i="1"/>
  <c r="R657" i="1"/>
  <c r="L669" i="1"/>
  <c r="N669" i="1"/>
  <c r="Q701" i="1"/>
  <c r="R701" i="1"/>
  <c r="Q1716" i="1"/>
  <c r="P1716" i="1"/>
  <c r="M1332" i="1"/>
  <c r="L1332" i="1"/>
  <c r="P1518" i="1"/>
  <c r="Q1518" i="1"/>
  <c r="L879" i="1"/>
  <c r="O879" i="1"/>
  <c r="M1364" i="1"/>
  <c r="L1364" i="1"/>
  <c r="R1358" i="1"/>
  <c r="R609" i="1"/>
  <c r="Q1372" i="1"/>
  <c r="M688" i="1"/>
  <c r="P1484" i="1"/>
  <c r="R1478" i="1"/>
  <c r="P248" i="1"/>
  <c r="Q1148" i="1"/>
  <c r="O1685" i="1"/>
  <c r="O1271" i="1"/>
  <c r="M664" i="1"/>
  <c r="P835" i="1"/>
  <c r="R292" i="1"/>
  <c r="Q1795" i="1"/>
  <c r="N1142" i="1"/>
  <c r="R919" i="1"/>
  <c r="L660" i="1"/>
  <c r="O1443" i="1"/>
  <c r="M1044" i="1"/>
  <c r="R759" i="1"/>
  <c r="M875" i="1"/>
  <c r="M739" i="1"/>
  <c r="P478" i="1"/>
  <c r="L875" i="1"/>
  <c r="R739" i="1"/>
  <c r="N1315" i="1"/>
  <c r="L1072" i="1"/>
  <c r="R1146" i="1"/>
  <c r="P1789" i="1"/>
  <c r="R1019" i="1"/>
  <c r="L1063" i="1"/>
  <c r="O1797" i="1"/>
  <c r="O816" i="1"/>
  <c r="N367" i="1"/>
  <c r="N1861" i="1"/>
  <c r="L1803" i="1"/>
  <c r="P1247" i="1"/>
  <c r="L712" i="1"/>
  <c r="N1618" i="1"/>
  <c r="R989" i="1"/>
  <c r="P660" i="1"/>
  <c r="O965" i="1"/>
  <c r="Q965" i="1"/>
  <c r="R965" i="1"/>
  <c r="N965" i="1"/>
  <c r="L965" i="1"/>
  <c r="L818" i="1"/>
  <c r="R818" i="1"/>
  <c r="Q818" i="1"/>
  <c r="N818" i="1"/>
  <c r="P818" i="1"/>
  <c r="O818" i="1"/>
  <c r="M818" i="1"/>
  <c r="N943" i="1"/>
  <c r="P943" i="1"/>
  <c r="R943" i="1"/>
  <c r="Q943" i="1"/>
  <c r="O1184" i="1"/>
  <c r="Q1184" i="1"/>
  <c r="R1184" i="1"/>
  <c r="N1184" i="1"/>
  <c r="L1184" i="1"/>
  <c r="P1184" i="1"/>
  <c r="M1184" i="1"/>
  <c r="P1418" i="1"/>
  <c r="N1418" i="1"/>
  <c r="L1418" i="1"/>
  <c r="M1418" i="1"/>
  <c r="R1418" i="1"/>
  <c r="Q1418" i="1"/>
  <c r="N968" i="1"/>
  <c r="O968" i="1"/>
  <c r="M968" i="1"/>
  <c r="R968" i="1"/>
  <c r="P968" i="1"/>
  <c r="L968" i="1"/>
  <c r="Q968" i="1"/>
  <c r="N1424" i="1"/>
  <c r="Q1424" i="1"/>
  <c r="O1424" i="1"/>
  <c r="M700" i="1"/>
  <c r="O700" i="1"/>
  <c r="L700" i="1"/>
  <c r="Q700" i="1"/>
  <c r="R1258" i="1"/>
  <c r="M1258" i="1"/>
  <c r="P1258" i="1"/>
  <c r="N1258" i="1"/>
  <c r="L1258" i="1"/>
  <c r="O1258" i="1"/>
  <c r="Q579" i="1"/>
  <c r="R579" i="1"/>
  <c r="O579" i="1"/>
  <c r="P579" i="1"/>
  <c r="N579" i="1"/>
  <c r="M1114" i="1"/>
  <c r="L1114" i="1"/>
  <c r="Q1114" i="1"/>
  <c r="O1114" i="1"/>
  <c r="O1220" i="1"/>
  <c r="Q1220" i="1"/>
  <c r="L1220" i="1"/>
  <c r="M1220" i="1"/>
  <c r="R1863" i="1"/>
  <c r="P1863" i="1"/>
  <c r="M1863" i="1"/>
  <c r="O1863" i="1"/>
  <c r="L1863" i="1"/>
  <c r="N1863" i="1"/>
  <c r="Q1863" i="1"/>
  <c r="N834" i="1"/>
  <c r="O834" i="1"/>
  <c r="Q834" i="1"/>
  <c r="L834" i="1"/>
  <c r="L1408" i="1"/>
  <c r="O1408" i="1"/>
  <c r="R1408" i="1"/>
  <c r="P1408" i="1"/>
  <c r="M1408" i="1"/>
  <c r="N1408" i="1"/>
  <c r="Q1408" i="1"/>
  <c r="R1340" i="1"/>
  <c r="O1340" i="1"/>
  <c r="N1340" i="1"/>
  <c r="N1334" i="1"/>
  <c r="O1334" i="1"/>
  <c r="R1334" i="1"/>
  <c r="N1664" i="1"/>
  <c r="M1664" i="1"/>
  <c r="P1664" i="1"/>
  <c r="Q1664" i="1"/>
  <c r="P1000" i="1"/>
  <c r="L1000" i="1"/>
  <c r="N1000" i="1"/>
  <c r="R1000" i="1"/>
  <c r="P1097" i="1"/>
  <c r="M1097" i="1"/>
  <c r="R1097" i="1"/>
  <c r="O1097" i="1"/>
  <c r="Q1291" i="1"/>
  <c r="N1291" i="1"/>
  <c r="P1291" i="1"/>
  <c r="L1291" i="1"/>
  <c r="M1291" i="1"/>
  <c r="O1291" i="1"/>
  <c r="O653" i="1"/>
  <c r="P653" i="1"/>
  <c r="Q653" i="1"/>
  <c r="R653" i="1"/>
  <c r="N653" i="1"/>
  <c r="M653" i="1"/>
  <c r="M1096" i="1"/>
  <c r="O1096" i="1"/>
  <c r="N1096" i="1"/>
  <c r="P1096" i="1"/>
  <c r="L1096" i="1"/>
  <c r="R1096" i="1"/>
  <c r="Q1096" i="1"/>
  <c r="M1858" i="1"/>
  <c r="Q1858" i="1"/>
  <c r="O1858" i="1"/>
  <c r="O1773" i="1"/>
  <c r="N1773" i="1"/>
  <c r="M1773" i="1"/>
  <c r="P1773" i="1"/>
  <c r="Q1773" i="1"/>
  <c r="L1773" i="1"/>
  <c r="R1773" i="1"/>
  <c r="L1658" i="1"/>
  <c r="P1658" i="1"/>
  <c r="N1658" i="1"/>
  <c r="R1658" i="1"/>
  <c r="M1658" i="1"/>
  <c r="Q1658" i="1"/>
  <c r="O1658" i="1"/>
  <c r="N928" i="1"/>
  <c r="P928" i="1"/>
  <c r="R928" i="1"/>
  <c r="O1323" i="1"/>
  <c r="N1323" i="1"/>
  <c r="R1323" i="1"/>
  <c r="M1323" i="1"/>
  <c r="P1323" i="1"/>
  <c r="O1023" i="1"/>
  <c r="L1023" i="1"/>
  <c r="M1023" i="1"/>
  <c r="M992" i="1"/>
  <c r="L992" i="1"/>
  <c r="N992" i="1"/>
  <c r="R992" i="1"/>
  <c r="P992" i="1"/>
  <c r="O992" i="1"/>
  <c r="Q992" i="1"/>
  <c r="Q1167" i="1"/>
  <c r="M1167" i="1"/>
  <c r="N1167" i="1"/>
  <c r="R1167" i="1"/>
  <c r="O1167" i="1"/>
  <c r="L1167" i="1"/>
  <c r="L910" i="1"/>
  <c r="O910" i="1"/>
  <c r="M910" i="1"/>
  <c r="N910" i="1"/>
  <c r="Q910" i="1"/>
  <c r="P910" i="1"/>
  <c r="R910" i="1"/>
  <c r="Q1099" i="1"/>
  <c r="O1099" i="1"/>
  <c r="P1099" i="1"/>
  <c r="L1099" i="1"/>
  <c r="N1099" i="1"/>
  <c r="M1099" i="1"/>
  <c r="O1186" i="1"/>
  <c r="Q1186" i="1"/>
  <c r="M1186" i="1"/>
  <c r="R1186" i="1"/>
  <c r="N1186" i="1"/>
  <c r="P1186" i="1"/>
  <c r="L1186" i="1"/>
  <c r="R1379" i="1"/>
  <c r="N1379" i="1"/>
  <c r="P1379" i="1"/>
  <c r="Q1379" i="1"/>
  <c r="O1379" i="1"/>
  <c r="L1379" i="1"/>
  <c r="M1379" i="1"/>
  <c r="N738" i="1"/>
  <c r="M738" i="1"/>
  <c r="P738" i="1"/>
  <c r="L738" i="1"/>
  <c r="Q1215" i="1"/>
  <c r="N1215" i="1"/>
  <c r="L1215" i="1"/>
  <c r="P1215" i="1"/>
  <c r="M1215" i="1"/>
  <c r="O1215" i="1"/>
  <c r="P883" i="1"/>
  <c r="L883" i="1"/>
  <c r="R883" i="1"/>
  <c r="Q883" i="1"/>
  <c r="N883" i="1"/>
  <c r="R736" i="1"/>
  <c r="O736" i="1"/>
  <c r="L736" i="1"/>
  <c r="Q1225" i="1"/>
  <c r="R1225" i="1"/>
  <c r="O1225" i="1"/>
  <c r="L1225" i="1"/>
  <c r="P1225" i="1"/>
  <c r="M1225" i="1"/>
  <c r="N1225" i="1"/>
  <c r="P1549" i="1"/>
  <c r="M1549" i="1"/>
  <c r="N1549" i="1"/>
  <c r="R1549" i="1"/>
  <c r="M647" i="1"/>
  <c r="O647" i="1"/>
  <c r="R647" i="1"/>
  <c r="Q647" i="1"/>
  <c r="L647" i="1"/>
  <c r="P647" i="1"/>
  <c r="N647" i="1"/>
  <c r="M1322" i="1"/>
  <c r="N1322" i="1"/>
  <c r="P1322" i="1"/>
  <c r="O1322" i="1"/>
  <c r="Q1322" i="1"/>
  <c r="L1322" i="1"/>
  <c r="R1659" i="1"/>
  <c r="Q1659" i="1"/>
  <c r="M1659" i="1"/>
  <c r="L1659" i="1"/>
  <c r="O1659" i="1"/>
  <c r="N1659" i="1"/>
  <c r="P1659" i="1"/>
  <c r="P1564" i="1"/>
  <c r="M1564" i="1"/>
  <c r="R1564" i="1"/>
  <c r="P1660" i="1"/>
  <c r="M1660" i="1"/>
  <c r="R1660" i="1"/>
  <c r="M1810" i="1"/>
  <c r="N1810" i="1"/>
  <c r="R1810" i="1"/>
  <c r="L1810" i="1"/>
  <c r="Q1810" i="1"/>
  <c r="O1810" i="1"/>
  <c r="P1810" i="1"/>
  <c r="L1352" i="1"/>
  <c r="R1352" i="1"/>
  <c r="N1352" i="1"/>
  <c r="Q1352" i="1"/>
  <c r="P1352" i="1"/>
  <c r="Q658" i="1"/>
  <c r="R658" i="1"/>
  <c r="M658" i="1"/>
  <c r="O658" i="1"/>
  <c r="L1570" i="1"/>
  <c r="Q1570" i="1"/>
  <c r="N1570" i="1"/>
  <c r="M1570" i="1"/>
  <c r="R1570" i="1"/>
  <c r="P1570" i="1"/>
  <c r="Q256" i="1"/>
  <c r="M256" i="1"/>
  <c r="R256" i="1"/>
  <c r="O256" i="1"/>
  <c r="P256" i="1"/>
  <c r="N256" i="1"/>
  <c r="M44" i="1"/>
  <c r="O44" i="1"/>
  <c r="P44" i="1"/>
  <c r="L44" i="1"/>
  <c r="M149" i="1"/>
  <c r="O149" i="1"/>
  <c r="N149" i="1"/>
  <c r="L149" i="1"/>
  <c r="P149" i="1"/>
  <c r="R149" i="1"/>
  <c r="Q149" i="1"/>
  <c r="Q290" i="1"/>
  <c r="N290" i="1"/>
  <c r="O290" i="1"/>
  <c r="R290" i="1"/>
  <c r="N1354" i="1"/>
  <c r="P1354" i="1"/>
  <c r="O1354" i="1"/>
  <c r="P982" i="1"/>
  <c r="M982" i="1"/>
  <c r="R982" i="1"/>
  <c r="L982" i="1"/>
  <c r="N1072" i="1"/>
  <c r="O1072" i="1"/>
  <c r="P1072" i="1"/>
  <c r="Q1072" i="1"/>
  <c r="L1299" i="1"/>
  <c r="M1299" i="1"/>
  <c r="Q1299" i="1"/>
  <c r="R1299" i="1"/>
  <c r="P1299" i="1"/>
  <c r="N1299" i="1"/>
  <c r="O1299" i="1"/>
  <c r="L160" i="1"/>
  <c r="Q160" i="1"/>
  <c r="M160" i="1"/>
  <c r="P160" i="1"/>
  <c r="R160" i="1"/>
  <c r="O160" i="1"/>
  <c r="N160" i="1"/>
  <c r="P452" i="1"/>
  <c r="R452" i="1"/>
  <c r="L452" i="1"/>
  <c r="M452" i="1"/>
  <c r="R10" i="1"/>
  <c r="Q10" i="1"/>
  <c r="O10" i="1"/>
  <c r="L10" i="1"/>
  <c r="R75" i="1"/>
  <c r="M75" i="1"/>
  <c r="O75" i="1"/>
  <c r="Q75" i="1"/>
  <c r="Q680" i="1"/>
  <c r="O680" i="1"/>
  <c r="N680" i="1"/>
  <c r="R680" i="1"/>
  <c r="P680" i="1"/>
  <c r="L680" i="1"/>
  <c r="M680" i="1"/>
  <c r="N1160" i="1"/>
  <c r="O1160" i="1"/>
  <c r="R1160" i="1"/>
  <c r="L1160" i="1"/>
  <c r="P1160" i="1"/>
  <c r="O817" i="1"/>
  <c r="N817" i="1"/>
  <c r="Q817" i="1"/>
  <c r="L817" i="1"/>
  <c r="P817" i="1"/>
  <c r="R817" i="1"/>
  <c r="M817" i="1"/>
  <c r="R1782" i="1"/>
  <c r="M1782" i="1"/>
  <c r="L1782" i="1"/>
  <c r="Q1038" i="1"/>
  <c r="L1038" i="1"/>
  <c r="P1038" i="1"/>
  <c r="N1038" i="1"/>
  <c r="R1038" i="1"/>
  <c r="P1045" i="1"/>
  <c r="N1045" i="1"/>
  <c r="L1045" i="1"/>
  <c r="O1045" i="1"/>
  <c r="Q1045" i="1"/>
  <c r="R1045" i="1"/>
  <c r="O1707" i="1"/>
  <c r="P1707" i="1"/>
  <c r="Q1707" i="1"/>
  <c r="M1707" i="1"/>
  <c r="L1707" i="1"/>
  <c r="R1707" i="1"/>
  <c r="N1707" i="1"/>
  <c r="N787" i="1"/>
  <c r="O787" i="1"/>
  <c r="P787" i="1"/>
  <c r="Q787" i="1"/>
  <c r="R787" i="1"/>
  <c r="M1214" i="1"/>
  <c r="P1214" i="1"/>
  <c r="Q1214" i="1"/>
  <c r="O1214" i="1"/>
  <c r="R1124" i="1"/>
  <c r="M1124" i="1"/>
  <c r="Q1124" i="1"/>
  <c r="N1124" i="1"/>
  <c r="O1765" i="1"/>
  <c r="M1765" i="1"/>
  <c r="L1765" i="1"/>
  <c r="R1765" i="1"/>
  <c r="Q1765" i="1"/>
  <c r="O1105" i="1"/>
  <c r="L1105" i="1"/>
  <c r="R1105" i="1"/>
  <c r="N1105" i="1"/>
  <c r="L65" i="1"/>
  <c r="Q65" i="1"/>
  <c r="P65" i="1"/>
  <c r="M65" i="1"/>
  <c r="N65" i="1"/>
  <c r="N302" i="1"/>
  <c r="O302" i="1"/>
  <c r="R302" i="1"/>
  <c r="M807" i="1"/>
  <c r="P807" i="1"/>
  <c r="Q807" i="1"/>
  <c r="R807" i="1"/>
  <c r="Q1161" i="1"/>
  <c r="M1161" i="1"/>
  <c r="N1161" i="1"/>
  <c r="O1161" i="1"/>
  <c r="R1161" i="1"/>
  <c r="O1578" i="1"/>
  <c r="L1578" i="1"/>
  <c r="M1578" i="1"/>
  <c r="R1578" i="1"/>
  <c r="P1578" i="1"/>
  <c r="N1578" i="1"/>
  <c r="M1093" i="1"/>
  <c r="R1093" i="1"/>
  <c r="N1093" i="1"/>
  <c r="P1093" i="1"/>
  <c r="L1093" i="1"/>
  <c r="M1205" i="1"/>
  <c r="O1205" i="1"/>
  <c r="P1205" i="1"/>
  <c r="O353" i="1"/>
  <c r="Q353" i="1"/>
  <c r="L353" i="1"/>
  <c r="N353" i="1"/>
  <c r="Q54" i="1"/>
  <c r="O54" i="1"/>
  <c r="P54" i="1"/>
  <c r="M54" i="1"/>
  <c r="R54" i="1"/>
  <c r="Q1318" i="1"/>
  <c r="N1318" i="1"/>
  <c r="L1118" i="1"/>
  <c r="O1118" i="1"/>
  <c r="Q1118" i="1"/>
  <c r="N1134" i="1"/>
  <c r="L1134" i="1"/>
  <c r="Q1134" i="1"/>
  <c r="P1612" i="1"/>
  <c r="R1612" i="1"/>
  <c r="Q1612" i="1"/>
  <c r="M1668" i="1"/>
  <c r="O1494" i="1"/>
  <c r="N1494" i="1"/>
  <c r="L219" i="1"/>
  <c r="Q1726" i="1"/>
  <c r="O1708" i="1"/>
  <c r="N1260" i="1"/>
  <c r="O1260" i="1"/>
  <c r="L486" i="1"/>
  <c r="O669" i="1"/>
  <c r="O1518" i="1"/>
  <c r="N1518" i="1"/>
  <c r="M879" i="1"/>
  <c r="Q1364" i="1"/>
  <c r="N1398" i="1"/>
  <c r="P1334" i="1"/>
  <c r="N1023" i="1"/>
  <c r="P1114" i="1"/>
  <c r="R1858" i="1"/>
  <c r="Q1105" i="1"/>
  <c r="P736" i="1"/>
  <c r="L928" i="1"/>
  <c r="R664" i="1"/>
  <c r="L1097" i="1"/>
  <c r="M835" i="1"/>
  <c r="M736" i="1"/>
  <c r="L587" i="1"/>
  <c r="R1424" i="1"/>
  <c r="M883" i="1"/>
  <c r="R660" i="1"/>
  <c r="N1481" i="1"/>
  <c r="L1044" i="1"/>
  <c r="R1547" i="1"/>
  <c r="M1072" i="1"/>
  <c r="R738" i="1"/>
  <c r="O891" i="1"/>
  <c r="Q1093" i="1"/>
  <c r="N1443" i="1"/>
  <c r="O738" i="1"/>
  <c r="M1481" i="1"/>
  <c r="P816" i="1"/>
  <c r="M10" i="1"/>
  <c r="N1118" i="1"/>
  <c r="M1160" i="1"/>
  <c r="M1680" i="1"/>
  <c r="L1247" i="1"/>
  <c r="L579" i="1"/>
  <c r="L643" i="1"/>
  <c r="Q44" i="1"/>
  <c r="L1522" i="1"/>
  <c r="M965" i="1"/>
  <c r="L1811" i="1"/>
  <c r="L1494" i="1"/>
  <c r="O219" i="1"/>
  <c r="M1708" i="1"/>
  <c r="Q1388" i="1"/>
  <c r="M1260" i="1"/>
  <c r="Q657" i="1"/>
  <c r="L701" i="1"/>
  <c r="M1716" i="1"/>
  <c r="N1332" i="1"/>
  <c r="L1518" i="1"/>
  <c r="Q879" i="1"/>
  <c r="N1364" i="1"/>
  <c r="R1318" i="1"/>
  <c r="P1220" i="1"/>
  <c r="N1660" i="1"/>
  <c r="N1358" i="1"/>
  <c r="L1340" i="1"/>
  <c r="R1214" i="1"/>
  <c r="P75" i="1"/>
  <c r="N609" i="1"/>
  <c r="R353" i="1"/>
  <c r="M302" i="1"/>
  <c r="N1372" i="1"/>
  <c r="O943" i="1"/>
  <c r="R688" i="1"/>
  <c r="N1782" i="1"/>
  <c r="O1398" i="1"/>
  <c r="Q1334" i="1"/>
  <c r="Q1502" i="1"/>
  <c r="M1420" i="1"/>
  <c r="P1023" i="1"/>
  <c r="N1114" i="1"/>
  <c r="N1478" i="1"/>
  <c r="Q1564" i="1"/>
  <c r="M290" i="1"/>
  <c r="R1134" i="1"/>
  <c r="O478" i="1"/>
  <c r="L787" i="1"/>
  <c r="Q736" i="1"/>
  <c r="N1271" i="1"/>
  <c r="O928" i="1"/>
  <c r="O1493" i="1"/>
  <c r="M1132" i="1"/>
  <c r="P1424" i="1"/>
  <c r="N587" i="1"/>
  <c r="O1132" i="1"/>
  <c r="M1011" i="1"/>
  <c r="N292" i="1"/>
  <c r="O1795" i="1"/>
  <c r="N919" i="1"/>
  <c r="L658" i="1"/>
  <c r="L54" i="1"/>
  <c r="N1858" i="1"/>
  <c r="Q1493" i="1"/>
  <c r="N1205" i="1"/>
  <c r="L1827" i="1"/>
  <c r="L1443" i="1"/>
  <c r="M248" i="1"/>
  <c r="P1134" i="1"/>
  <c r="R1354" i="1"/>
  <c r="Q738" i="1"/>
  <c r="R969" i="1"/>
  <c r="Q727" i="1"/>
  <c r="R157" i="1"/>
  <c r="O875" i="1"/>
  <c r="O807" i="1"/>
  <c r="O446" i="1"/>
  <c r="Q1315" i="1"/>
  <c r="L1481" i="1"/>
  <c r="N1146" i="1"/>
  <c r="P999" i="1"/>
  <c r="R1789" i="1"/>
  <c r="O1549" i="1"/>
  <c r="O452" i="1"/>
  <c r="P1315" i="1"/>
  <c r="L1019" i="1"/>
  <c r="O1019" i="1"/>
  <c r="M1045" i="1"/>
  <c r="L653" i="1"/>
  <c r="N10" i="1"/>
  <c r="N1063" i="1"/>
  <c r="P387" i="1"/>
  <c r="P1765" i="1"/>
  <c r="O856" i="1"/>
  <c r="M1038" i="1"/>
  <c r="O1418" i="1"/>
  <c r="O1570" i="1"/>
  <c r="Q651" i="1"/>
  <c r="O1352" i="1"/>
  <c r="M1352" i="1"/>
  <c r="O29" i="1"/>
  <c r="N29" i="1"/>
  <c r="N125" i="1"/>
  <c r="Q125" i="1"/>
  <c r="O544" i="1"/>
  <c r="P544" i="1"/>
  <c r="Q116" i="1"/>
  <c r="M116" i="1"/>
  <c r="R116" i="1"/>
  <c r="N683" i="1"/>
  <c r="M683" i="1"/>
  <c r="O683" i="1"/>
  <c r="N595" i="1"/>
  <c r="L595" i="1"/>
  <c r="R595" i="1"/>
  <c r="Q595" i="1"/>
  <c r="P595" i="1"/>
  <c r="N1200" i="1"/>
  <c r="Q1200" i="1"/>
  <c r="R1200" i="1"/>
  <c r="L1200" i="1"/>
  <c r="P1200" i="1"/>
  <c r="M1200" i="1"/>
  <c r="L752" i="1"/>
  <c r="Q752" i="1"/>
  <c r="L1608" i="1"/>
  <c r="R1608" i="1"/>
  <c r="N695" i="1"/>
  <c r="L695" i="1"/>
  <c r="Q695" i="1"/>
  <c r="P1595" i="1"/>
  <c r="L1595" i="1"/>
  <c r="O1061" i="1"/>
  <c r="R1061" i="1"/>
  <c r="L1405" i="1"/>
  <c r="N1405" i="1"/>
  <c r="R1405" i="1"/>
  <c r="P1405" i="1"/>
  <c r="O1746" i="1"/>
  <c r="P1746" i="1"/>
  <c r="M1746" i="1"/>
  <c r="N1746" i="1"/>
  <c r="P24" i="1"/>
  <c r="M24" i="1"/>
  <c r="O617" i="1"/>
  <c r="M617" i="1"/>
  <c r="L1701" i="1"/>
  <c r="O1701" i="1"/>
  <c r="P1701" i="1"/>
  <c r="N1701" i="1"/>
  <c r="Q496" i="1"/>
  <c r="L496" i="1"/>
  <c r="N423" i="1"/>
  <c r="P423" i="1"/>
  <c r="P493" i="1"/>
  <c r="L493" i="1"/>
  <c r="R82" i="1"/>
  <c r="L82" i="1"/>
  <c r="Q499" i="1"/>
  <c r="R499" i="1"/>
  <c r="L1557" i="1"/>
  <c r="Q1557" i="1"/>
  <c r="O1069" i="1"/>
  <c r="L1069" i="1"/>
  <c r="R445" i="1"/>
  <c r="O445" i="1"/>
  <c r="P563" i="1"/>
  <c r="R563" i="1"/>
  <c r="O188" i="1"/>
  <c r="L188" i="1"/>
  <c r="N188" i="1"/>
  <c r="R188" i="1"/>
  <c r="Q188" i="1"/>
  <c r="Q890" i="1"/>
  <c r="P890" i="1"/>
  <c r="R687" i="1"/>
  <c r="O687" i="1"/>
  <c r="N468" i="1"/>
  <c r="O468" i="1"/>
  <c r="N419" i="1"/>
  <c r="Q419" i="1"/>
  <c r="R557" i="1"/>
  <c r="Q557" i="1"/>
  <c r="Q1798" i="1"/>
  <c r="L1798" i="1"/>
  <c r="Q445" i="1"/>
  <c r="M216" i="1"/>
  <c r="R1069" i="1"/>
  <c r="M1069" i="1"/>
  <c r="Q185" i="1"/>
  <c r="O185" i="1"/>
  <c r="N557" i="1"/>
  <c r="O1273" i="1"/>
  <c r="Q1273" i="1"/>
  <c r="R1631" i="1"/>
  <c r="M557" i="1"/>
  <c r="P360" i="1"/>
  <c r="P188" i="1"/>
  <c r="Q885" i="1"/>
  <c r="M453" i="1"/>
  <c r="N179" i="1"/>
  <c r="Q447" i="1"/>
  <c r="L447" i="1"/>
  <c r="P405" i="1"/>
  <c r="L113" i="1"/>
  <c r="R462" i="1"/>
  <c r="Q73" i="1"/>
  <c r="M391" i="1"/>
  <c r="N196" i="1"/>
  <c r="R391" i="1"/>
  <c r="R957" i="1"/>
  <c r="M957" i="1"/>
  <c r="L1712" i="1"/>
  <c r="M196" i="1"/>
  <c r="R703" i="1"/>
  <c r="R829" i="1"/>
  <c r="N829" i="1"/>
  <c r="Q829" i="1"/>
  <c r="M1830" i="1"/>
  <c r="L1830" i="1"/>
  <c r="Q1830" i="1"/>
  <c r="O1830" i="1"/>
  <c r="P1830" i="1"/>
  <c r="R1830" i="1"/>
  <c r="Q721" i="1"/>
  <c r="N721" i="1"/>
  <c r="L721" i="1"/>
  <c r="P721" i="1"/>
  <c r="O721" i="1"/>
  <c r="N994" i="1"/>
  <c r="L994" i="1"/>
  <c r="R994" i="1"/>
  <c r="N769" i="1"/>
  <c r="P769" i="1"/>
  <c r="O769" i="1"/>
  <c r="R769" i="1"/>
  <c r="M1208" i="1"/>
  <c r="L1208" i="1"/>
  <c r="P1621" i="1"/>
  <c r="O1621" i="1"/>
  <c r="R1621" i="1"/>
  <c r="M605" i="1"/>
  <c r="R605" i="1"/>
  <c r="P605" i="1"/>
  <c r="P1768" i="1"/>
  <c r="M1768" i="1"/>
  <c r="N1768" i="1"/>
  <c r="N1647" i="1"/>
  <c r="P1647" i="1"/>
  <c r="M1647" i="1"/>
  <c r="O690" i="1"/>
  <c r="N690" i="1"/>
  <c r="M1666" i="1"/>
  <c r="P1666" i="1"/>
  <c r="L1666" i="1"/>
  <c r="L604" i="1"/>
  <c r="M604" i="1"/>
  <c r="N925" i="1"/>
  <c r="O925" i="1"/>
  <c r="L925" i="1"/>
  <c r="P1434" i="1"/>
  <c r="Q1434" i="1"/>
  <c r="N1434" i="1"/>
  <c r="O1434" i="1"/>
  <c r="L1434" i="1"/>
  <c r="M1434" i="1"/>
  <c r="R1434" i="1"/>
  <c r="Q1696" i="1"/>
  <c r="P1696" i="1"/>
  <c r="R1888" i="1"/>
  <c r="Q1888" i="1"/>
  <c r="P1888" i="1"/>
  <c r="O1888" i="1"/>
  <c r="Q670" i="1"/>
  <c r="N670" i="1"/>
  <c r="P1464" i="1"/>
  <c r="L1464" i="1"/>
  <c r="M1464" i="1"/>
  <c r="N1464" i="1"/>
  <c r="Q1719" i="1"/>
  <c r="R1719" i="1"/>
  <c r="P1719" i="1"/>
  <c r="L1719" i="1"/>
  <c r="O1719" i="1"/>
  <c r="M607" i="1"/>
  <c r="O607" i="1"/>
  <c r="R607" i="1"/>
  <c r="M1816" i="1"/>
  <c r="P1816" i="1"/>
  <c r="Q1816" i="1"/>
  <c r="N1816" i="1"/>
  <c r="P1709" i="1"/>
  <c r="L1709" i="1"/>
  <c r="O1709" i="1"/>
  <c r="O705" i="1"/>
  <c r="N705" i="1"/>
  <c r="Q1213" i="1"/>
  <c r="L1213" i="1"/>
  <c r="M1213" i="1"/>
  <c r="N623" i="1"/>
  <c r="R623" i="1"/>
  <c r="Q623" i="1"/>
  <c r="O623" i="1"/>
  <c r="P623" i="1"/>
  <c r="L623" i="1"/>
  <c r="M1806" i="1"/>
  <c r="O1806" i="1"/>
  <c r="P1806" i="1"/>
  <c r="Q1806" i="1"/>
  <c r="N1266" i="1"/>
  <c r="P1266" i="1"/>
  <c r="L1266" i="1"/>
  <c r="R1266" i="1"/>
  <c r="M741" i="1"/>
  <c r="O741" i="1"/>
  <c r="R1619" i="1"/>
  <c r="P1619" i="1"/>
  <c r="R613" i="1"/>
  <c r="L613" i="1"/>
  <c r="P613" i="1"/>
  <c r="Q613" i="1"/>
  <c r="N613" i="1"/>
  <c r="M613" i="1"/>
  <c r="L1829" i="1"/>
  <c r="P1829" i="1"/>
  <c r="P1823" i="1"/>
  <c r="L1823" i="1"/>
  <c r="Q1823" i="1"/>
  <c r="N1823" i="1"/>
  <c r="Q1786" i="1"/>
  <c r="O1786" i="1"/>
  <c r="O1397" i="1"/>
  <c r="R1397" i="1"/>
  <c r="P1397" i="1"/>
  <c r="L1397" i="1"/>
  <c r="Q1397" i="1"/>
  <c r="R1778" i="1"/>
  <c r="L1778" i="1"/>
  <c r="P1778" i="1"/>
  <c r="O1778" i="1"/>
  <c r="N1778" i="1"/>
  <c r="M1778" i="1"/>
  <c r="N1760" i="1"/>
  <c r="O1760" i="1"/>
  <c r="L1760" i="1"/>
  <c r="R1760" i="1"/>
  <c r="M1760" i="1"/>
  <c r="P1760" i="1"/>
  <c r="L907" i="1"/>
  <c r="R907" i="1"/>
  <c r="O907" i="1"/>
  <c r="M1004" i="1"/>
  <c r="O1004" i="1"/>
  <c r="R1004" i="1"/>
  <c r="N716" i="1"/>
  <c r="M716" i="1"/>
  <c r="N1482" i="1"/>
  <c r="M1482" i="1"/>
  <c r="O1482" i="1"/>
  <c r="Q1482" i="1"/>
  <c r="N1833" i="1"/>
  <c r="L1833" i="1"/>
  <c r="Q1833" i="1"/>
  <c r="L1346" i="1"/>
  <c r="M1346" i="1"/>
  <c r="N842" i="1"/>
  <c r="M842" i="1"/>
  <c r="P842" i="1"/>
  <c r="L842" i="1"/>
  <c r="O842" i="1"/>
  <c r="M1616" i="1"/>
  <c r="Q1616" i="1"/>
  <c r="L1616" i="1"/>
  <c r="O1616" i="1"/>
  <c r="Q1714" i="1"/>
  <c r="O1714" i="1"/>
  <c r="P1714" i="1"/>
  <c r="N1714" i="1"/>
  <c r="L1714" i="1"/>
  <c r="M942" i="1"/>
  <c r="Q942" i="1"/>
  <c r="P622" i="1"/>
  <c r="M622" i="1"/>
  <c r="N622" i="1"/>
  <c r="Q996" i="1"/>
  <c r="M996" i="1"/>
  <c r="M1002" i="1"/>
  <c r="Q1002" i="1"/>
  <c r="P1051" i="1"/>
  <c r="O1051" i="1"/>
  <c r="L1051" i="1"/>
  <c r="M1605" i="1"/>
  <c r="R1605" i="1"/>
  <c r="O1605" i="1"/>
  <c r="Q1875" i="1"/>
  <c r="R1875" i="1"/>
  <c r="P1875" i="1"/>
  <c r="N1875" i="1"/>
  <c r="O1875" i="1"/>
  <c r="R1705" i="1"/>
  <c r="N1705" i="1"/>
  <c r="P1705" i="1"/>
  <c r="M560" i="1"/>
  <c r="N560" i="1"/>
  <c r="O560" i="1"/>
  <c r="N338" i="1"/>
  <c r="Q338" i="1"/>
  <c r="O338" i="1"/>
  <c r="M338" i="1"/>
  <c r="R338" i="1"/>
  <c r="P338" i="1"/>
  <c r="P348" i="1"/>
  <c r="Q348" i="1"/>
  <c r="M6" i="1"/>
  <c r="O6" i="1"/>
  <c r="Q6" i="1"/>
  <c r="M226" i="1"/>
  <c r="O226" i="1"/>
  <c r="N226" i="1"/>
  <c r="Q226" i="1"/>
  <c r="P226" i="1"/>
  <c r="R547" i="1"/>
  <c r="Q547" i="1"/>
  <c r="P547" i="1"/>
  <c r="M1078" i="1"/>
  <c r="N1078" i="1"/>
  <c r="O1307" i="1"/>
  <c r="M1307" i="1"/>
  <c r="R1307" i="1"/>
  <c r="Q1466" i="1"/>
  <c r="N1466" i="1"/>
  <c r="P1466" i="1"/>
  <c r="L288" i="1"/>
  <c r="O288" i="1"/>
  <c r="M436" i="1"/>
  <c r="N436" i="1"/>
  <c r="Q436" i="1"/>
  <c r="N253" i="1"/>
  <c r="M253" i="1"/>
  <c r="R250" i="1"/>
  <c r="O250" i="1"/>
  <c r="N250" i="1"/>
  <c r="O1551" i="1"/>
  <c r="Q1551" i="1"/>
  <c r="P1785" i="1"/>
  <c r="R1785" i="1"/>
  <c r="Q1665" i="1"/>
  <c r="O1665" i="1"/>
  <c r="L1665" i="1"/>
  <c r="N1581" i="1"/>
  <c r="M1581" i="1"/>
  <c r="L1581" i="1"/>
  <c r="O1384" i="1"/>
  <c r="Q1384" i="1"/>
  <c r="N1384" i="1"/>
  <c r="L725" i="1"/>
  <c r="P725" i="1"/>
  <c r="N1095" i="1"/>
  <c r="L1095" i="1"/>
  <c r="L825" i="1"/>
  <c r="Q825" i="1"/>
  <c r="N1283" i="1"/>
  <c r="P1283" i="1"/>
  <c r="L244" i="1"/>
  <c r="M244" i="1"/>
  <c r="R244" i="1"/>
  <c r="N222" i="1"/>
  <c r="M222" i="1"/>
  <c r="Q222" i="1"/>
  <c r="L222" i="1"/>
  <c r="Q519" i="1"/>
  <c r="R519" i="1"/>
  <c r="O754" i="1"/>
  <c r="L754" i="1"/>
  <c r="P754" i="1"/>
  <c r="N1663" i="1"/>
  <c r="R1663" i="1"/>
  <c r="O1445" i="1"/>
  <c r="L1445" i="1"/>
  <c r="N765" i="1"/>
  <c r="P765" i="1"/>
  <c r="R765" i="1"/>
  <c r="O765" i="1"/>
  <c r="L765" i="1"/>
  <c r="L1221" i="1"/>
  <c r="M1221" i="1"/>
  <c r="Q1221" i="1"/>
  <c r="R998" i="1"/>
  <c r="L998" i="1"/>
  <c r="L952" i="1"/>
  <c r="P952" i="1"/>
  <c r="O804" i="1"/>
  <c r="L804" i="1"/>
  <c r="Q1194" i="1"/>
  <c r="R1194" i="1"/>
  <c r="L1723" i="1"/>
  <c r="Q1723" i="1"/>
  <c r="R1723" i="1"/>
  <c r="Q1391" i="1"/>
  <c r="N1391" i="1"/>
  <c r="P1391" i="1"/>
  <c r="R1391" i="1"/>
  <c r="O1391" i="1"/>
  <c r="N1435" i="1"/>
  <c r="Q1435" i="1"/>
  <c r="M525" i="1"/>
  <c r="L525" i="1"/>
  <c r="O525" i="1"/>
  <c r="N525" i="1"/>
  <c r="P36" i="1"/>
  <c r="Q36" i="1"/>
  <c r="N36" i="1"/>
  <c r="M36" i="1"/>
  <c r="M246" i="1"/>
  <c r="N246" i="1"/>
  <c r="O246" i="1"/>
  <c r="Q246" i="1"/>
  <c r="R246" i="1"/>
  <c r="M978" i="1"/>
  <c r="Q978" i="1"/>
  <c r="L978" i="1"/>
  <c r="N978" i="1"/>
  <c r="M1703" i="1"/>
  <c r="Q1703" i="1"/>
  <c r="N1703" i="1"/>
  <c r="P1703" i="1"/>
  <c r="N1706" i="1"/>
  <c r="O1706" i="1"/>
  <c r="M1706" i="1"/>
  <c r="Q1706" i="1"/>
  <c r="P757" i="1"/>
  <c r="Q757" i="1"/>
  <c r="O1853" i="1"/>
  <c r="M1853" i="1"/>
  <c r="O1241" i="1"/>
  <c r="Q1241" i="1"/>
  <c r="N144" i="1"/>
  <c r="M144" i="1"/>
  <c r="N812" i="1"/>
  <c r="R812" i="1"/>
  <c r="N527" i="1"/>
  <c r="P391" i="1"/>
  <c r="Q405" i="1"/>
  <c r="R291" i="1"/>
  <c r="M462" i="1"/>
  <c r="R1304" i="1"/>
  <c r="L201" i="1"/>
  <c r="N957" i="1"/>
  <c r="Q1647" i="1"/>
  <c r="L504" i="1"/>
  <c r="M1046" i="1"/>
  <c r="Q1046" i="1"/>
  <c r="O404" i="1"/>
  <c r="P404" i="1"/>
  <c r="R1387" i="1"/>
  <c r="O1387" i="1"/>
  <c r="Q1387" i="1"/>
  <c r="N1871" i="1"/>
  <c r="O1871" i="1"/>
  <c r="R1871" i="1"/>
  <c r="P1871" i="1"/>
  <c r="M1871" i="1"/>
  <c r="L766" i="1"/>
  <c r="N766" i="1"/>
  <c r="M766" i="1"/>
  <c r="R280" i="1"/>
  <c r="Q280" i="1"/>
  <c r="M280" i="1"/>
  <c r="N309" i="1"/>
  <c r="R309" i="1"/>
  <c r="P130" i="1"/>
  <c r="O130" i="1"/>
  <c r="N1579" i="1"/>
  <c r="L1579" i="1"/>
  <c r="Q9" i="1"/>
  <c r="O9" i="1"/>
  <c r="N73" i="1"/>
  <c r="M73" i="1"/>
  <c r="N297" i="1"/>
  <c r="P297" i="1"/>
  <c r="Q179" i="1"/>
  <c r="P179" i="1"/>
  <c r="O19" i="1"/>
  <c r="Q19" i="1"/>
  <c r="O1882" i="1"/>
  <c r="R1882" i="1"/>
  <c r="L1882" i="1"/>
  <c r="M1882" i="1"/>
  <c r="P1712" i="1"/>
  <c r="O1712" i="1"/>
  <c r="M1844" i="1"/>
  <c r="O1844" i="1"/>
  <c r="P1844" i="1"/>
  <c r="N1844" i="1"/>
  <c r="M1884" i="1"/>
  <c r="L1884" i="1"/>
  <c r="P265" i="1"/>
  <c r="M265" i="1"/>
  <c r="L307" i="1"/>
  <c r="O307" i="1"/>
  <c r="R1730" i="1"/>
  <c r="Q1730" i="1"/>
  <c r="O1730" i="1"/>
  <c r="P1730" i="1"/>
  <c r="Q922" i="1"/>
  <c r="L1730" i="1"/>
  <c r="P336" i="1"/>
  <c r="R336" i="1"/>
  <c r="M193" i="1"/>
  <c r="Q193" i="1"/>
  <c r="R752" i="1"/>
  <c r="M752" i="1"/>
  <c r="P752" i="1"/>
  <c r="O695" i="1"/>
  <c r="M695" i="1"/>
  <c r="P695" i="1"/>
  <c r="M1191" i="1"/>
  <c r="L1191" i="1"/>
  <c r="Q1061" i="1"/>
  <c r="N1061" i="1"/>
  <c r="L1061" i="1"/>
  <c r="Q500" i="1"/>
  <c r="M500" i="1"/>
  <c r="P500" i="1"/>
  <c r="L500" i="1"/>
  <c r="N58" i="1"/>
  <c r="Q58" i="1"/>
  <c r="O58" i="1"/>
  <c r="P1487" i="1"/>
  <c r="L1487" i="1"/>
  <c r="O1487" i="1"/>
  <c r="O1683" i="1"/>
  <c r="P1683" i="1"/>
  <c r="R1881" i="1"/>
  <c r="M1881" i="1"/>
  <c r="P1881" i="1"/>
  <c r="P8" i="1"/>
  <c r="N8" i="1"/>
  <c r="M512" i="1"/>
  <c r="L512" i="1"/>
  <c r="R512" i="1"/>
  <c r="L209" i="1"/>
  <c r="N209" i="1"/>
  <c r="M909" i="1"/>
  <c r="O909" i="1"/>
  <c r="P909" i="1"/>
  <c r="L1349" i="1"/>
  <c r="R1349" i="1"/>
  <c r="N1349" i="1"/>
  <c r="Q1615" i="1"/>
  <c r="N1615" i="1"/>
  <c r="P1615" i="1"/>
  <c r="M1615" i="1"/>
  <c r="L1615" i="1"/>
  <c r="O1615" i="1"/>
  <c r="P877" i="1"/>
  <c r="R877" i="1"/>
  <c r="Q672" i="1"/>
  <c r="N672" i="1"/>
  <c r="L672" i="1"/>
  <c r="M672" i="1"/>
  <c r="P640" i="1"/>
  <c r="O640" i="1"/>
  <c r="M640" i="1"/>
  <c r="Q640" i="1"/>
  <c r="L640" i="1"/>
  <c r="Q950" i="1"/>
  <c r="P950" i="1"/>
  <c r="O989" i="1"/>
  <c r="L537" i="1"/>
  <c r="P1061" i="1"/>
  <c r="O752" i="1"/>
  <c r="Q512" i="1"/>
  <c r="P58" i="1"/>
  <c r="M1730" i="1"/>
  <c r="R193" i="1"/>
  <c r="O961" i="1"/>
  <c r="M1732" i="1"/>
  <c r="M666" i="1"/>
  <c r="Q166" i="1"/>
  <c r="O262" i="1"/>
  <c r="R545" i="1"/>
  <c r="L1612" i="1"/>
  <c r="M553" i="1"/>
  <c r="Q1690" i="1"/>
  <c r="O855" i="1"/>
  <c r="L443" i="1"/>
  <c r="Q1153" i="1"/>
  <c r="L1864" i="1"/>
  <c r="O1864" i="1"/>
  <c r="M473" i="1"/>
  <c r="M1809" i="1"/>
  <c r="R777" i="1"/>
  <c r="Q932" i="1"/>
  <c r="Q249" i="1"/>
  <c r="R782" i="1"/>
  <c r="Q667" i="1"/>
  <c r="M667" i="1"/>
  <c r="P249" i="1"/>
  <c r="O882" i="1"/>
  <c r="P882" i="1"/>
  <c r="N1876" i="1"/>
  <c r="L326" i="1"/>
  <c r="N1819" i="1"/>
  <c r="R125" i="1"/>
  <c r="P392" i="1"/>
  <c r="M756" i="1"/>
  <c r="N866" i="1"/>
  <c r="L612" i="1"/>
  <c r="M1425" i="1"/>
  <c r="P866" i="1"/>
  <c r="O866" i="1"/>
  <c r="P756" i="1"/>
  <c r="R756" i="1"/>
  <c r="Q182" i="1"/>
  <c r="M182" i="1"/>
  <c r="O684" i="1"/>
  <c r="N1759" i="1"/>
  <c r="N1886" i="1"/>
  <c r="R866" i="1"/>
  <c r="M1256" i="1"/>
  <c r="L1256" i="1"/>
  <c r="L1759" i="1"/>
  <c r="O1349" i="1"/>
  <c r="M1824" i="1"/>
  <c r="P1824" i="1"/>
  <c r="R1425" i="1"/>
  <c r="N183" i="1"/>
  <c r="L183" i="1"/>
  <c r="N675" i="1"/>
  <c r="L675" i="1"/>
  <c r="O1229" i="1"/>
  <c r="M1229" i="1"/>
  <c r="L684" i="1"/>
  <c r="Q493" i="1"/>
  <c r="N493" i="1"/>
  <c r="R493" i="1"/>
  <c r="R165" i="1"/>
  <c r="Q165" i="1"/>
  <c r="O1416" i="1"/>
  <c r="M1416" i="1"/>
  <c r="Q525" i="1"/>
  <c r="P525" i="1"/>
  <c r="O1703" i="1"/>
  <c r="L1703" i="1"/>
  <c r="R1703" i="1"/>
  <c r="M311" i="1"/>
  <c r="O121" i="1"/>
  <c r="R1824" i="1"/>
  <c r="M272" i="1"/>
  <c r="O272" i="1"/>
  <c r="P272" i="1"/>
  <c r="L272" i="1"/>
  <c r="R1819" i="1"/>
  <c r="L1819" i="1"/>
  <c r="M677" i="1"/>
  <c r="L677" i="1"/>
  <c r="N1153" i="1"/>
  <c r="L1153" i="1"/>
  <c r="O788" i="1"/>
  <c r="L788" i="1"/>
  <c r="P1231" i="1"/>
  <c r="Q1231" i="1"/>
  <c r="L1231" i="1"/>
  <c r="P1325" i="1"/>
  <c r="R1325" i="1"/>
  <c r="Q1325" i="1"/>
  <c r="O1325" i="1"/>
  <c r="Q553" i="1"/>
  <c r="P501" i="1"/>
  <c r="M501" i="1"/>
  <c r="N443" i="1"/>
  <c r="O443" i="1"/>
  <c r="L354" i="1"/>
  <c r="Q501" i="1"/>
  <c r="M1153" i="1"/>
  <c r="M777" i="1"/>
  <c r="R1809" i="1"/>
  <c r="N1864" i="1"/>
  <c r="Q473" i="1"/>
  <c r="L1809" i="1"/>
  <c r="N932" i="1"/>
  <c r="O548" i="1"/>
  <c r="R677" i="1"/>
  <c r="N677" i="1"/>
  <c r="N882" i="1"/>
  <c r="P125" i="1"/>
  <c r="N612" i="1"/>
  <c r="O1425" i="1"/>
  <c r="Q1349" i="1"/>
  <c r="Q756" i="1"/>
  <c r="Q1256" i="1"/>
  <c r="P1256" i="1"/>
  <c r="P182" i="1"/>
  <c r="N684" i="1"/>
  <c r="O993" i="1"/>
  <c r="Q1425" i="1"/>
  <c r="Q1886" i="1"/>
  <c r="O1886" i="1"/>
  <c r="M1759" i="1"/>
  <c r="P1349" i="1"/>
  <c r="Q788" i="1"/>
  <c r="M1325" i="1"/>
  <c r="L1876" i="1"/>
  <c r="L1824" i="1"/>
  <c r="N25" i="1"/>
  <c r="O25" i="1"/>
  <c r="P42" i="1"/>
  <c r="Q42" i="1"/>
  <c r="L1193" i="1"/>
  <c r="N1193" i="1"/>
  <c r="O766" i="1"/>
  <c r="Q766" i="1"/>
  <c r="P829" i="1"/>
  <c r="M829" i="1"/>
  <c r="O829" i="1"/>
  <c r="L829" i="1"/>
  <c r="R966" i="1"/>
  <c r="P966" i="1"/>
  <c r="M994" i="1"/>
  <c r="O994" i="1"/>
  <c r="P994" i="1"/>
  <c r="M769" i="1"/>
  <c r="L769" i="1"/>
  <c r="P1208" i="1"/>
  <c r="Q1208" i="1"/>
  <c r="M1455" i="1"/>
  <c r="N1455" i="1"/>
  <c r="L1768" i="1"/>
  <c r="R1768" i="1"/>
  <c r="L1647" i="1"/>
  <c r="O1647" i="1"/>
  <c r="P690" i="1"/>
  <c r="L690" i="1"/>
  <c r="O604" i="1"/>
  <c r="R604" i="1"/>
  <c r="P604" i="1"/>
  <c r="L1696" i="1"/>
  <c r="N1696" i="1"/>
  <c r="L1102" i="1"/>
  <c r="Q1102" i="1"/>
  <c r="P607" i="1"/>
  <c r="N607" i="1"/>
  <c r="O1432" i="1"/>
  <c r="M1432" i="1"/>
  <c r="Q917" i="1"/>
  <c r="P917" i="1"/>
  <c r="Q1321" i="1"/>
  <c r="P1321" i="1"/>
  <c r="N1073" i="1"/>
  <c r="P1073" i="1"/>
  <c r="L1073" i="1"/>
  <c r="N1135" i="1"/>
  <c r="R1135" i="1"/>
  <c r="Q1538" i="1"/>
  <c r="P1538" i="1"/>
  <c r="Q842" i="1"/>
  <c r="R842" i="1"/>
  <c r="P942" i="1"/>
  <c r="R942" i="1"/>
  <c r="Q691" i="1"/>
  <c r="P691" i="1"/>
  <c r="R6" i="1"/>
  <c r="P6" i="1"/>
  <c r="N6" i="1"/>
  <c r="P1078" i="1"/>
  <c r="L1078" i="1"/>
  <c r="L601" i="1"/>
  <c r="R601" i="1"/>
  <c r="N601" i="1"/>
  <c r="R1466" i="1"/>
  <c r="O1466" i="1"/>
  <c r="L1466" i="1"/>
  <c r="R1665" i="1"/>
  <c r="P1665" i="1"/>
  <c r="N1665" i="1"/>
  <c r="M1665" i="1"/>
  <c r="R914" i="1"/>
  <c r="O914" i="1"/>
  <c r="P722" i="1"/>
  <c r="L722" i="1"/>
  <c r="N722" i="1"/>
  <c r="M722" i="1"/>
  <c r="R781" i="1"/>
  <c r="M781" i="1"/>
  <c r="L781" i="1"/>
  <c r="N725" i="1"/>
  <c r="M725" i="1"/>
  <c r="O725" i="1"/>
  <c r="O1798" i="1"/>
  <c r="M1798" i="1"/>
  <c r="N1798" i="1"/>
  <c r="O1663" i="1"/>
  <c r="M1663" i="1"/>
  <c r="L1663" i="1"/>
  <c r="P1613" i="1"/>
  <c r="M1613" i="1"/>
  <c r="M998" i="1"/>
  <c r="O998" i="1"/>
  <c r="Q952" i="1"/>
  <c r="N952" i="1"/>
  <c r="O952" i="1"/>
  <c r="R952" i="1"/>
  <c r="R552" i="1"/>
  <c r="L552" i="1"/>
  <c r="P1793" i="1"/>
  <c r="R1793" i="1"/>
  <c r="R1880" i="1"/>
  <c r="L1880" i="1"/>
  <c r="M709" i="1"/>
  <c r="P709" i="1"/>
  <c r="Q686" i="1"/>
  <c r="O686" i="1"/>
  <c r="N1259" i="1"/>
  <c r="Q1259" i="1"/>
  <c r="L1430" i="1"/>
  <c r="M1430" i="1"/>
  <c r="O666" i="1"/>
  <c r="R401" i="1"/>
  <c r="L110" i="1"/>
  <c r="O110" i="1"/>
  <c r="N1788" i="1"/>
  <c r="O1788" i="1"/>
  <c r="L1123" i="1"/>
  <c r="R1123" i="1"/>
  <c r="N333" i="1"/>
  <c r="P333" i="1"/>
  <c r="N303" i="1"/>
  <c r="P303" i="1"/>
  <c r="R175" i="1"/>
  <c r="N1612" i="1"/>
  <c r="O1612" i="1"/>
  <c r="N174" i="1"/>
  <c r="L174" i="1"/>
  <c r="O1670" i="1"/>
  <c r="N1670" i="1"/>
  <c r="O394" i="1"/>
  <c r="L394" i="1"/>
  <c r="Q391" i="1"/>
  <c r="Q464" i="1"/>
  <c r="L464" i="1"/>
  <c r="M113" i="1"/>
  <c r="M291" i="1"/>
  <c r="Q113" i="1"/>
  <c r="N464" i="1"/>
  <c r="L391" i="1"/>
  <c r="Q938" i="1"/>
  <c r="M1501" i="1"/>
  <c r="O1501" i="1"/>
  <c r="O1576" i="1"/>
  <c r="R1576" i="1"/>
  <c r="L1576" i="1"/>
  <c r="N1576" i="1"/>
  <c r="M1576" i="1"/>
  <c r="Q1576" i="1"/>
  <c r="P1576" i="1"/>
  <c r="L1070" i="1"/>
  <c r="Q1070" i="1"/>
  <c r="M797" i="1"/>
  <c r="Q797" i="1"/>
  <c r="P797" i="1"/>
  <c r="L797" i="1"/>
  <c r="R797" i="1"/>
  <c r="N797" i="1"/>
  <c r="M1056" i="1"/>
  <c r="P1056" i="1"/>
  <c r="N1056" i="1"/>
  <c r="R1056" i="1"/>
  <c r="O1056" i="1"/>
  <c r="Q1056" i="1"/>
  <c r="N905" i="1"/>
  <c r="O905" i="1"/>
  <c r="L905" i="1"/>
  <c r="N1267" i="1"/>
  <c r="P1267" i="1"/>
  <c r="L1267" i="1"/>
  <c r="R1267" i="1"/>
  <c r="O1267" i="1"/>
  <c r="O1513" i="1"/>
  <c r="L1513" i="1"/>
  <c r="R1513" i="1"/>
  <c r="M1513" i="1"/>
  <c r="Q1513" i="1"/>
  <c r="N1513" i="1"/>
  <c r="P1513" i="1"/>
  <c r="Q1681" i="1"/>
  <c r="P1681" i="1"/>
  <c r="L1681" i="1"/>
  <c r="O1681" i="1"/>
  <c r="M1681" i="1"/>
  <c r="N732" i="1"/>
  <c r="O732" i="1"/>
  <c r="P732" i="1"/>
  <c r="R732" i="1"/>
  <c r="Q732" i="1"/>
  <c r="M1189" i="1"/>
  <c r="P1189" i="1"/>
  <c r="O1189" i="1"/>
  <c r="R1189" i="1"/>
  <c r="Q1189" i="1"/>
  <c r="N1189" i="1"/>
  <c r="O583" i="1"/>
  <c r="Q583" i="1"/>
  <c r="L583" i="1"/>
  <c r="R583" i="1"/>
  <c r="M583" i="1"/>
  <c r="N583" i="1"/>
  <c r="O1251" i="1"/>
  <c r="P1251" i="1"/>
  <c r="N1251" i="1"/>
  <c r="Q1251" i="1"/>
  <c r="L1251" i="1"/>
  <c r="M1251" i="1"/>
  <c r="P1263" i="1"/>
  <c r="N1263" i="1"/>
  <c r="O1263" i="1"/>
  <c r="M1263" i="1"/>
  <c r="R1263" i="1"/>
  <c r="L1263" i="1"/>
  <c r="M1802" i="1"/>
  <c r="Q1802" i="1"/>
  <c r="R1802" i="1"/>
  <c r="L1802" i="1"/>
  <c r="O1802" i="1"/>
  <c r="P1802" i="1"/>
  <c r="R1879" i="1"/>
  <c r="L1879" i="1"/>
  <c r="N1879" i="1"/>
  <c r="P1879" i="1"/>
  <c r="M1879" i="1"/>
  <c r="O1879" i="1"/>
  <c r="Q1879" i="1"/>
  <c r="O954" i="1"/>
  <c r="M954" i="1"/>
  <c r="R954" i="1"/>
  <c r="Q954" i="1"/>
  <c r="P954" i="1"/>
  <c r="N954" i="1"/>
  <c r="P711" i="1"/>
  <c r="M711" i="1"/>
  <c r="Q711" i="1"/>
  <c r="R711" i="1"/>
  <c r="L711" i="1"/>
  <c r="O970" i="1"/>
  <c r="M970" i="1"/>
  <c r="P970" i="1"/>
  <c r="R970" i="1"/>
  <c r="L970" i="1"/>
  <c r="N970" i="1"/>
  <c r="Q970" i="1"/>
  <c r="Q1320" i="1"/>
  <c r="O1320" i="1"/>
  <c r="L1320" i="1"/>
  <c r="R1320" i="1"/>
  <c r="M1320" i="1"/>
  <c r="N1320" i="1"/>
  <c r="P1320" i="1"/>
  <c r="P1754" i="1"/>
  <c r="Q1754" i="1"/>
  <c r="M1754" i="1"/>
  <c r="L580" i="1"/>
  <c r="P580" i="1"/>
  <c r="M580" i="1"/>
  <c r="R580" i="1"/>
  <c r="Q580" i="1"/>
  <c r="O580" i="1"/>
  <c r="P1165" i="1"/>
  <c r="L1165" i="1"/>
  <c r="Q1165" i="1"/>
  <c r="M1165" i="1"/>
  <c r="R1165" i="1"/>
  <c r="N1165" i="1"/>
  <c r="O1165" i="1"/>
  <c r="Q1341" i="1"/>
  <c r="M1341" i="1"/>
  <c r="O1341" i="1"/>
  <c r="N1341" i="1"/>
  <c r="L1341" i="1"/>
  <c r="R1341" i="1"/>
  <c r="N1599" i="1"/>
  <c r="Q1599" i="1"/>
  <c r="L1599" i="1"/>
  <c r="O1599" i="1"/>
  <c r="M1599" i="1"/>
  <c r="R1599" i="1"/>
  <c r="N796" i="1"/>
  <c r="R796" i="1"/>
  <c r="P796" i="1"/>
  <c r="Q796" i="1"/>
  <c r="M796" i="1"/>
  <c r="L796" i="1"/>
  <c r="O796" i="1"/>
  <c r="P1877" i="1"/>
  <c r="M1877" i="1"/>
  <c r="L1877" i="1"/>
  <c r="R1877" i="1"/>
  <c r="N1877" i="1"/>
  <c r="Q1877" i="1"/>
  <c r="O1877" i="1"/>
  <c r="R764" i="1"/>
  <c r="M764" i="1"/>
  <c r="L764" i="1"/>
  <c r="P764" i="1"/>
  <c r="O764" i="1"/>
  <c r="Q764" i="1"/>
  <c r="Q565" i="1"/>
  <c r="L565" i="1"/>
  <c r="M565" i="1"/>
  <c r="O565" i="1"/>
  <c r="P565" i="1"/>
  <c r="R565" i="1"/>
  <c r="N565" i="1"/>
  <c r="P972" i="1"/>
  <c r="Q972" i="1"/>
  <c r="M972" i="1"/>
  <c r="L972" i="1"/>
  <c r="O972" i="1"/>
  <c r="R972" i="1"/>
  <c r="N1109" i="1"/>
  <c r="R1109" i="1"/>
  <c r="Q1109" i="1"/>
  <c r="M1109" i="1"/>
  <c r="R1243" i="1"/>
  <c r="O1243" i="1"/>
  <c r="N1243" i="1"/>
  <c r="P1243" i="1"/>
  <c r="M1243" i="1"/>
  <c r="Q1243" i="1"/>
  <c r="L1243" i="1"/>
  <c r="Q744" i="1"/>
  <c r="P744" i="1"/>
  <c r="N744" i="1"/>
  <c r="R744" i="1"/>
  <c r="O744" i="1"/>
  <c r="M744" i="1"/>
  <c r="N1290" i="1"/>
  <c r="R1290" i="1"/>
  <c r="L1290" i="1"/>
  <c r="O1290" i="1"/>
  <c r="Q1290" i="1"/>
  <c r="P1290" i="1"/>
  <c r="O912" i="1"/>
  <c r="P912" i="1"/>
  <c r="Q912" i="1"/>
  <c r="M912" i="1"/>
  <c r="R912" i="1"/>
  <c r="P1440" i="1"/>
  <c r="L1440" i="1"/>
  <c r="O1440" i="1"/>
  <c r="R1440" i="1"/>
  <c r="Q1440" i="1"/>
  <c r="N1440" i="1"/>
  <c r="Q778" i="1"/>
  <c r="N778" i="1"/>
  <c r="R778" i="1"/>
  <c r="P901" i="1"/>
  <c r="Q901" i="1"/>
  <c r="N901" i="1"/>
  <c r="R901" i="1"/>
  <c r="M901" i="1"/>
  <c r="L901" i="1"/>
  <c r="O901" i="1"/>
  <c r="M773" i="1"/>
  <c r="N773" i="1"/>
  <c r="Q773" i="1"/>
  <c r="O773" i="1"/>
  <c r="L773" i="1"/>
  <c r="N1026" i="1"/>
  <c r="R1026" i="1"/>
  <c r="L1026" i="1"/>
  <c r="O1026" i="1"/>
  <c r="M1026" i="1"/>
  <c r="N1859" i="1"/>
  <c r="R1859" i="1"/>
  <c r="O1859" i="1"/>
  <c r="L1859" i="1"/>
  <c r="P1859" i="1"/>
  <c r="Q1859" i="1"/>
  <c r="M648" i="1"/>
  <c r="N648" i="1"/>
  <c r="R648" i="1"/>
  <c r="P648" i="1"/>
  <c r="L648" i="1"/>
  <c r="Q1369" i="1"/>
  <c r="M1369" i="1"/>
  <c r="O1369" i="1"/>
  <c r="P1369" i="1"/>
  <c r="N1369" i="1"/>
  <c r="R1369" i="1"/>
  <c r="P1878" i="1"/>
  <c r="Q1878" i="1"/>
  <c r="O1878" i="1"/>
  <c r="L1878" i="1"/>
  <c r="R1878" i="1"/>
  <c r="M1878" i="1"/>
  <c r="N1878" i="1"/>
  <c r="Q1174" i="1"/>
  <c r="O1174" i="1"/>
  <c r="L1850" i="1"/>
  <c r="M1850" i="1"/>
  <c r="R1850" i="1"/>
  <c r="N1850" i="1"/>
  <c r="P1850" i="1"/>
  <c r="Q1850" i="1"/>
  <c r="M1514" i="1"/>
  <c r="L1514" i="1"/>
  <c r="N1514" i="1"/>
  <c r="O1514" i="1"/>
  <c r="R1514" i="1"/>
  <c r="P1514" i="1"/>
  <c r="Q1514" i="1"/>
  <c r="L644" i="1"/>
  <c r="M644" i="1"/>
  <c r="O644" i="1"/>
  <c r="Q644" i="1"/>
  <c r="R644" i="1"/>
  <c r="N1490" i="1"/>
  <c r="M1490" i="1"/>
  <c r="R1490" i="1"/>
  <c r="P1490" i="1"/>
  <c r="O1490" i="1"/>
  <c r="Q1490" i="1"/>
  <c r="Q1887" i="1"/>
  <c r="M1887" i="1"/>
  <c r="L1887" i="1"/>
  <c r="R1887" i="1"/>
  <c r="P1887" i="1"/>
  <c r="M1804" i="1"/>
  <c r="R1804" i="1"/>
  <c r="Q1804" i="1"/>
  <c r="N1804" i="1"/>
  <c r="L948" i="1"/>
  <c r="P948" i="1"/>
  <c r="Q948" i="1"/>
  <c r="N948" i="1"/>
  <c r="O948" i="1"/>
  <c r="M1672" i="1"/>
  <c r="O1672" i="1"/>
  <c r="N1672" i="1"/>
  <c r="Q1062" i="1"/>
  <c r="M1062" i="1"/>
  <c r="R1062" i="1"/>
  <c r="L1062" i="1"/>
  <c r="N786" i="1"/>
  <c r="Q786" i="1"/>
  <c r="L786" i="1"/>
  <c r="O786" i="1"/>
  <c r="P786" i="1"/>
  <c r="M786" i="1"/>
  <c r="R786" i="1"/>
  <c r="M894" i="1"/>
  <c r="L894" i="1"/>
  <c r="N894" i="1"/>
  <c r="P894" i="1"/>
  <c r="O1176" i="1"/>
  <c r="Q1176" i="1"/>
  <c r="M1176" i="1"/>
  <c r="L1176" i="1"/>
  <c r="N1176" i="1"/>
  <c r="R1176" i="1"/>
  <c r="P1176" i="1"/>
  <c r="R1339" i="1"/>
  <c r="Q1339" i="1"/>
  <c r="L1339" i="1"/>
  <c r="P1339" i="1"/>
  <c r="O1339" i="1"/>
  <c r="P1507" i="1"/>
  <c r="R1507" i="1"/>
  <c r="O1507" i="1"/>
  <c r="L1507" i="1"/>
  <c r="N1507" i="1"/>
  <c r="Q1507" i="1"/>
  <c r="M1673" i="1"/>
  <c r="Q1673" i="1"/>
  <c r="N1673" i="1"/>
  <c r="Q1867" i="1"/>
  <c r="L1867" i="1"/>
  <c r="P1867" i="1"/>
  <c r="O1867" i="1"/>
  <c r="N1867" i="1"/>
  <c r="R1867" i="1"/>
  <c r="N960" i="1"/>
  <c r="R960" i="1"/>
  <c r="M960" i="1"/>
  <c r="Q960" i="1"/>
  <c r="O960" i="1"/>
  <c r="P960" i="1"/>
  <c r="R1232" i="1"/>
  <c r="P1232" i="1"/>
  <c r="L1232" i="1"/>
  <c r="Q1232" i="1"/>
  <c r="N1232" i="1"/>
  <c r="M1232" i="1"/>
  <c r="O1232" i="1"/>
  <c r="M1359" i="1"/>
  <c r="R1359" i="1"/>
  <c r="L1359" i="1"/>
  <c r="P1359" i="1"/>
  <c r="N1359" i="1"/>
  <c r="Q1359" i="1"/>
  <c r="O1359" i="1"/>
  <c r="Q1857" i="1"/>
  <c r="L1857" i="1"/>
  <c r="M1857" i="1"/>
  <c r="O1857" i="1"/>
  <c r="P1370" i="1"/>
  <c r="O1370" i="1"/>
  <c r="N1370" i="1"/>
  <c r="Q1370" i="1"/>
  <c r="M1370" i="1"/>
  <c r="Q1799" i="1"/>
  <c r="M1799" i="1"/>
  <c r="N1799" i="1"/>
  <c r="L1799" i="1"/>
  <c r="O1799" i="1"/>
  <c r="P1799" i="1"/>
  <c r="M760" i="1"/>
  <c r="P760" i="1"/>
  <c r="R760" i="1"/>
  <c r="N760" i="1"/>
  <c r="O760" i="1"/>
  <c r="L760" i="1"/>
  <c r="Q760" i="1"/>
  <c r="L1052" i="1"/>
  <c r="M1052" i="1"/>
  <c r="M861" i="1"/>
  <c r="L861" i="1"/>
  <c r="R861" i="1"/>
  <c r="P861" i="1"/>
  <c r="N861" i="1"/>
  <c r="Q861" i="1"/>
  <c r="O861" i="1"/>
  <c r="L1657" i="1"/>
  <c r="M1657" i="1"/>
  <c r="R1657" i="1"/>
  <c r="O1657" i="1"/>
  <c r="Q1657" i="1"/>
  <c r="N1657" i="1"/>
  <c r="N1022" i="1"/>
  <c r="M1022" i="1"/>
  <c r="R1022" i="1"/>
  <c r="L1022" i="1"/>
  <c r="O1022" i="1"/>
  <c r="P1022" i="1"/>
  <c r="Q1022" i="1"/>
  <c r="M1179" i="1"/>
  <c r="L1179" i="1"/>
  <c r="P1179" i="1"/>
  <c r="O1179" i="1"/>
  <c r="N1179" i="1"/>
  <c r="Q1179" i="1"/>
  <c r="N236" i="1"/>
  <c r="R236" i="1"/>
  <c r="O236" i="1"/>
  <c r="Q236" i="1"/>
  <c r="N293" i="1"/>
  <c r="M293" i="1"/>
  <c r="O293" i="1"/>
  <c r="P293" i="1"/>
  <c r="L293" i="1"/>
  <c r="Q293" i="1"/>
  <c r="R293" i="1"/>
  <c r="M98" i="1"/>
  <c r="N98" i="1"/>
  <c r="R98" i="1"/>
  <c r="O98" i="1"/>
  <c r="L98" i="1"/>
  <c r="Q98" i="1"/>
  <c r="M242" i="1"/>
  <c r="O242" i="1"/>
  <c r="N242" i="1"/>
  <c r="Q242" i="1"/>
  <c r="P242" i="1"/>
  <c r="L242" i="1"/>
  <c r="O1108" i="1"/>
  <c r="R1108" i="1"/>
  <c r="L1108" i="1"/>
  <c r="P1108" i="1"/>
  <c r="N1108" i="1"/>
  <c r="Q1108" i="1"/>
  <c r="P832" i="1"/>
  <c r="M832" i="1"/>
  <c r="N832" i="1"/>
  <c r="L1094" i="1"/>
  <c r="N1094" i="1"/>
  <c r="O1480" i="1"/>
  <c r="L1480" i="1"/>
  <c r="M1480" i="1"/>
  <c r="N1480" i="1"/>
  <c r="P1480" i="1"/>
  <c r="P1807" i="1"/>
  <c r="Q1807" i="1"/>
  <c r="L1807" i="1"/>
  <c r="N1807" i="1"/>
  <c r="O1807" i="1"/>
  <c r="M1807" i="1"/>
  <c r="R1807" i="1"/>
  <c r="O1767" i="1"/>
  <c r="L1767" i="1"/>
  <c r="M1767" i="1"/>
  <c r="N1767" i="1"/>
  <c r="P1767" i="1"/>
  <c r="Q1767" i="1"/>
  <c r="P896" i="1"/>
  <c r="O896" i="1"/>
  <c r="M1851" i="1"/>
  <c r="N1851" i="1"/>
  <c r="L1851" i="1"/>
  <c r="Q1851" i="1"/>
  <c r="R1851" i="1"/>
  <c r="O1851" i="1"/>
  <c r="P1851" i="1"/>
  <c r="L316" i="1"/>
  <c r="M316" i="1"/>
  <c r="Q316" i="1"/>
  <c r="P316" i="1"/>
  <c r="O316" i="1"/>
  <c r="N269" i="1"/>
  <c r="O269" i="1"/>
  <c r="M269" i="1"/>
  <c r="Q269" i="1"/>
  <c r="R269" i="1"/>
  <c r="N475" i="1"/>
  <c r="M475" i="1"/>
  <c r="R475" i="1"/>
  <c r="O475" i="1"/>
  <c r="P1351" i="1"/>
  <c r="M1351" i="1"/>
  <c r="R1351" i="1"/>
  <c r="N1351" i="1"/>
  <c r="Q1351" i="1"/>
  <c r="O1351" i="1"/>
  <c r="L1351" i="1"/>
  <c r="M1870" i="1"/>
  <c r="Q1870" i="1"/>
  <c r="R1870" i="1"/>
  <c r="P1870" i="1"/>
  <c r="N1870" i="1"/>
  <c r="L1870" i="1"/>
  <c r="O1870" i="1"/>
  <c r="P1747" i="1"/>
  <c r="N1747" i="1"/>
  <c r="L1381" i="1"/>
  <c r="P1381" i="1"/>
  <c r="R1381" i="1"/>
  <c r="M1381" i="1"/>
  <c r="N1381" i="1"/>
  <c r="O1381" i="1"/>
  <c r="L1845" i="1"/>
  <c r="P1845" i="1"/>
  <c r="O1845" i="1"/>
  <c r="N1845" i="1"/>
  <c r="N784" i="1"/>
  <c r="Q784" i="1"/>
  <c r="P784" i="1"/>
  <c r="L784" i="1"/>
  <c r="O784" i="1"/>
  <c r="O619" i="1"/>
  <c r="L619" i="1"/>
  <c r="M619" i="1"/>
  <c r="R939" i="1"/>
  <c r="P939" i="1"/>
  <c r="M939" i="1"/>
  <c r="Q1264" i="1"/>
  <c r="N1264" i="1"/>
  <c r="M1264" i="1"/>
  <c r="R1264" i="1"/>
  <c r="P1539" i="1"/>
  <c r="O1539" i="1"/>
  <c r="R1539" i="1"/>
  <c r="L1539" i="1"/>
  <c r="M1539" i="1"/>
  <c r="Q1539" i="1"/>
  <c r="N1459" i="1"/>
  <c r="P1459" i="1"/>
  <c r="Q1459" i="1"/>
  <c r="R1459" i="1"/>
  <c r="O1459" i="1"/>
  <c r="P469" i="1"/>
  <c r="O469" i="1"/>
  <c r="N469" i="1"/>
  <c r="N448" i="1"/>
  <c r="L448" i="1"/>
  <c r="R448" i="1"/>
  <c r="Q448" i="1"/>
  <c r="O448" i="1"/>
  <c r="P448" i="1"/>
  <c r="M448" i="1"/>
  <c r="M212" i="1"/>
  <c r="O212" i="1"/>
  <c r="N471" i="1"/>
  <c r="R471" i="1"/>
  <c r="P471" i="1"/>
  <c r="L471" i="1"/>
  <c r="Q471" i="1"/>
  <c r="O471" i="1"/>
  <c r="M471" i="1"/>
  <c r="M1314" i="1"/>
  <c r="P1314" i="1"/>
  <c r="Q1314" i="1"/>
  <c r="N1314" i="1"/>
  <c r="L1314" i="1"/>
  <c r="R1314" i="1"/>
  <c r="O1314" i="1"/>
  <c r="N1695" i="1"/>
  <c r="R1695" i="1"/>
  <c r="O1695" i="1"/>
  <c r="M1695" i="1"/>
  <c r="P1695" i="1"/>
  <c r="L1695" i="1"/>
  <c r="Q1695" i="1"/>
  <c r="P1489" i="1"/>
  <c r="Q1489" i="1"/>
  <c r="O1489" i="1"/>
  <c r="M1489" i="1"/>
  <c r="N1489" i="1"/>
  <c r="R1489" i="1"/>
  <c r="M836" i="1"/>
  <c r="R836" i="1"/>
  <c r="Q836" i="1"/>
  <c r="M800" i="1"/>
  <c r="O800" i="1"/>
  <c r="Q800" i="1"/>
  <c r="N800" i="1"/>
  <c r="P800" i="1"/>
  <c r="L800" i="1"/>
  <c r="R1656" i="1"/>
  <c r="N1656" i="1"/>
  <c r="P1656" i="1"/>
  <c r="Q1656" i="1"/>
  <c r="L1656" i="1"/>
  <c r="M1656" i="1"/>
  <c r="R656" i="1"/>
  <c r="M656" i="1"/>
  <c r="O656" i="1"/>
  <c r="R278" i="1"/>
  <c r="P278" i="1"/>
  <c r="N768" i="1"/>
  <c r="O768" i="1"/>
  <c r="N1792" i="1"/>
  <c r="P1792" i="1"/>
  <c r="L1792" i="1"/>
  <c r="O1792" i="1"/>
  <c r="Q1792" i="1"/>
  <c r="M1792" i="1"/>
  <c r="R1792" i="1"/>
  <c r="L341" i="1"/>
  <c r="O341" i="1"/>
  <c r="M240" i="1"/>
  <c r="P240" i="1"/>
  <c r="N240" i="1"/>
  <c r="L23" i="1"/>
  <c r="M23" i="1"/>
  <c r="P72" i="1"/>
  <c r="O72" i="1"/>
  <c r="R72" i="1"/>
  <c r="L72" i="1"/>
  <c r="N72" i="1"/>
  <c r="P368" i="1"/>
  <c r="O368" i="1"/>
  <c r="M368" i="1"/>
  <c r="Q368" i="1"/>
  <c r="L368" i="1"/>
  <c r="R148" i="1"/>
  <c r="P148" i="1"/>
  <c r="L148" i="1"/>
  <c r="O148" i="1"/>
  <c r="M148" i="1"/>
  <c r="Q148" i="1"/>
  <c r="N148" i="1"/>
  <c r="L177" i="1"/>
  <c r="R177" i="1"/>
  <c r="N177" i="1"/>
  <c r="M177" i="1"/>
  <c r="Q177" i="1"/>
  <c r="O289" i="1"/>
  <c r="R289" i="1"/>
  <c r="M289" i="1"/>
  <c r="L289" i="1"/>
  <c r="P289" i="1"/>
  <c r="Q289" i="1"/>
  <c r="Q318" i="1"/>
  <c r="N318" i="1"/>
  <c r="P318" i="1"/>
  <c r="O318" i="1"/>
  <c r="L318" i="1"/>
  <c r="M318" i="1"/>
  <c r="R318" i="1"/>
  <c r="R487" i="1"/>
  <c r="Q487" i="1"/>
  <c r="M487" i="1"/>
  <c r="P487" i="1"/>
  <c r="N487" i="1"/>
  <c r="R854" i="1"/>
  <c r="O854" i="1"/>
  <c r="P854" i="1"/>
  <c r="N854" i="1"/>
  <c r="M854" i="1"/>
  <c r="Q854" i="1"/>
  <c r="L859" i="1"/>
  <c r="P859" i="1"/>
  <c r="O859" i="1"/>
  <c r="M859" i="1"/>
  <c r="N1535" i="1"/>
  <c r="L1535" i="1"/>
  <c r="Q1535" i="1"/>
  <c r="O1535" i="1"/>
  <c r="M1535" i="1"/>
  <c r="R1535" i="1"/>
  <c r="L693" i="1"/>
  <c r="R693" i="1"/>
  <c r="Q693" i="1"/>
  <c r="P693" i="1"/>
  <c r="M693" i="1"/>
  <c r="O693" i="1"/>
  <c r="M1009" i="1"/>
  <c r="Q1009" i="1"/>
  <c r="N1009" i="1"/>
  <c r="P1009" i="1"/>
  <c r="Q1317" i="1"/>
  <c r="R1317" i="1"/>
  <c r="N1317" i="1"/>
  <c r="O1317" i="1"/>
  <c r="P1317" i="1"/>
  <c r="M1317" i="1"/>
  <c r="L1317" i="1"/>
  <c r="O1821" i="1"/>
  <c r="L1821" i="1"/>
  <c r="Q1821" i="1"/>
  <c r="P1821" i="1"/>
  <c r="M1304" i="1"/>
  <c r="L1304" i="1"/>
  <c r="O1304" i="1"/>
  <c r="R1732" i="1"/>
  <c r="O1430" i="1"/>
  <c r="L666" i="1"/>
  <c r="P401" i="1"/>
  <c r="Q110" i="1"/>
  <c r="M1788" i="1"/>
  <c r="Q333" i="1"/>
  <c r="L175" i="1"/>
  <c r="M1612" i="1"/>
  <c r="O174" i="1"/>
  <c r="L1670" i="1"/>
  <c r="N394" i="1"/>
  <c r="P23" i="1"/>
  <c r="O23" i="1"/>
  <c r="N113" i="1"/>
  <c r="Q291" i="1"/>
  <c r="L291" i="1"/>
  <c r="N1304" i="1"/>
  <c r="Q859" i="1"/>
  <c r="M72" i="1"/>
  <c r="O177" i="1"/>
  <c r="P291" i="1"/>
  <c r="L487" i="1"/>
  <c r="N289" i="1"/>
  <c r="L1189" i="1"/>
  <c r="M1267" i="1"/>
  <c r="L1009" i="1"/>
  <c r="Q1263" i="1"/>
  <c r="L1804" i="1"/>
  <c r="L128" i="1"/>
  <c r="N128" i="1"/>
  <c r="Q128" i="1"/>
  <c r="P128" i="1"/>
  <c r="R128" i="1"/>
  <c r="L249" i="1"/>
  <c r="R249" i="1"/>
  <c r="N249" i="1"/>
  <c r="O326" i="1"/>
  <c r="M326" i="1"/>
  <c r="N326" i="1"/>
  <c r="L1448" i="1"/>
  <c r="N1448" i="1"/>
  <c r="Q1448" i="1"/>
  <c r="O1448" i="1"/>
  <c r="M1448" i="1"/>
  <c r="R1448" i="1"/>
  <c r="P1448" i="1"/>
  <c r="R224" i="1"/>
  <c r="L224" i="1"/>
  <c r="O224" i="1"/>
  <c r="Q224" i="1"/>
  <c r="P224" i="1"/>
  <c r="Q548" i="1"/>
  <c r="R548" i="1"/>
  <c r="P548" i="1"/>
  <c r="N156" i="1"/>
  <c r="R156" i="1"/>
  <c r="Q156" i="1"/>
  <c r="L156" i="1"/>
  <c r="O156" i="1"/>
  <c r="P156" i="1"/>
  <c r="R29" i="1"/>
  <c r="M29" i="1"/>
  <c r="L29" i="1"/>
  <c r="Q29" i="1"/>
  <c r="O125" i="1"/>
  <c r="M125" i="1"/>
  <c r="L125" i="1"/>
  <c r="P777" i="1"/>
  <c r="L777" i="1"/>
  <c r="L1624" i="1"/>
  <c r="N1624" i="1"/>
  <c r="R1624" i="1"/>
  <c r="N1461" i="1"/>
  <c r="O1461" i="1"/>
  <c r="M1461" i="1"/>
  <c r="L1461" i="1"/>
  <c r="R1461" i="1"/>
  <c r="P1461" i="1"/>
  <c r="Q1461" i="1"/>
  <c r="R826" i="1"/>
  <c r="P826" i="1"/>
  <c r="M826" i="1"/>
  <c r="L826" i="1"/>
  <c r="M1092" i="1"/>
  <c r="N1092" i="1"/>
  <c r="L1092" i="1"/>
  <c r="O1092" i="1"/>
  <c r="P1092" i="1"/>
  <c r="R1092" i="1"/>
  <c r="P1343" i="1"/>
  <c r="L1343" i="1"/>
  <c r="M1343" i="1"/>
  <c r="N1343" i="1"/>
  <c r="R1800" i="1"/>
  <c r="P1800" i="1"/>
  <c r="M1800" i="1"/>
  <c r="O1800" i="1"/>
  <c r="L1800" i="1"/>
  <c r="L857" i="1"/>
  <c r="N857" i="1"/>
  <c r="N1240" i="1"/>
  <c r="P1240" i="1"/>
  <c r="O1240" i="1"/>
  <c r="Q1240" i="1"/>
  <c r="L1240" i="1"/>
  <c r="M1240" i="1"/>
  <c r="R704" i="1"/>
  <c r="Q704" i="1"/>
  <c r="M1202" i="1"/>
  <c r="R1202" i="1"/>
  <c r="N1202" i="1"/>
  <c r="Q1202" i="1"/>
  <c r="M1331" i="1"/>
  <c r="Q1331" i="1"/>
  <c r="P1483" i="1"/>
  <c r="N1483" i="1"/>
  <c r="R1483" i="1"/>
  <c r="M1483" i="1"/>
  <c r="M1836" i="1"/>
  <c r="P1836" i="1"/>
  <c r="O1836" i="1"/>
  <c r="Q1836" i="1"/>
  <c r="P1528" i="1"/>
  <c r="R1528" i="1"/>
  <c r="O1528" i="1"/>
  <c r="L1528" i="1"/>
  <c r="M1528" i="1"/>
  <c r="N1528" i="1"/>
  <c r="N976" i="1"/>
  <c r="P976" i="1"/>
  <c r="Q976" i="1"/>
  <c r="L976" i="1"/>
  <c r="R1064" i="1"/>
  <c r="Q1064" i="1"/>
  <c r="P838" i="1"/>
  <c r="O838" i="1"/>
  <c r="L838" i="1"/>
  <c r="N1199" i="1"/>
  <c r="R1199" i="1"/>
  <c r="O1199" i="1"/>
  <c r="L1597" i="1"/>
  <c r="M1597" i="1"/>
  <c r="O1597" i="1"/>
  <c r="R1820" i="1"/>
  <c r="M1820" i="1"/>
  <c r="P1820" i="1"/>
  <c r="Q1820" i="1"/>
  <c r="O1820" i="1"/>
  <c r="O637" i="1"/>
  <c r="N637" i="1"/>
  <c r="L637" i="1"/>
  <c r="R637" i="1"/>
  <c r="Q637" i="1"/>
  <c r="R1201" i="1"/>
  <c r="O1201" i="1"/>
  <c r="P1728" i="1"/>
  <c r="O1728" i="1"/>
  <c r="R1728" i="1"/>
  <c r="M1728" i="1"/>
  <c r="N1728" i="1"/>
  <c r="R1207" i="1"/>
  <c r="P1207" i="1"/>
  <c r="L1207" i="1"/>
  <c r="Q1207" i="1"/>
  <c r="M1170" i="1"/>
  <c r="Q1170" i="1"/>
  <c r="N1170" i="1"/>
  <c r="O1170" i="1"/>
  <c r="Q1282" i="1"/>
  <c r="R1282" i="1"/>
  <c r="M1282" i="1"/>
  <c r="L1282" i="1"/>
  <c r="P1645" i="1"/>
  <c r="R1645" i="1"/>
  <c r="O1645" i="1"/>
  <c r="N980" i="1"/>
  <c r="P980" i="1"/>
  <c r="R980" i="1"/>
  <c r="L980" i="1"/>
  <c r="P1016" i="1"/>
  <c r="Q1016" i="1"/>
  <c r="M1530" i="1"/>
  <c r="Q1530" i="1"/>
  <c r="N1530" i="1"/>
  <c r="P1530" i="1"/>
  <c r="R581" i="1"/>
  <c r="Q581" i="1"/>
  <c r="P581" i="1"/>
  <c r="P1001" i="1"/>
  <c r="M1001" i="1"/>
  <c r="L1001" i="1"/>
  <c r="Q1496" i="1"/>
  <c r="N1496" i="1"/>
  <c r="O1496" i="1"/>
  <c r="L986" i="1"/>
  <c r="Q986" i="1"/>
  <c r="P1371" i="1"/>
  <c r="M1371" i="1"/>
  <c r="O1371" i="1"/>
  <c r="M772" i="1"/>
  <c r="L772" i="1"/>
  <c r="P772" i="1"/>
  <c r="O772" i="1"/>
  <c r="N772" i="1"/>
  <c r="O1553" i="1"/>
  <c r="R1553" i="1"/>
  <c r="M1553" i="1"/>
  <c r="N1553" i="1"/>
  <c r="Q1553" i="1"/>
  <c r="P985" i="1"/>
  <c r="M985" i="1"/>
  <c r="N985" i="1"/>
  <c r="Q985" i="1"/>
  <c r="L985" i="1"/>
  <c r="O985" i="1"/>
  <c r="R985" i="1"/>
  <c r="N893" i="1"/>
  <c r="R893" i="1"/>
  <c r="Q893" i="1"/>
  <c r="M893" i="1"/>
  <c r="P748" i="1"/>
  <c r="L748" i="1"/>
  <c r="O748" i="1"/>
  <c r="R748" i="1"/>
  <c r="Q748" i="1"/>
  <c r="L585" i="1"/>
  <c r="O585" i="1"/>
  <c r="N1650" i="1"/>
  <c r="Q1650" i="1"/>
  <c r="P702" i="1"/>
  <c r="R702" i="1"/>
  <c r="O702" i="1"/>
  <c r="N702" i="1"/>
  <c r="L702" i="1"/>
  <c r="M702" i="1"/>
  <c r="P1363" i="1"/>
  <c r="N1363" i="1"/>
  <c r="Q1688" i="1"/>
  <c r="M1688" i="1"/>
  <c r="O1688" i="1"/>
  <c r="R584" i="1"/>
  <c r="N584" i="1"/>
  <c r="L584" i="1"/>
  <c r="M904" i="1"/>
  <c r="Q904" i="1"/>
  <c r="R904" i="1"/>
  <c r="O904" i="1"/>
  <c r="P904" i="1"/>
  <c r="R571" i="1"/>
  <c r="P571" i="1"/>
  <c r="Q973" i="1"/>
  <c r="P973" i="1"/>
  <c r="Q1005" i="1"/>
  <c r="O1005" i="1"/>
  <c r="R1005" i="1"/>
  <c r="M1255" i="1"/>
  <c r="O1255" i="1"/>
  <c r="P1255" i="1"/>
  <c r="R1255" i="1"/>
  <c r="R1623" i="1"/>
  <c r="M1623" i="1"/>
  <c r="P1623" i="1"/>
  <c r="O1623" i="1"/>
  <c r="L1623" i="1"/>
  <c r="L1497" i="1"/>
  <c r="N1497" i="1"/>
  <c r="M921" i="1"/>
  <c r="Q921" i="1"/>
  <c r="R921" i="1"/>
  <c r="M1738" i="1"/>
  <c r="O1738" i="1"/>
  <c r="L1738" i="1"/>
  <c r="R776" i="1"/>
  <c r="O776" i="1"/>
  <c r="L1120" i="1"/>
  <c r="P1120" i="1"/>
  <c r="M1120" i="1"/>
  <c r="Q1287" i="1"/>
  <c r="R1287" i="1"/>
  <c r="O1287" i="1"/>
  <c r="O204" i="1"/>
  <c r="M204" i="1"/>
  <c r="N204" i="1"/>
  <c r="Q204" i="1"/>
  <c r="O76" i="1"/>
  <c r="L76" i="1"/>
  <c r="M76" i="1"/>
  <c r="N76" i="1"/>
  <c r="Q76" i="1"/>
  <c r="Q325" i="1"/>
  <c r="R325" i="1"/>
  <c r="O274" i="1"/>
  <c r="P274" i="1"/>
  <c r="R467" i="1"/>
  <c r="P467" i="1"/>
  <c r="L467" i="1"/>
  <c r="Q1883" i="1"/>
  <c r="O1883" i="1"/>
  <c r="L1883" i="1"/>
  <c r="R1883" i="1"/>
  <c r="Q1862" i="1"/>
  <c r="L1862" i="1"/>
  <c r="N1862" i="1"/>
  <c r="M1862" i="1"/>
  <c r="O1862" i="1"/>
  <c r="L1525" i="1"/>
  <c r="P1525" i="1"/>
  <c r="O1525" i="1"/>
  <c r="N1885" i="1"/>
  <c r="P1885" i="1"/>
  <c r="M1885" i="1"/>
  <c r="O1885" i="1"/>
  <c r="L1885" i="1"/>
  <c r="R1301" i="1"/>
  <c r="O1301" i="1"/>
  <c r="Q1301" i="1"/>
  <c r="M1301" i="1"/>
  <c r="L516" i="1"/>
  <c r="M516" i="1"/>
  <c r="P516" i="1"/>
  <c r="O516" i="1"/>
  <c r="R252" i="1"/>
  <c r="L252" i="1"/>
  <c r="P252" i="1"/>
  <c r="N141" i="1"/>
  <c r="M141" i="1"/>
  <c r="P301" i="1"/>
  <c r="R301" i="1"/>
  <c r="L301" i="1"/>
  <c r="M301" i="1"/>
  <c r="O301" i="1"/>
  <c r="R615" i="1"/>
  <c r="N615" i="1"/>
  <c r="M1175" i="1"/>
  <c r="O1175" i="1"/>
  <c r="Q1175" i="1"/>
  <c r="P1175" i="1"/>
  <c r="R1433" i="1"/>
  <c r="Q1433" i="1"/>
  <c r="M1433" i="1"/>
  <c r="N1433" i="1"/>
  <c r="R1752" i="1"/>
  <c r="L1752" i="1"/>
  <c r="M1752" i="1"/>
  <c r="P1752" i="1"/>
  <c r="L559" i="1"/>
  <c r="P559" i="1"/>
  <c r="R559" i="1"/>
  <c r="O559" i="1"/>
  <c r="N559" i="1"/>
  <c r="M1818" i="1"/>
  <c r="N1818" i="1"/>
  <c r="P1818" i="1"/>
  <c r="L1818" i="1"/>
  <c r="P1661" i="1"/>
  <c r="L1661" i="1"/>
  <c r="R1661" i="1"/>
  <c r="O1661" i="1"/>
  <c r="M1661" i="1"/>
  <c r="M1784" i="1"/>
  <c r="Q1784" i="1"/>
  <c r="L1411" i="1"/>
  <c r="N1411" i="1"/>
  <c r="Q1411" i="1"/>
  <c r="M1411" i="1"/>
  <c r="L1868" i="1"/>
  <c r="P1868" i="1"/>
  <c r="O1868" i="1"/>
  <c r="N1868" i="1"/>
  <c r="Q1868" i="1"/>
  <c r="M1868" i="1"/>
  <c r="R62" i="1"/>
  <c r="Q62" i="1"/>
  <c r="R1770" i="1"/>
  <c r="Q1770" i="1"/>
  <c r="L572" i="1"/>
  <c r="M572" i="1"/>
  <c r="P1272" i="1"/>
  <c r="M1272" i="1"/>
  <c r="R616" i="1"/>
  <c r="O616" i="1"/>
  <c r="N616" i="1"/>
  <c r="M616" i="1"/>
  <c r="P616" i="1"/>
  <c r="Q616" i="1"/>
  <c r="M944" i="1"/>
  <c r="O944" i="1"/>
  <c r="R533" i="1"/>
  <c r="P533" i="1"/>
  <c r="O533" i="1"/>
  <c r="M533" i="1"/>
  <c r="Q533" i="1"/>
  <c r="L533" i="1"/>
  <c r="N313" i="1"/>
  <c r="P313" i="1"/>
  <c r="R313" i="1"/>
  <c r="M313" i="1"/>
  <c r="Q313" i="1"/>
  <c r="O313" i="1"/>
  <c r="M511" i="1"/>
  <c r="Q511" i="1"/>
  <c r="R511" i="1"/>
  <c r="P1393" i="1"/>
  <c r="N1393" i="1"/>
  <c r="R1393" i="1"/>
  <c r="M1393" i="1"/>
  <c r="O1393" i="1"/>
  <c r="Q1393" i="1"/>
  <c r="L1393" i="1"/>
  <c r="N639" i="1"/>
  <c r="P639" i="1"/>
  <c r="M639" i="1"/>
  <c r="R639" i="1"/>
  <c r="L639" i="1"/>
  <c r="O639" i="1"/>
  <c r="O1473" i="1"/>
  <c r="P1473" i="1"/>
  <c r="N1473" i="1"/>
  <c r="R1473" i="1"/>
  <c r="M1473" i="1"/>
  <c r="L1473" i="1"/>
  <c r="M734" i="1"/>
  <c r="P734" i="1"/>
  <c r="N734" i="1"/>
  <c r="Q734" i="1"/>
  <c r="R734" i="1"/>
  <c r="L734" i="1"/>
  <c r="Q916" i="1"/>
  <c r="P916" i="1"/>
  <c r="M916" i="1"/>
  <c r="N916" i="1"/>
  <c r="L916" i="1"/>
  <c r="O1067" i="1"/>
  <c r="N1067" i="1"/>
  <c r="L1067" i="1"/>
  <c r="P1067" i="1"/>
  <c r="R813" i="1"/>
  <c r="N813" i="1"/>
  <c r="P813" i="1"/>
  <c r="O793" i="1"/>
  <c r="N793" i="1"/>
  <c r="P793" i="1"/>
  <c r="L793" i="1"/>
  <c r="R575" i="1"/>
  <c r="P575" i="1"/>
  <c r="O575" i="1"/>
  <c r="L575" i="1"/>
  <c r="Q575" i="1"/>
  <c r="M1769" i="1"/>
  <c r="Q1769" i="1"/>
  <c r="N1769" i="1"/>
  <c r="P1769" i="1"/>
  <c r="R1769" i="1"/>
  <c r="M798" i="1"/>
  <c r="R798" i="1"/>
  <c r="O798" i="1"/>
  <c r="P798" i="1"/>
  <c r="M1241" i="1"/>
  <c r="P1241" i="1"/>
  <c r="R144" i="1"/>
  <c r="P144" i="1"/>
  <c r="Q144" i="1"/>
  <c r="L144" i="1"/>
  <c r="O144" i="1"/>
  <c r="L424" i="1"/>
  <c r="P424" i="1"/>
  <c r="O424" i="1"/>
  <c r="M424" i="1"/>
  <c r="R1177" i="1"/>
  <c r="L1177" i="1"/>
  <c r="R1413" i="1"/>
  <c r="M1413" i="1"/>
  <c r="Q1413" i="1"/>
  <c r="N1413" i="1"/>
  <c r="L1413" i="1"/>
  <c r="M1377" i="1"/>
  <c r="Q1377" i="1"/>
  <c r="P1053" i="1"/>
  <c r="L1053" i="1"/>
  <c r="M1053" i="1"/>
  <c r="O1053" i="1"/>
  <c r="R1053" i="1"/>
  <c r="Q1053" i="1"/>
  <c r="N1053" i="1"/>
  <c r="Q865" i="1"/>
  <c r="M865" i="1"/>
  <c r="P865" i="1"/>
  <c r="N865" i="1"/>
  <c r="N1533" i="1"/>
  <c r="M1533" i="1"/>
  <c r="O1533" i="1"/>
  <c r="Q1533" i="1"/>
  <c r="R1533" i="1"/>
  <c r="L1533" i="1"/>
  <c r="P1533" i="1"/>
  <c r="Q1036" i="1"/>
  <c r="M1036" i="1"/>
  <c r="P1036" i="1"/>
  <c r="L1036" i="1"/>
  <c r="R1036" i="1"/>
  <c r="R1013" i="1"/>
  <c r="Q1013" i="1"/>
  <c r="N1013" i="1"/>
  <c r="O1013" i="1"/>
  <c r="P1013" i="1"/>
  <c r="L1013" i="1"/>
  <c r="M1013" i="1"/>
  <c r="M1488" i="1"/>
  <c r="N1488" i="1"/>
  <c r="O1488" i="1"/>
  <c r="Q1488" i="1"/>
  <c r="L1488" i="1"/>
  <c r="R1488" i="1"/>
  <c r="P1488" i="1"/>
  <c r="O753" i="1"/>
  <c r="L753" i="1"/>
  <c r="P753" i="1"/>
  <c r="L1554" i="1"/>
  <c r="O1554" i="1"/>
  <c r="P1554" i="1"/>
  <c r="R1554" i="1"/>
  <c r="O1815" i="1"/>
  <c r="R1815" i="1"/>
  <c r="M1815" i="1"/>
  <c r="L1815" i="1"/>
  <c r="P1815" i="1"/>
  <c r="N1815" i="1"/>
  <c r="Q1815" i="1"/>
  <c r="P29" i="1"/>
  <c r="N1207" i="1"/>
  <c r="N986" i="1"/>
  <c r="M357" i="1"/>
  <c r="R357" i="1"/>
  <c r="P505" i="1"/>
  <c r="R505" i="1"/>
  <c r="R674" i="1"/>
  <c r="P674" i="1"/>
  <c r="P340" i="1"/>
  <c r="O340" i="1"/>
  <c r="M997" i="1"/>
  <c r="L997" i="1"/>
  <c r="O282" i="1"/>
  <c r="N282" i="1"/>
  <c r="Q1491" i="1"/>
  <c r="P1491" i="1"/>
  <c r="M165" i="1"/>
  <c r="O165" i="1"/>
  <c r="P165" i="1"/>
  <c r="P178" i="1"/>
  <c r="N178" i="1"/>
  <c r="L178" i="1"/>
  <c r="N499" i="1"/>
  <c r="L499" i="1"/>
  <c r="O499" i="1"/>
  <c r="M499" i="1"/>
  <c r="N877" i="1"/>
  <c r="M877" i="1"/>
  <c r="Q1257" i="1"/>
  <c r="M1257" i="1"/>
  <c r="P1257" i="1"/>
  <c r="N1257" i="1"/>
  <c r="P1869" i="1"/>
  <c r="N1869" i="1"/>
  <c r="R1869" i="1"/>
  <c r="N1809" i="1"/>
  <c r="O1809" i="1"/>
  <c r="M468" i="1"/>
  <c r="L468" i="1"/>
  <c r="P1543" i="1"/>
  <c r="Q1543" i="1"/>
  <c r="R1543" i="1"/>
  <c r="L1543" i="1"/>
  <c r="M697" i="1"/>
  <c r="O697" i="1"/>
  <c r="Q697" i="1"/>
  <c r="R697" i="1"/>
  <c r="L1817" i="1"/>
  <c r="M1817" i="1"/>
  <c r="Q1817" i="1"/>
  <c r="R1817" i="1"/>
  <c r="O1142" i="1"/>
  <c r="P1142" i="1"/>
  <c r="R1142" i="1"/>
  <c r="L1142" i="1"/>
  <c r="P1269" i="1"/>
  <c r="R1269" i="1"/>
  <c r="N1269" i="1"/>
  <c r="Q1269" i="1"/>
  <c r="O1269" i="1"/>
  <c r="M1269" i="1"/>
  <c r="N1814" i="1"/>
  <c r="Q1814" i="1"/>
  <c r="R1814" i="1"/>
  <c r="L1814" i="1"/>
  <c r="P848" i="1"/>
  <c r="O848" i="1"/>
  <c r="Q848" i="1"/>
  <c r="N848" i="1"/>
  <c r="R848" i="1"/>
  <c r="Q349" i="1"/>
  <c r="R349" i="1"/>
  <c r="P349" i="1"/>
  <c r="R208" i="1"/>
  <c r="M208" i="1"/>
  <c r="Q208" i="1"/>
  <c r="L208" i="1"/>
  <c r="L482" i="1"/>
  <c r="M482" i="1"/>
  <c r="R482" i="1"/>
  <c r="N482" i="1"/>
  <c r="L105" i="1"/>
  <c r="O105" i="1"/>
  <c r="N278" i="1"/>
  <c r="L278" i="1"/>
  <c r="O278" i="1"/>
  <c r="M278" i="1"/>
  <c r="M243" i="1"/>
  <c r="P243" i="1"/>
  <c r="N243" i="1"/>
  <c r="R1584" i="1"/>
  <c r="M1584" i="1"/>
  <c r="Q1584" i="1"/>
  <c r="P1181" i="1"/>
  <c r="N1181" i="1"/>
  <c r="M1181" i="1"/>
  <c r="Q1181" i="1"/>
  <c r="L1316" i="1"/>
  <c r="M1316" i="1"/>
  <c r="P1316" i="1"/>
  <c r="Q1316" i="1"/>
  <c r="O802" i="1"/>
  <c r="Q802" i="1"/>
  <c r="M802" i="1"/>
  <c r="R802" i="1"/>
  <c r="P802" i="1"/>
  <c r="M768" i="1"/>
  <c r="P768" i="1"/>
  <c r="Q768" i="1"/>
  <c r="Q1107" i="1"/>
  <c r="M1107" i="1"/>
  <c r="N1107" i="1"/>
  <c r="P1107" i="1"/>
  <c r="L938" i="1"/>
  <c r="N938" i="1"/>
  <c r="Q1449" i="1"/>
  <c r="M1449" i="1"/>
  <c r="L1449" i="1"/>
  <c r="L576" i="1"/>
  <c r="R576" i="1"/>
  <c r="L1110" i="1"/>
  <c r="N1110" i="1"/>
  <c r="R1110" i="1"/>
  <c r="Q1110" i="1"/>
  <c r="P1110" i="1"/>
  <c r="M223" i="1"/>
  <c r="O223" i="1"/>
  <c r="Q223" i="1"/>
  <c r="L223" i="1"/>
  <c r="Q545" i="1"/>
  <c r="O545" i="1"/>
  <c r="L545" i="1"/>
  <c r="N545" i="1"/>
  <c r="M552" i="1"/>
  <c r="P552" i="1"/>
  <c r="O552" i="1"/>
  <c r="N86" i="1"/>
  <c r="P86" i="1"/>
  <c r="L262" i="1"/>
  <c r="M262" i="1"/>
  <c r="P262" i="1"/>
  <c r="Q262" i="1"/>
  <c r="R1420" i="1"/>
  <c r="O1420" i="1"/>
  <c r="N1420" i="1"/>
  <c r="L999" i="1"/>
  <c r="M999" i="1"/>
  <c r="N999" i="1"/>
  <c r="O999" i="1"/>
  <c r="P1724" i="1"/>
  <c r="M1724" i="1"/>
  <c r="R1724" i="1"/>
  <c r="L1460" i="1"/>
  <c r="M1460" i="1"/>
  <c r="P1460" i="1"/>
  <c r="Q1460" i="1"/>
  <c r="L689" i="1"/>
  <c r="N689" i="1"/>
  <c r="M689" i="1"/>
  <c r="M892" i="1"/>
  <c r="R892" i="1"/>
  <c r="Q892" i="1"/>
  <c r="M1793" i="1"/>
  <c r="O1793" i="1"/>
  <c r="N1793" i="1"/>
  <c r="O1880" i="1"/>
  <c r="P1880" i="1"/>
  <c r="Q1880" i="1"/>
  <c r="M1880" i="1"/>
  <c r="N709" i="1"/>
  <c r="R709" i="1"/>
  <c r="L709" i="1"/>
  <c r="Q709" i="1"/>
  <c r="O709" i="1"/>
  <c r="N1649" i="1"/>
  <c r="P1649" i="1"/>
  <c r="Q1649" i="1"/>
  <c r="M1649" i="1"/>
  <c r="O1649" i="1"/>
  <c r="L1392" i="1"/>
  <c r="M1392" i="1"/>
  <c r="R1679" i="1"/>
  <c r="L1679" i="1"/>
  <c r="P1679" i="1"/>
  <c r="M1679" i="1"/>
  <c r="O1679" i="1"/>
  <c r="L686" i="1"/>
  <c r="N686" i="1"/>
  <c r="M686" i="1"/>
  <c r="P686" i="1"/>
  <c r="M913" i="1"/>
  <c r="N913" i="1"/>
  <c r="P913" i="1"/>
  <c r="O913" i="1"/>
  <c r="R913" i="1"/>
  <c r="P808" i="1"/>
  <c r="N808" i="1"/>
  <c r="L808" i="1"/>
  <c r="R808" i="1"/>
  <c r="R1259" i="1"/>
  <c r="M1259" i="1"/>
  <c r="P1259" i="1"/>
  <c r="L1259" i="1"/>
  <c r="L577" i="1"/>
  <c r="N577" i="1"/>
  <c r="Q577" i="1"/>
  <c r="R1197" i="1"/>
  <c r="Q1197" i="1"/>
  <c r="L1197" i="1"/>
  <c r="N1197" i="1"/>
  <c r="Q1732" i="1"/>
  <c r="P1732" i="1"/>
  <c r="Q1516" i="1"/>
  <c r="L1516" i="1"/>
  <c r="N666" i="1"/>
  <c r="P666" i="1"/>
  <c r="L166" i="1"/>
  <c r="R577" i="1"/>
  <c r="N1724" i="1"/>
  <c r="P223" i="1"/>
  <c r="N262" i="1"/>
  <c r="Q1420" i="1"/>
  <c r="O1460" i="1"/>
  <c r="R263" i="1"/>
  <c r="R1107" i="1"/>
  <c r="N1543" i="1"/>
  <c r="Q243" i="1"/>
  <c r="L77" i="1"/>
  <c r="N1584" i="1"/>
  <c r="P689" i="1"/>
  <c r="M938" i="1"/>
  <c r="M1197" i="1"/>
  <c r="N1880" i="1"/>
  <c r="N697" i="1"/>
  <c r="R689" i="1"/>
  <c r="R984" i="1"/>
  <c r="L768" i="1"/>
  <c r="L1181" i="1"/>
  <c r="Q1567" i="1"/>
  <c r="M1689" i="1"/>
  <c r="P1449" i="1"/>
  <c r="O1449" i="1"/>
  <c r="O1181" i="1"/>
  <c r="O1814" i="1"/>
  <c r="M848" i="1"/>
  <c r="M808" i="1"/>
  <c r="N576" i="1"/>
  <c r="L1269" i="1"/>
  <c r="R461" i="1"/>
  <c r="P461" i="1"/>
  <c r="L151" i="1"/>
  <c r="P151" i="1"/>
  <c r="R546" i="1"/>
  <c r="O546" i="1"/>
  <c r="Q546" i="1"/>
  <c r="R308" i="1"/>
  <c r="P308" i="1"/>
  <c r="O35" i="1"/>
  <c r="R35" i="1"/>
  <c r="Q35" i="1"/>
  <c r="R903" i="1"/>
  <c r="N903" i="1"/>
  <c r="P903" i="1"/>
  <c r="Q1715" i="1"/>
  <c r="N1715" i="1"/>
  <c r="Q31" i="1"/>
  <c r="M31" i="1"/>
  <c r="L31" i="1"/>
  <c r="R1511" i="1"/>
  <c r="O1511" i="1"/>
  <c r="N1511" i="1"/>
  <c r="Q1511" i="1"/>
  <c r="O400" i="1"/>
  <c r="P400" i="1"/>
  <c r="L84" i="1"/>
  <c r="M84" i="1"/>
  <c r="R84" i="1"/>
  <c r="N84" i="1"/>
  <c r="O84" i="1"/>
  <c r="O62" i="1"/>
  <c r="M62" i="1"/>
  <c r="N62" i="1"/>
  <c r="P62" i="1"/>
  <c r="L62" i="1"/>
  <c r="M286" i="1"/>
  <c r="N286" i="1"/>
  <c r="P286" i="1"/>
  <c r="O286" i="1"/>
  <c r="Q286" i="1"/>
  <c r="M343" i="1"/>
  <c r="Q343" i="1"/>
  <c r="L343" i="1"/>
  <c r="P343" i="1"/>
  <c r="M1407" i="1"/>
  <c r="P1407" i="1"/>
  <c r="Q1407" i="1"/>
  <c r="L898" i="1"/>
  <c r="O898" i="1"/>
  <c r="Q1781" i="1"/>
  <c r="O1781" i="1"/>
  <c r="O1855" i="1"/>
  <c r="L1855" i="1"/>
  <c r="L1375" i="1"/>
  <c r="O1375" i="1"/>
  <c r="Q572" i="1"/>
  <c r="N572" i="1"/>
  <c r="M850" i="1"/>
  <c r="N850" i="1"/>
  <c r="R850" i="1"/>
  <c r="P850" i="1"/>
  <c r="O1272" i="1"/>
  <c r="Q1272" i="1"/>
  <c r="R1272" i="1"/>
  <c r="R840" i="1"/>
  <c r="M840" i="1"/>
  <c r="O840" i="1"/>
  <c r="R1840" i="1"/>
  <c r="Q1840" i="1"/>
  <c r="L1840" i="1"/>
  <c r="M1840" i="1"/>
  <c r="Q1582" i="1"/>
  <c r="M1582" i="1"/>
  <c r="O1582" i="1"/>
  <c r="N1582" i="1"/>
  <c r="M841" i="1"/>
  <c r="N841" i="1"/>
  <c r="N656" i="1"/>
  <c r="P656" i="1"/>
  <c r="Q656" i="1"/>
  <c r="L656" i="1"/>
  <c r="M795" i="1"/>
  <c r="O795" i="1"/>
  <c r="P795" i="1"/>
  <c r="N795" i="1"/>
  <c r="R641" i="1"/>
  <c r="O641" i="1"/>
  <c r="P641" i="1"/>
  <c r="N953" i="1"/>
  <c r="Q953" i="1"/>
  <c r="P953" i="1"/>
  <c r="P1417" i="1"/>
  <c r="M1417" i="1"/>
  <c r="R1417" i="1"/>
  <c r="O1417" i="1"/>
  <c r="N1710" i="1"/>
  <c r="O1710" i="1"/>
  <c r="R1710" i="1"/>
  <c r="M1713" i="1"/>
  <c r="N1713" i="1"/>
  <c r="Q1713" i="1"/>
  <c r="O1713" i="1"/>
  <c r="R1015" i="1"/>
  <c r="Q1015" i="1"/>
  <c r="L1015" i="1"/>
  <c r="N1015" i="1"/>
  <c r="O668" i="1"/>
  <c r="Q668" i="1"/>
  <c r="L668" i="1"/>
  <c r="Q1077" i="1"/>
  <c r="L1077" i="1"/>
  <c r="R1077" i="1"/>
  <c r="P888" i="1"/>
  <c r="O888" i="1"/>
  <c r="M888" i="1"/>
  <c r="L888" i="1"/>
  <c r="R888" i="1"/>
  <c r="Q944" i="1"/>
  <c r="P944" i="1"/>
  <c r="R944" i="1"/>
  <c r="Q1698" i="1"/>
  <c r="P1698" i="1"/>
  <c r="N1698" i="1"/>
  <c r="R1698" i="1"/>
  <c r="Q287" i="1"/>
  <c r="L287" i="1"/>
  <c r="O287" i="1"/>
  <c r="N332" i="1"/>
  <c r="P332" i="1"/>
  <c r="R1766" i="1"/>
  <c r="N1766" i="1"/>
  <c r="P1766" i="1"/>
  <c r="P1458" i="1"/>
  <c r="Q1458" i="1"/>
  <c r="P541" i="1"/>
  <c r="N541" i="1"/>
  <c r="N103" i="1"/>
  <c r="Q103" i="1"/>
  <c r="M377" i="1"/>
  <c r="L377" i="1"/>
  <c r="P377" i="1"/>
  <c r="O429" i="1"/>
  <c r="R429" i="1"/>
  <c r="N329" i="1"/>
  <c r="L329" i="1"/>
  <c r="O477" i="1"/>
  <c r="M477" i="1"/>
  <c r="P373" i="1"/>
  <c r="Q373" i="1"/>
  <c r="M406" i="1"/>
  <c r="Q406" i="1"/>
  <c r="O514" i="1"/>
  <c r="N514" i="1"/>
  <c r="P420" i="1"/>
  <c r="O420" i="1"/>
  <c r="Q420" i="1"/>
  <c r="R1265" i="1"/>
  <c r="Q1265" i="1"/>
  <c r="N1732" i="1"/>
  <c r="M577" i="1"/>
  <c r="O1724" i="1"/>
  <c r="N287" i="1"/>
  <c r="N223" i="1"/>
  <c r="P545" i="1"/>
  <c r="R1316" i="1"/>
  <c r="L1420" i="1"/>
  <c r="N1460" i="1"/>
  <c r="P12" i="1"/>
  <c r="N377" i="1"/>
  <c r="L802" i="1"/>
  <c r="P103" i="1"/>
  <c r="O1107" i="1"/>
  <c r="P482" i="1"/>
  <c r="M1142" i="1"/>
  <c r="O243" i="1"/>
  <c r="R999" i="1"/>
  <c r="R489" i="1"/>
  <c r="O77" i="1"/>
  <c r="O332" i="1"/>
  <c r="L514" i="1"/>
  <c r="R121" i="1"/>
  <c r="Q278" i="1"/>
  <c r="O1197" i="1"/>
  <c r="L697" i="1"/>
  <c r="Q689" i="1"/>
  <c r="Q1679" i="1"/>
  <c r="Q984" i="1"/>
  <c r="R686" i="1"/>
  <c r="N552" i="1"/>
  <c r="R768" i="1"/>
  <c r="Q552" i="1"/>
  <c r="O208" i="1"/>
  <c r="M1110" i="1"/>
  <c r="O1110" i="1"/>
  <c r="N208" i="1"/>
  <c r="O1259" i="1"/>
  <c r="L1793" i="1"/>
  <c r="P1817" i="1"/>
  <c r="Q1793" i="1"/>
  <c r="N1449" i="1"/>
  <c r="M1814" i="1"/>
  <c r="M1567" i="1"/>
  <c r="Q913" i="1"/>
  <c r="O808" i="1"/>
  <c r="Q105" i="1"/>
  <c r="M86" i="1"/>
  <c r="P1749" i="1"/>
  <c r="R1749" i="1"/>
  <c r="P466" i="1"/>
  <c r="R466" i="1"/>
  <c r="R389" i="1"/>
  <c r="Q389" i="1"/>
  <c r="N389" i="1"/>
  <c r="M389" i="1"/>
  <c r="P382" i="1"/>
  <c r="Q382" i="1"/>
  <c r="O382" i="1"/>
  <c r="L382" i="1"/>
  <c r="Q337" i="1"/>
  <c r="P337" i="1"/>
  <c r="L337" i="1"/>
  <c r="N337" i="1"/>
  <c r="R337" i="1"/>
  <c r="N465" i="1"/>
  <c r="O465" i="1"/>
  <c r="R465" i="1"/>
  <c r="M502" i="1"/>
  <c r="N502" i="1"/>
  <c r="Q502" i="1"/>
  <c r="L528" i="1"/>
  <c r="R528" i="1"/>
  <c r="L52" i="1"/>
  <c r="P52" i="1"/>
  <c r="O52" i="1"/>
  <c r="M52" i="1"/>
  <c r="Q52" i="1"/>
  <c r="Q81" i="1"/>
  <c r="R81" i="1"/>
  <c r="L81" i="1"/>
  <c r="O81" i="1"/>
  <c r="M225" i="1"/>
  <c r="L225" i="1"/>
  <c r="R14" i="1"/>
  <c r="N14" i="1"/>
  <c r="R142" i="1"/>
  <c r="P142" i="1"/>
  <c r="O142" i="1"/>
  <c r="L142" i="1"/>
  <c r="N99" i="1"/>
  <c r="Q99" i="1"/>
  <c r="P99" i="1"/>
  <c r="O99" i="1"/>
  <c r="M99" i="1"/>
  <c r="R99" i="1"/>
  <c r="O1128" i="1"/>
  <c r="M1128" i="1"/>
  <c r="Q1128" i="1"/>
  <c r="O1125" i="1"/>
  <c r="L1125" i="1"/>
  <c r="R1125" i="1"/>
  <c r="M1125" i="1"/>
  <c r="Q1010" i="1"/>
  <c r="M1010" i="1"/>
  <c r="R714" i="1"/>
  <c r="Q714" i="1"/>
  <c r="N771" i="1"/>
  <c r="M771" i="1"/>
  <c r="Q771" i="1"/>
  <c r="L771" i="1"/>
  <c r="O771" i="1"/>
  <c r="L1751" i="1"/>
  <c r="N1751" i="1"/>
  <c r="M821" i="1"/>
  <c r="P821" i="1"/>
  <c r="L1569" i="1"/>
  <c r="P1569" i="1"/>
  <c r="Q1073" i="1"/>
  <c r="Q769" i="1"/>
  <c r="P1385" i="1"/>
  <c r="O1385" i="1"/>
  <c r="N707" i="1"/>
  <c r="L707" i="1"/>
  <c r="Q707" i="1"/>
  <c r="P707" i="1"/>
  <c r="R1208" i="1"/>
  <c r="O1208" i="1"/>
  <c r="N1208" i="1"/>
  <c r="O1455" i="1"/>
  <c r="Q1455" i="1"/>
  <c r="P1455" i="1"/>
  <c r="L1455" i="1"/>
  <c r="R1455" i="1"/>
  <c r="Q1427" i="1"/>
  <c r="M1427" i="1"/>
  <c r="R1427" i="1"/>
  <c r="N1427" i="1"/>
  <c r="L1427" i="1"/>
  <c r="O1427" i="1"/>
  <c r="O1768" i="1"/>
  <c r="Q1768" i="1"/>
  <c r="R690" i="1"/>
  <c r="Q690" i="1"/>
  <c r="M690" i="1"/>
  <c r="Q604" i="1"/>
  <c r="N604" i="1"/>
  <c r="Q925" i="1"/>
  <c r="P925" i="1"/>
  <c r="R925" i="1"/>
  <c r="R1696" i="1"/>
  <c r="O1696" i="1"/>
  <c r="M1696" i="1"/>
  <c r="P1102" i="1"/>
  <c r="O1102" i="1"/>
  <c r="M1102" i="1"/>
  <c r="N1102" i="1"/>
  <c r="R1102" i="1"/>
  <c r="M1709" i="1"/>
  <c r="N1709" i="1"/>
  <c r="N1563" i="1"/>
  <c r="O1563" i="1"/>
  <c r="R1563" i="1"/>
  <c r="P1432" i="1"/>
  <c r="N1432" i="1"/>
  <c r="Q1432" i="1"/>
  <c r="L1432" i="1"/>
  <c r="N741" i="1"/>
  <c r="R741" i="1"/>
  <c r="P1471" i="1"/>
  <c r="N1471" i="1"/>
  <c r="P1135" i="1"/>
  <c r="L1135" i="1"/>
  <c r="M1135" i="1"/>
  <c r="O1135" i="1"/>
  <c r="Q1135" i="1"/>
  <c r="R1346" i="1"/>
  <c r="P1346" i="1"/>
  <c r="N1346" i="1"/>
  <c r="Q1346" i="1"/>
  <c r="O1346" i="1"/>
  <c r="R1538" i="1"/>
  <c r="M1538" i="1"/>
  <c r="L1538" i="1"/>
  <c r="L942" i="1"/>
  <c r="O942" i="1"/>
  <c r="L1705" i="1"/>
  <c r="Q1705" i="1"/>
  <c r="O1078" i="1"/>
  <c r="R1078" i="1"/>
  <c r="Q1078" i="1"/>
  <c r="O601" i="1"/>
  <c r="Q601" i="1"/>
  <c r="P601" i="1"/>
  <c r="Q730" i="1"/>
  <c r="O730" i="1"/>
  <c r="N730" i="1"/>
  <c r="M730" i="1"/>
  <c r="R730" i="1"/>
  <c r="P730" i="1"/>
  <c r="Q288" i="1"/>
  <c r="M288" i="1"/>
  <c r="L250" i="1"/>
  <c r="Q250" i="1"/>
  <c r="L1785" i="1"/>
  <c r="O1785" i="1"/>
  <c r="M1785" i="1"/>
  <c r="N914" i="1"/>
  <c r="L914" i="1"/>
  <c r="M914" i="1"/>
  <c r="M1725" i="1"/>
  <c r="N1725" i="1"/>
  <c r="O722" i="1"/>
  <c r="Q722" i="1"/>
  <c r="O781" i="1"/>
  <c r="N781" i="1"/>
  <c r="P781" i="1"/>
  <c r="Q781" i="1"/>
  <c r="Q725" i="1"/>
  <c r="R725" i="1"/>
  <c r="R825" i="1"/>
  <c r="O825" i="1"/>
  <c r="P825" i="1"/>
  <c r="M341" i="1"/>
  <c r="Q341" i="1"/>
  <c r="O240" i="1"/>
  <c r="Q240" i="1"/>
  <c r="R368" i="1"/>
  <c r="N368" i="1"/>
  <c r="O128" i="1"/>
  <c r="M128" i="1"/>
  <c r="R326" i="1"/>
  <c r="Q326" i="1"/>
  <c r="P1118" i="1"/>
  <c r="M1118" i="1"/>
  <c r="R1118" i="1"/>
  <c r="O1876" i="1"/>
  <c r="M1876" i="1"/>
  <c r="R1876" i="1"/>
  <c r="O1231" i="1"/>
  <c r="R1231" i="1"/>
  <c r="Q504" i="1"/>
  <c r="P504" i="1"/>
  <c r="M1675" i="1"/>
  <c r="O1675" i="1"/>
  <c r="N395" i="1"/>
  <c r="P395" i="1"/>
  <c r="R8" i="1"/>
  <c r="M8" i="1"/>
  <c r="Q209" i="1"/>
  <c r="Q101" i="1"/>
  <c r="O101" i="1"/>
  <c r="Q257" i="1"/>
  <c r="P257" i="1"/>
  <c r="N257" i="1"/>
  <c r="Q998" i="1"/>
  <c r="N998" i="1"/>
  <c r="P998" i="1"/>
  <c r="O1824" i="1"/>
  <c r="N1824" i="1"/>
  <c r="Q428" i="1"/>
  <c r="N428" i="1"/>
  <c r="O428" i="1"/>
  <c r="R428" i="1"/>
  <c r="L428" i="1"/>
  <c r="L364" i="1"/>
  <c r="M364" i="1"/>
  <c r="O364" i="1"/>
  <c r="N364" i="1"/>
  <c r="P364" i="1"/>
  <c r="L306" i="1"/>
  <c r="P306" i="1"/>
  <c r="R306" i="1"/>
  <c r="O306" i="1"/>
  <c r="R620" i="1"/>
  <c r="L620" i="1"/>
  <c r="O620" i="1"/>
  <c r="P620" i="1"/>
  <c r="P663" i="1"/>
  <c r="R663" i="1"/>
  <c r="Q663" i="1"/>
  <c r="L663" i="1"/>
  <c r="Q1731" i="1"/>
  <c r="M1731" i="1"/>
  <c r="M334" i="1"/>
  <c r="R334" i="1"/>
  <c r="N334" i="1"/>
  <c r="P334" i="1"/>
  <c r="L334" i="1"/>
  <c r="Q334" i="1"/>
  <c r="Q153" i="1"/>
  <c r="M153" i="1"/>
  <c r="O153" i="1"/>
  <c r="N153" i="1"/>
  <c r="N1429" i="1"/>
  <c r="M1429" i="1"/>
  <c r="R1429" i="1"/>
  <c r="O1429" i="1"/>
  <c r="R1544" i="1"/>
  <c r="N1544" i="1"/>
  <c r="Q589" i="1"/>
  <c r="N589" i="1"/>
  <c r="M678" i="1"/>
  <c r="N678" i="1"/>
  <c r="M1753" i="1"/>
  <c r="P1753" i="1"/>
  <c r="O1847" i="1"/>
  <c r="R1847" i="1"/>
  <c r="M1847" i="1"/>
  <c r="L1847" i="1"/>
  <c r="P1847" i="1"/>
  <c r="L410" i="1"/>
  <c r="N230" i="1"/>
  <c r="O1223" i="1"/>
  <c r="L371" i="1"/>
  <c r="N85" i="1"/>
  <c r="R1826" i="1"/>
  <c r="N1826" i="1"/>
  <c r="Q995" i="1"/>
  <c r="N371" i="1"/>
  <c r="N610" i="1"/>
  <c r="N995" i="1"/>
  <c r="P1223" i="1"/>
  <c r="Q1288" i="1"/>
  <c r="L678" i="1"/>
  <c r="L610" i="1"/>
  <c r="R197" i="1"/>
  <c r="M1872" i="1"/>
  <c r="O1579" i="1"/>
  <c r="N988" i="1"/>
  <c r="M988" i="1"/>
  <c r="Q1544" i="1"/>
  <c r="L964" i="1"/>
  <c r="O964" i="1"/>
  <c r="L197" i="1"/>
  <c r="R1210" i="1"/>
  <c r="L319" i="1"/>
  <c r="N1847" i="1"/>
  <c r="O280" i="1"/>
  <c r="P280" i="1"/>
  <c r="M309" i="1"/>
  <c r="N319" i="1"/>
  <c r="M130" i="1"/>
  <c r="L130" i="1"/>
  <c r="O1753" i="1"/>
  <c r="O309" i="1"/>
  <c r="N1731" i="1"/>
  <c r="M620" i="1"/>
  <c r="M428" i="1"/>
  <c r="N620" i="1"/>
  <c r="M306" i="1"/>
  <c r="N663" i="1"/>
  <c r="Q364" i="1"/>
  <c r="M1210" i="1"/>
  <c r="R74" i="1"/>
  <c r="Q74" i="1"/>
  <c r="O74" i="1"/>
  <c r="O298" i="1"/>
  <c r="P298" i="1"/>
  <c r="R890" i="1"/>
  <c r="N890" i="1"/>
  <c r="L890" i="1"/>
  <c r="M890" i="1"/>
  <c r="N687" i="1"/>
  <c r="P687" i="1"/>
  <c r="L687" i="1"/>
  <c r="P1415" i="1"/>
  <c r="R1415" i="1"/>
  <c r="R997" i="1"/>
  <c r="P997" i="1"/>
  <c r="Q997" i="1"/>
  <c r="O997" i="1"/>
  <c r="N997" i="1"/>
  <c r="L1273" i="1"/>
  <c r="P1273" i="1"/>
  <c r="Q1363" i="1"/>
  <c r="O1407" i="1"/>
  <c r="R1407" i="1"/>
  <c r="N1407" i="1"/>
  <c r="L1407" i="1"/>
  <c r="L1770" i="1"/>
  <c r="O1770" i="1"/>
  <c r="M1770" i="1"/>
  <c r="P1770" i="1"/>
  <c r="N1770" i="1"/>
  <c r="M898" i="1"/>
  <c r="R898" i="1"/>
  <c r="Q898" i="1"/>
  <c r="P665" i="1"/>
  <c r="O665" i="1"/>
  <c r="N665" i="1"/>
  <c r="M665" i="1"/>
  <c r="R665" i="1"/>
  <c r="Q665" i="1"/>
  <c r="L665" i="1"/>
  <c r="R1781" i="1"/>
  <c r="P1781" i="1"/>
  <c r="N1781" i="1"/>
  <c r="L1781" i="1"/>
  <c r="P1855" i="1"/>
  <c r="R1855" i="1"/>
  <c r="Q1855" i="1"/>
  <c r="M1855" i="1"/>
  <c r="P1375" i="1"/>
  <c r="N1375" i="1"/>
  <c r="R1375" i="1"/>
  <c r="Q1375" i="1"/>
  <c r="O572" i="1"/>
  <c r="P572" i="1"/>
  <c r="L841" i="1"/>
  <c r="O841" i="1"/>
  <c r="Q841" i="1"/>
  <c r="Q1223" i="1"/>
  <c r="O1288" i="1"/>
  <c r="N1288" i="1"/>
  <c r="P1288" i="1"/>
  <c r="O540" i="1"/>
  <c r="R678" i="1"/>
  <c r="L596" i="1"/>
  <c r="Q610" i="1"/>
  <c r="M1579" i="1"/>
  <c r="N964" i="1"/>
  <c r="O1544" i="1"/>
  <c r="R1872" i="1"/>
  <c r="R1579" i="1"/>
  <c r="P988" i="1"/>
  <c r="O988" i="1"/>
  <c r="M1544" i="1"/>
  <c r="Q964" i="1"/>
  <c r="R964" i="1"/>
  <c r="Q197" i="1"/>
  <c r="O1210" i="1"/>
  <c r="Q319" i="1"/>
  <c r="N280" i="1"/>
  <c r="N1018" i="1"/>
  <c r="Q1579" i="1"/>
  <c r="O319" i="1"/>
  <c r="R1018" i="1"/>
  <c r="M1018" i="1"/>
  <c r="R1753" i="1"/>
  <c r="N130" i="1"/>
  <c r="R130" i="1"/>
  <c r="P309" i="1"/>
  <c r="O1731" i="1"/>
  <c r="O678" i="1"/>
  <c r="P428" i="1"/>
  <c r="Q130" i="1"/>
  <c r="N1223" i="1"/>
  <c r="O85" i="1"/>
  <c r="R85" i="1"/>
  <c r="L995" i="1"/>
  <c r="M371" i="1"/>
  <c r="N540" i="1"/>
  <c r="Q540" i="1"/>
  <c r="L1288" i="1"/>
  <c r="L540" i="1"/>
  <c r="Q678" i="1"/>
  <c r="O596" i="1"/>
  <c r="P1872" i="1"/>
  <c r="P1210" i="1"/>
  <c r="N1872" i="1"/>
  <c r="P1579" i="1"/>
  <c r="L988" i="1"/>
  <c r="P1544" i="1"/>
  <c r="P197" i="1"/>
  <c r="L280" i="1"/>
  <c r="L309" i="1"/>
  <c r="M319" i="1"/>
  <c r="P1018" i="1"/>
  <c r="N1753" i="1"/>
  <c r="P153" i="1"/>
  <c r="Q1018" i="1"/>
  <c r="L1018" i="1"/>
  <c r="P1731" i="1"/>
  <c r="L1731" i="1"/>
  <c r="Q309" i="1"/>
  <c r="Q620" i="1"/>
  <c r="L1429" i="1"/>
  <c r="M663" i="1"/>
  <c r="P1429" i="1"/>
  <c r="N306" i="1"/>
  <c r="R364" i="1"/>
  <c r="Q306" i="1"/>
  <c r="O1624" i="1"/>
  <c r="Q1624" i="1"/>
  <c r="P1624" i="1"/>
  <c r="M1624" i="1"/>
  <c r="Q826" i="1"/>
  <c r="O826" i="1"/>
  <c r="O1343" i="1"/>
  <c r="R1343" i="1"/>
  <c r="Q1343" i="1"/>
  <c r="O1331" i="1"/>
  <c r="R1331" i="1"/>
  <c r="P1331" i="1"/>
  <c r="L1331" i="1"/>
  <c r="Q1483" i="1"/>
  <c r="O1483" i="1"/>
  <c r="R1836" i="1"/>
  <c r="N1836" i="1"/>
  <c r="L1836" i="1"/>
  <c r="M976" i="1"/>
  <c r="O976" i="1"/>
  <c r="R976" i="1"/>
  <c r="O1064" i="1"/>
  <c r="L1064" i="1"/>
  <c r="M838" i="1"/>
  <c r="Q838" i="1"/>
  <c r="R838" i="1"/>
  <c r="N838" i="1"/>
  <c r="M637" i="1"/>
  <c r="P637" i="1"/>
  <c r="N1201" i="1"/>
  <c r="L1201" i="1"/>
  <c r="M1201" i="1"/>
  <c r="O1207" i="1"/>
  <c r="M1207" i="1"/>
  <c r="R1170" i="1"/>
  <c r="L1170" i="1"/>
  <c r="P1170" i="1"/>
  <c r="M1645" i="1"/>
  <c r="L1645" i="1"/>
  <c r="N1645" i="1"/>
  <c r="L806" i="1"/>
  <c r="Q806" i="1"/>
  <c r="N806" i="1"/>
  <c r="R806" i="1"/>
  <c r="N1305" i="1"/>
  <c r="L1305" i="1"/>
  <c r="O1305" i="1"/>
  <c r="L1496" i="1"/>
  <c r="P1496" i="1"/>
  <c r="R1496" i="1"/>
  <c r="M1496" i="1"/>
  <c r="R986" i="1"/>
  <c r="O986" i="1"/>
  <c r="M986" i="1"/>
  <c r="L1371" i="1"/>
  <c r="N1371" i="1"/>
  <c r="R1371" i="1"/>
  <c r="Q1529" i="1"/>
  <c r="M1529" i="1"/>
  <c r="M1593" i="1"/>
  <c r="P1593" i="1"/>
  <c r="O1029" i="1"/>
  <c r="R1029" i="1"/>
  <c r="Q1029" i="1"/>
  <c r="P1029" i="1"/>
  <c r="M1029" i="1"/>
  <c r="L1029" i="1"/>
  <c r="P585" i="1"/>
  <c r="M585" i="1"/>
  <c r="Q585" i="1"/>
  <c r="M1560" i="1"/>
  <c r="Q1560" i="1"/>
  <c r="P1560" i="1"/>
  <c r="R1560" i="1"/>
  <c r="L1688" i="1"/>
  <c r="N1688" i="1"/>
  <c r="Q1416" i="1"/>
  <c r="N1416" i="1"/>
  <c r="O1497" i="1"/>
  <c r="P1497" i="1"/>
  <c r="O628" i="1"/>
  <c r="M628" i="1"/>
  <c r="R628" i="1"/>
  <c r="P628" i="1"/>
  <c r="P1274" i="1"/>
  <c r="Q1274" i="1"/>
  <c r="P1738" i="1"/>
  <c r="Q1738" i="1"/>
  <c r="L776" i="1"/>
  <c r="M776" i="1"/>
  <c r="P1704" i="1"/>
  <c r="L1704" i="1"/>
  <c r="O1120" i="1"/>
  <c r="N1120" i="1"/>
  <c r="R1120" i="1"/>
  <c r="P1450" i="1"/>
  <c r="O1450" i="1"/>
  <c r="N1450" i="1"/>
  <c r="L1450" i="1"/>
  <c r="Q1450" i="1"/>
  <c r="L508" i="1"/>
  <c r="N508" i="1"/>
  <c r="R508" i="1"/>
  <c r="M146" i="1"/>
  <c r="P146" i="1"/>
  <c r="O146" i="1"/>
  <c r="Q146" i="1"/>
  <c r="L146" i="1"/>
  <c r="Q274" i="1"/>
  <c r="M274" i="1"/>
  <c r="N274" i="1"/>
  <c r="L274" i="1"/>
  <c r="R274" i="1"/>
  <c r="R1289" i="1"/>
  <c r="M1289" i="1"/>
  <c r="N1825" i="1"/>
  <c r="P1825" i="1"/>
  <c r="R1825" i="1"/>
  <c r="O1825" i="1"/>
  <c r="M1825" i="1"/>
  <c r="O379" i="1"/>
  <c r="R379" i="1"/>
  <c r="L379" i="1"/>
  <c r="P379" i="1"/>
  <c r="Q615" i="1"/>
  <c r="M615" i="1"/>
  <c r="O615" i="1"/>
  <c r="P615" i="1"/>
  <c r="L615" i="1"/>
  <c r="O1433" i="1"/>
  <c r="P1433" i="1"/>
  <c r="L1433" i="1"/>
  <c r="Q1319" i="1"/>
  <c r="R1319" i="1"/>
  <c r="P1319" i="1"/>
  <c r="O1319" i="1"/>
  <c r="M1319" i="1"/>
  <c r="P1784" i="1"/>
  <c r="L1784" i="1"/>
  <c r="N1784" i="1"/>
  <c r="O1784" i="1"/>
  <c r="R1411" i="1"/>
  <c r="P1411" i="1"/>
  <c r="R1713" i="1"/>
  <c r="L1713" i="1"/>
  <c r="P1713" i="1"/>
  <c r="P668" i="1"/>
  <c r="M668" i="1"/>
  <c r="L1088" i="1"/>
  <c r="M1088" i="1"/>
  <c r="N1088" i="1"/>
  <c r="O349" i="1"/>
  <c r="M349" i="1"/>
  <c r="L349" i="1"/>
  <c r="N349" i="1"/>
  <c r="P105" i="1"/>
  <c r="M105" i="1"/>
  <c r="N105" i="1"/>
  <c r="P1584" i="1"/>
  <c r="L1584" i="1"/>
  <c r="M984" i="1"/>
  <c r="L984" i="1"/>
  <c r="N984" i="1"/>
  <c r="Q468" i="1"/>
  <c r="R468" i="1"/>
  <c r="P468" i="1"/>
  <c r="L241" i="1"/>
  <c r="R241" i="1"/>
  <c r="L1141" i="1"/>
  <c r="O1141" i="1"/>
  <c r="L419" i="1"/>
  <c r="P419" i="1"/>
  <c r="Q1853" i="1"/>
  <c r="R1853" i="1"/>
  <c r="L1853" i="1"/>
  <c r="P1853" i="1"/>
  <c r="R938" i="1"/>
  <c r="O938" i="1"/>
  <c r="Q576" i="1"/>
  <c r="P576" i="1"/>
  <c r="M576" i="1"/>
  <c r="O86" i="1"/>
  <c r="R86" i="1"/>
  <c r="Q86" i="1"/>
  <c r="L86" i="1"/>
  <c r="L1649" i="1"/>
  <c r="R1649" i="1"/>
  <c r="P357" i="1"/>
  <c r="O357" i="1"/>
  <c r="Q505" i="1"/>
  <c r="L505" i="1"/>
  <c r="L1849" i="1"/>
  <c r="O1849" i="1"/>
  <c r="N563" i="1"/>
  <c r="M563" i="1"/>
  <c r="L563" i="1"/>
  <c r="O563" i="1"/>
  <c r="Q563" i="1"/>
  <c r="P1161" i="1"/>
  <c r="L1161" i="1"/>
  <c r="R1552" i="1"/>
  <c r="N1552" i="1"/>
  <c r="P1552" i="1"/>
  <c r="N1723" i="1"/>
  <c r="P1723" i="1"/>
  <c r="O1421" i="1"/>
  <c r="L1421" i="1"/>
  <c r="P341" i="1"/>
  <c r="R341" i="1"/>
  <c r="N341" i="1"/>
  <c r="N1821" i="1"/>
  <c r="M1821" i="1"/>
  <c r="R700" i="1"/>
  <c r="P700" i="1"/>
  <c r="N700" i="1"/>
  <c r="Q1865" i="1"/>
  <c r="L1865" i="1"/>
  <c r="M1607" i="1"/>
  <c r="N1607" i="1"/>
  <c r="O1607" i="1"/>
  <c r="L1607" i="1"/>
  <c r="Q1323" i="1"/>
  <c r="L1323" i="1"/>
  <c r="N1681" i="1"/>
  <c r="R1672" i="1"/>
  <c r="O336" i="1"/>
  <c r="L1369" i="1"/>
  <c r="M1723" i="1"/>
  <c r="P778" i="1"/>
  <c r="M1450" i="1"/>
  <c r="N711" i="1"/>
  <c r="M74" i="1"/>
  <c r="R1681" i="1"/>
  <c r="N1319" i="1"/>
  <c r="Q1120" i="1"/>
  <c r="N644" i="1"/>
  <c r="L954" i="1"/>
  <c r="L193" i="1"/>
  <c r="R500" i="1"/>
  <c r="L989" i="1"/>
  <c r="R1179" i="1"/>
  <c r="N1487" i="1"/>
  <c r="L744" i="1"/>
  <c r="M379" i="1"/>
  <c r="N379" i="1"/>
  <c r="Q1125" i="1"/>
  <c r="L778" i="1"/>
  <c r="P1347" i="1"/>
  <c r="O778" i="1"/>
  <c r="P1599" i="1"/>
  <c r="R1626" i="1"/>
  <c r="R146" i="1"/>
  <c r="M778" i="1"/>
  <c r="L1626" i="1"/>
  <c r="R1799" i="1"/>
  <c r="M259" i="1"/>
  <c r="O958" i="1"/>
  <c r="P499" i="1"/>
  <c r="O1257" i="1"/>
  <c r="Q1480" i="1"/>
  <c r="P806" i="1"/>
  <c r="M806" i="1"/>
  <c r="L74" i="1"/>
  <c r="Q1672" i="1"/>
  <c r="P1062" i="1"/>
  <c r="M241" i="1"/>
  <c r="N1070" i="1"/>
  <c r="M58" i="1"/>
  <c r="O1887" i="1"/>
  <c r="N1887" i="1"/>
  <c r="Q1825" i="1"/>
  <c r="P1070" i="1"/>
  <c r="M544" i="1"/>
  <c r="N241" i="1"/>
  <c r="L628" i="1"/>
  <c r="L257" i="1"/>
  <c r="L202" i="1"/>
  <c r="Q894" i="1"/>
  <c r="Q774" i="1"/>
  <c r="O1062" i="1"/>
  <c r="N628" i="1"/>
  <c r="N1595" i="1"/>
  <c r="Q241" i="1"/>
  <c r="M1070" i="1"/>
  <c r="O672" i="1"/>
  <c r="P672" i="1"/>
  <c r="O1129" i="1"/>
  <c r="L1415" i="1"/>
  <c r="L1560" i="1"/>
  <c r="M336" i="1"/>
  <c r="O1070" i="1"/>
  <c r="O890" i="1"/>
  <c r="P508" i="1"/>
  <c r="L1319" i="1"/>
  <c r="N1062" i="1"/>
  <c r="R585" i="1"/>
  <c r="O711" i="1"/>
  <c r="P644" i="1"/>
  <c r="N146" i="1"/>
  <c r="P74" i="1"/>
  <c r="O1560" i="1"/>
  <c r="M508" i="1"/>
  <c r="Q508" i="1"/>
  <c r="Q379" i="1"/>
  <c r="O894" i="1"/>
  <c r="Q1405" i="1"/>
  <c r="L1257" i="1"/>
  <c r="R1480" i="1"/>
  <c r="O806" i="1"/>
  <c r="P1672" i="1"/>
  <c r="N202" i="1"/>
  <c r="R1070" i="1"/>
  <c r="O241" i="1"/>
  <c r="R257" i="1"/>
  <c r="L1672" i="1"/>
  <c r="P893" i="1"/>
  <c r="P1305" i="1"/>
  <c r="N1853" i="1"/>
  <c r="O257" i="1"/>
  <c r="R1237" i="1"/>
  <c r="P26" i="1"/>
  <c r="O1191" i="1"/>
  <c r="O225" i="1"/>
  <c r="O1405" i="1"/>
  <c r="Q1385" i="1"/>
  <c r="M434" i="1"/>
  <c r="L434" i="1"/>
  <c r="Q434" i="1"/>
  <c r="R434" i="1"/>
  <c r="P412" i="1"/>
  <c r="O412" i="1"/>
  <c r="Q412" i="1"/>
  <c r="N412" i="1"/>
  <c r="Q133" i="1"/>
  <c r="R133" i="1"/>
  <c r="P133" i="1"/>
  <c r="O133" i="1"/>
  <c r="P322" i="1"/>
  <c r="R322" i="1"/>
  <c r="R315" i="1"/>
  <c r="P315" i="1"/>
  <c r="M315" i="1"/>
  <c r="Q315" i="1"/>
  <c r="N315" i="1"/>
  <c r="O1627" i="1"/>
  <c r="P1627" i="1"/>
  <c r="L1627" i="1"/>
  <c r="N1627" i="1"/>
  <c r="M573" i="1"/>
  <c r="O573" i="1"/>
  <c r="N573" i="1"/>
  <c r="Q1590" i="1"/>
  <c r="P1590" i="1"/>
  <c r="N1590" i="1"/>
  <c r="O1590" i="1"/>
  <c r="L1835" i="1"/>
  <c r="Q1835" i="1"/>
  <c r="R1835" i="1"/>
  <c r="P1835" i="1"/>
  <c r="N699" i="1"/>
  <c r="L699" i="1"/>
  <c r="R699" i="1"/>
  <c r="M699" i="1"/>
  <c r="M1083" i="1"/>
  <c r="O1083" i="1"/>
  <c r="L1083" i="1"/>
  <c r="R1083" i="1"/>
  <c r="P1699" i="1"/>
  <c r="N1699" i="1"/>
  <c r="R1699" i="1"/>
  <c r="N977" i="1"/>
  <c r="O977" i="1"/>
  <c r="L315" i="1"/>
  <c r="Q977" i="1"/>
  <c r="R1627" i="1"/>
  <c r="P699" i="1"/>
  <c r="M322" i="1"/>
  <c r="O699" i="1"/>
  <c r="Q573" i="1"/>
  <c r="N213" i="1"/>
  <c r="P28" i="1"/>
  <c r="O28" i="1"/>
  <c r="P510" i="1"/>
  <c r="N510" i="1"/>
  <c r="N345" i="1"/>
  <c r="R345" i="1"/>
  <c r="O534" i="1"/>
  <c r="P534" i="1"/>
  <c r="M534" i="1"/>
  <c r="P247" i="1"/>
  <c r="M247" i="1"/>
  <c r="R247" i="1"/>
  <c r="O408" i="1"/>
  <c r="N408" i="1"/>
  <c r="M408" i="1"/>
  <c r="N199" i="1"/>
  <c r="L199" i="1"/>
  <c r="Q199" i="1"/>
  <c r="M199" i="1"/>
  <c r="P199" i="1"/>
  <c r="N92" i="1"/>
  <c r="M92" i="1"/>
  <c r="R189" i="1"/>
  <c r="P189" i="1"/>
  <c r="O189" i="1"/>
  <c r="Q189" i="1"/>
  <c r="N922" i="1"/>
  <c r="M922" i="1"/>
  <c r="L42" i="1"/>
  <c r="M42" i="1"/>
  <c r="O42" i="1"/>
  <c r="P266" i="1"/>
  <c r="N266" i="1"/>
  <c r="L266" i="1"/>
  <c r="M459" i="1"/>
  <c r="N459" i="1"/>
  <c r="O459" i="1"/>
  <c r="Q459" i="1"/>
  <c r="N363" i="1"/>
  <c r="O363" i="1"/>
  <c r="Q363" i="1"/>
  <c r="L363" i="1"/>
  <c r="M267" i="1"/>
  <c r="N267" i="1"/>
  <c r="P762" i="1"/>
  <c r="Q762" i="1"/>
  <c r="R762" i="1"/>
  <c r="O762" i="1"/>
  <c r="M762" i="1"/>
  <c r="R962" i="1"/>
  <c r="P962" i="1"/>
  <c r="N962" i="1"/>
  <c r="L962" i="1"/>
  <c r="O1674" i="1"/>
  <c r="Q1674" i="1"/>
  <c r="N1674" i="1"/>
  <c r="M1674" i="1"/>
  <c r="R655" i="1"/>
  <c r="N655" i="1"/>
  <c r="Q655" i="1"/>
  <c r="L655" i="1"/>
  <c r="P1027" i="1"/>
  <c r="O1027" i="1"/>
  <c r="Q1027" i="1"/>
  <c r="M1027" i="1"/>
  <c r="R1643" i="1"/>
  <c r="N1643" i="1"/>
  <c r="P1643" i="1"/>
  <c r="N961" i="1"/>
  <c r="Q961" i="1"/>
  <c r="L961" i="1"/>
  <c r="P1193" i="1"/>
  <c r="O1193" i="1"/>
  <c r="Q1193" i="1"/>
  <c r="M1562" i="1"/>
  <c r="O1562" i="1"/>
  <c r="R1562" i="1"/>
  <c r="P1562" i="1"/>
  <c r="L1562" i="1"/>
  <c r="Q1562" i="1"/>
  <c r="N159" i="1"/>
  <c r="O159" i="1"/>
  <c r="R159" i="1"/>
  <c r="P143" i="1"/>
  <c r="Q143" i="1"/>
  <c r="Q404" i="1"/>
  <c r="M404" i="1"/>
  <c r="R404" i="1"/>
  <c r="M285" i="1"/>
  <c r="R285" i="1"/>
  <c r="L285" i="1"/>
  <c r="O171" i="1"/>
  <c r="R171" i="1"/>
  <c r="L171" i="1"/>
  <c r="M171" i="1"/>
  <c r="L1387" i="1"/>
  <c r="N1387" i="1"/>
  <c r="M1387" i="1"/>
  <c r="R1779" i="1"/>
  <c r="M1779" i="1"/>
  <c r="O1779" i="1"/>
  <c r="N1779" i="1"/>
  <c r="P1779" i="1"/>
  <c r="Q1779" i="1"/>
  <c r="N1520" i="1"/>
  <c r="P1520" i="1"/>
  <c r="M1520" i="1"/>
  <c r="O1520" i="1"/>
  <c r="Q1520" i="1"/>
  <c r="O1111" i="1"/>
  <c r="M1111" i="1"/>
  <c r="L1111" i="1"/>
  <c r="R1111" i="1"/>
  <c r="R1238" i="1"/>
  <c r="L538" i="1"/>
  <c r="O538" i="1"/>
  <c r="N11" i="1"/>
  <c r="O374" i="1"/>
  <c r="L1766" i="1"/>
  <c r="M1766" i="1"/>
  <c r="M143" i="1"/>
  <c r="O143" i="1"/>
  <c r="M287" i="1"/>
  <c r="O267" i="1"/>
  <c r="Q171" i="1"/>
  <c r="M159" i="1"/>
  <c r="M1590" i="1"/>
  <c r="R534" i="1"/>
  <c r="R199" i="1"/>
  <c r="P363" i="1"/>
  <c r="P434" i="1"/>
  <c r="M189" i="1"/>
  <c r="M510" i="1"/>
  <c r="O510" i="1"/>
  <c r="R1027" i="1"/>
  <c r="N1111" i="1"/>
  <c r="N1027" i="1"/>
  <c r="Q1627" i="1"/>
  <c r="P1237" i="1"/>
  <c r="P1083" i="1"/>
  <c r="L1237" i="1"/>
  <c r="L1699" i="1"/>
  <c r="N322" i="1"/>
  <c r="N285" i="1"/>
  <c r="N68" i="1"/>
  <c r="P68" i="1"/>
  <c r="M1193" i="1"/>
  <c r="Q345" i="1"/>
  <c r="O655" i="1"/>
  <c r="R459" i="1"/>
  <c r="L381" i="1"/>
  <c r="Q307" i="1"/>
  <c r="L404" i="1"/>
  <c r="P1387" i="1"/>
  <c r="M537" i="1"/>
  <c r="M266" i="1"/>
  <c r="N845" i="1"/>
  <c r="R573" i="1"/>
  <c r="P459" i="1"/>
  <c r="N1562" i="1"/>
  <c r="M962" i="1"/>
  <c r="N340" i="1"/>
  <c r="Q92" i="1"/>
  <c r="N762" i="1"/>
  <c r="O962" i="1"/>
  <c r="P485" i="1"/>
  <c r="M485" i="1"/>
  <c r="L485" i="1"/>
  <c r="R485" i="1"/>
  <c r="M398" i="1"/>
  <c r="R398" i="1"/>
  <c r="O398" i="1"/>
  <c r="Q481" i="1"/>
  <c r="P481" i="1"/>
  <c r="N481" i="1"/>
  <c r="O481" i="1"/>
  <c r="R296" i="1"/>
  <c r="M296" i="1"/>
  <c r="O296" i="1"/>
  <c r="L296" i="1"/>
  <c r="N520" i="1"/>
  <c r="Q520" i="1"/>
  <c r="M520" i="1"/>
  <c r="N456" i="1"/>
  <c r="P456" i="1"/>
  <c r="Q456" i="1"/>
  <c r="O228" i="1"/>
  <c r="Q228" i="1"/>
  <c r="L228" i="1"/>
  <c r="P228" i="1"/>
  <c r="P57" i="1"/>
  <c r="R57" i="1"/>
  <c r="O57" i="1"/>
  <c r="Q57" i="1"/>
  <c r="N57" i="1"/>
  <c r="P169" i="1"/>
  <c r="N169" i="1"/>
  <c r="P150" i="1"/>
  <c r="Q150" i="1"/>
  <c r="L150" i="1"/>
  <c r="O150" i="1"/>
  <c r="R150" i="1"/>
  <c r="M150" i="1"/>
  <c r="N150" i="1"/>
  <c r="M543" i="1"/>
  <c r="P543" i="1"/>
  <c r="N543" i="1"/>
  <c r="Q543" i="1"/>
  <c r="N399" i="1"/>
  <c r="P399" i="1"/>
  <c r="M399" i="1"/>
  <c r="O399" i="1"/>
  <c r="N211" i="1"/>
  <c r="M211" i="1"/>
  <c r="P211" i="1"/>
  <c r="R975" i="1"/>
  <c r="Q975" i="1"/>
  <c r="O625" i="1"/>
  <c r="M625" i="1"/>
  <c r="L625" i="1"/>
  <c r="P1626" i="1"/>
  <c r="O1626" i="1"/>
  <c r="Q1626" i="1"/>
  <c r="N1626" i="1"/>
  <c r="M606" i="1"/>
  <c r="R606" i="1"/>
  <c r="L606" i="1"/>
  <c r="P606" i="1"/>
  <c r="Q971" i="1"/>
  <c r="L971" i="1"/>
  <c r="M971" i="1"/>
  <c r="R971" i="1"/>
  <c r="N971" i="1"/>
  <c r="P1451" i="1"/>
  <c r="N1451" i="1"/>
  <c r="O1451" i="1"/>
  <c r="R1451" i="1"/>
  <c r="O645" i="1"/>
  <c r="N645" i="1"/>
  <c r="P645" i="1"/>
  <c r="O929" i="1"/>
  <c r="P929" i="1"/>
  <c r="Q929" i="1"/>
  <c r="L929" i="1"/>
  <c r="R1229" i="1"/>
  <c r="N1229" i="1"/>
  <c r="N1813" i="1"/>
  <c r="M1813" i="1"/>
  <c r="Q1813" i="1"/>
  <c r="L1813" i="1"/>
  <c r="L792" i="1"/>
  <c r="O792" i="1"/>
  <c r="Q792" i="1"/>
  <c r="M792" i="1"/>
  <c r="R792" i="1"/>
  <c r="O461" i="1"/>
  <c r="Q461" i="1"/>
  <c r="M461" i="1"/>
  <c r="L461" i="1"/>
  <c r="O151" i="1"/>
  <c r="N151" i="1"/>
  <c r="R151" i="1"/>
  <c r="M151" i="1"/>
  <c r="Q151" i="1"/>
  <c r="M546" i="1"/>
  <c r="N546" i="1"/>
  <c r="L546" i="1"/>
  <c r="O308" i="1"/>
  <c r="M308" i="1"/>
  <c r="Q308" i="1"/>
  <c r="P305" i="1"/>
  <c r="M305" i="1"/>
  <c r="R305" i="1"/>
  <c r="M35" i="1"/>
  <c r="L35" i="1"/>
  <c r="N35" i="1"/>
  <c r="P35" i="1"/>
  <c r="L903" i="1"/>
  <c r="Q903" i="1"/>
  <c r="O903" i="1"/>
  <c r="R1715" i="1"/>
  <c r="M1715" i="1"/>
  <c r="P1715" i="1"/>
  <c r="L1715" i="1"/>
  <c r="R1601" i="1"/>
  <c r="N1601" i="1"/>
  <c r="P1601" i="1"/>
  <c r="Q1601" i="1"/>
  <c r="L1601" i="1"/>
  <c r="O1601" i="1"/>
  <c r="L213" i="1"/>
  <c r="O213" i="1"/>
  <c r="Q213" i="1"/>
  <c r="M213" i="1"/>
  <c r="Q1669" i="1"/>
  <c r="R1669" i="1"/>
  <c r="O1669" i="1"/>
  <c r="N1669" i="1"/>
  <c r="M538" i="1"/>
  <c r="R1590" i="1"/>
  <c r="N133" i="1"/>
  <c r="O434" i="1"/>
  <c r="O1699" i="1"/>
  <c r="O322" i="1"/>
  <c r="M977" i="1"/>
  <c r="M1835" i="1"/>
  <c r="Q887" i="1"/>
  <c r="N887" i="1"/>
  <c r="O24" i="1"/>
  <c r="N24" i="1"/>
  <c r="R24" i="1"/>
  <c r="L24" i="1"/>
  <c r="Q24" i="1"/>
  <c r="L332" i="1"/>
  <c r="R332" i="1"/>
  <c r="Q332" i="1"/>
  <c r="M332" i="1"/>
  <c r="P435" i="1"/>
  <c r="M435" i="1"/>
  <c r="O435" i="1"/>
  <c r="Q435" i="1"/>
  <c r="R435" i="1"/>
  <c r="L1458" i="1"/>
  <c r="M1458" i="1"/>
  <c r="N1458" i="1"/>
  <c r="R1458" i="1"/>
  <c r="O320" i="1"/>
  <c r="Q320" i="1"/>
  <c r="L265" i="1"/>
  <c r="N265" i="1"/>
  <c r="O393" i="1"/>
  <c r="M393" i="1"/>
  <c r="P120" i="1"/>
  <c r="L120" i="1"/>
  <c r="R450" i="1"/>
  <c r="O450" i="1"/>
  <c r="L450" i="1"/>
  <c r="L532" i="1"/>
  <c r="M532" i="1"/>
  <c r="O532" i="1"/>
  <c r="N45" i="1"/>
  <c r="P45" i="1"/>
  <c r="O45" i="1"/>
  <c r="R45" i="1"/>
  <c r="L1238" i="1"/>
  <c r="P538" i="1"/>
  <c r="P11" i="1"/>
  <c r="N374" i="1"/>
  <c r="R143" i="1"/>
  <c r="R287" i="1"/>
  <c r="P287" i="1"/>
  <c r="Q267" i="1"/>
  <c r="N171" i="1"/>
  <c r="P159" i="1"/>
  <c r="N534" i="1"/>
  <c r="Q450" i="1"/>
  <c r="M450" i="1"/>
  <c r="L408" i="1"/>
  <c r="R363" i="1"/>
  <c r="M363" i="1"/>
  <c r="Q247" i="1"/>
  <c r="N189" i="1"/>
  <c r="M133" i="1"/>
  <c r="L887" i="1"/>
  <c r="L977" i="1"/>
  <c r="P977" i="1"/>
  <c r="R1520" i="1"/>
  <c r="O199" i="1"/>
  <c r="M1627" i="1"/>
  <c r="L1779" i="1"/>
  <c r="Q1237" i="1"/>
  <c r="P393" i="1"/>
  <c r="L322" i="1"/>
  <c r="O1458" i="1"/>
  <c r="O92" i="1"/>
  <c r="Q68" i="1"/>
  <c r="L435" i="1"/>
  <c r="N118" i="1"/>
  <c r="O381" i="1"/>
  <c r="O285" i="1"/>
  <c r="N404" i="1"/>
  <c r="N1835" i="1"/>
  <c r="O266" i="1"/>
  <c r="Q1643" i="1"/>
  <c r="P1674" i="1"/>
  <c r="M1669" i="1"/>
  <c r="P573" i="1"/>
  <c r="R42" i="1"/>
  <c r="P213" i="1"/>
  <c r="Q266" i="1"/>
  <c r="R412" i="1"/>
  <c r="R532" i="1"/>
  <c r="Q1111" i="1"/>
  <c r="L412" i="1"/>
  <c r="N320" i="1"/>
  <c r="M1643" i="1"/>
  <c r="L762" i="1"/>
  <c r="N1237" i="1"/>
  <c r="M961" i="1"/>
  <c r="O549" i="1"/>
  <c r="P549" i="1"/>
  <c r="N414" i="1"/>
  <c r="O414" i="1"/>
  <c r="P414" i="1"/>
  <c r="P369" i="1"/>
  <c r="L369" i="1"/>
  <c r="O480" i="1"/>
  <c r="P480" i="1"/>
  <c r="O384" i="1"/>
  <c r="P384" i="1"/>
  <c r="M161" i="1"/>
  <c r="O161" i="1"/>
  <c r="R273" i="1"/>
  <c r="L273" i="1"/>
  <c r="O407" i="1"/>
  <c r="Q407" i="1"/>
  <c r="N407" i="1"/>
  <c r="L407" i="1"/>
  <c r="Q67" i="1"/>
  <c r="L67" i="1"/>
  <c r="L1775" i="1"/>
  <c r="R1775" i="1"/>
  <c r="R631" i="1"/>
  <c r="L631" i="1"/>
  <c r="O350" i="1"/>
  <c r="L147" i="1"/>
  <c r="N544" i="1"/>
  <c r="Q544" i="1"/>
  <c r="L544" i="1"/>
  <c r="O193" i="1"/>
  <c r="P193" i="1"/>
  <c r="M1595" i="1"/>
  <c r="R1595" i="1"/>
  <c r="Q1595" i="1"/>
  <c r="O1595" i="1"/>
  <c r="P185" i="1"/>
  <c r="M185" i="1"/>
  <c r="L282" i="1"/>
  <c r="M282" i="1"/>
  <c r="L1491" i="1"/>
  <c r="O1491" i="1"/>
  <c r="R707" i="1"/>
  <c r="O707" i="1"/>
  <c r="M419" i="1"/>
  <c r="R419" i="1"/>
  <c r="O1817" i="1"/>
  <c r="N1817" i="1"/>
  <c r="O8" i="1"/>
  <c r="L8" i="1"/>
  <c r="Q8" i="1"/>
  <c r="N909" i="1"/>
  <c r="R909" i="1"/>
  <c r="P90" i="1"/>
  <c r="M90" i="1"/>
  <c r="L90" i="1"/>
  <c r="R90" i="1"/>
  <c r="N90" i="1"/>
  <c r="O90" i="1"/>
  <c r="L154" i="1"/>
  <c r="Q154" i="1"/>
  <c r="N154" i="1"/>
  <c r="M218" i="1"/>
  <c r="L218" i="1"/>
  <c r="O218" i="1"/>
  <c r="N218" i="1"/>
  <c r="P218" i="1"/>
  <c r="R523" i="1"/>
  <c r="L523" i="1"/>
  <c r="Q523" i="1"/>
  <c r="M523" i="1"/>
  <c r="N523" i="1"/>
  <c r="O411" i="1"/>
  <c r="R411" i="1"/>
  <c r="P411" i="1"/>
  <c r="L411" i="1"/>
  <c r="L107" i="1"/>
  <c r="M107" i="1"/>
  <c r="P107" i="1"/>
  <c r="Q107" i="1"/>
  <c r="L824" i="1"/>
  <c r="N824" i="1"/>
  <c r="M824" i="1"/>
  <c r="P824" i="1"/>
  <c r="R824" i="1"/>
  <c r="Q758" i="1"/>
  <c r="O758" i="1"/>
  <c r="R758" i="1"/>
  <c r="L758" i="1"/>
  <c r="M758" i="1"/>
  <c r="M1014" i="1"/>
  <c r="Q1014" i="1"/>
  <c r="O1014" i="1"/>
  <c r="O763" i="1"/>
  <c r="L763" i="1"/>
  <c r="P763" i="1"/>
  <c r="Q763" i="1"/>
  <c r="R1495" i="1"/>
  <c r="O1495" i="1"/>
  <c r="P1495" i="1"/>
  <c r="M1495" i="1"/>
  <c r="M685" i="1"/>
  <c r="N685" i="1"/>
  <c r="O685" i="1"/>
  <c r="Q1057" i="1"/>
  <c r="R1057" i="1"/>
  <c r="O1057" i="1"/>
  <c r="M1057" i="1"/>
  <c r="L1057" i="1"/>
  <c r="R1557" i="1"/>
  <c r="M1557" i="1"/>
  <c r="O1557" i="1"/>
  <c r="P1557" i="1"/>
  <c r="R1234" i="1"/>
  <c r="L1234" i="1"/>
  <c r="N1234" i="1"/>
  <c r="L685" i="1"/>
  <c r="R107" i="1"/>
  <c r="N763" i="1"/>
  <c r="N1057" i="1"/>
  <c r="R1014" i="1"/>
  <c r="Q90" i="1"/>
  <c r="N1014" i="1"/>
  <c r="L1495" i="1"/>
  <c r="N411" i="1"/>
  <c r="M154" i="1"/>
  <c r="P154" i="1"/>
  <c r="N758" i="1"/>
  <c r="M1736" i="1"/>
  <c r="L1736" i="1"/>
  <c r="P1736" i="1"/>
  <c r="O1736" i="1"/>
  <c r="N1736" i="1"/>
  <c r="M549" i="1"/>
  <c r="L549" i="1"/>
  <c r="R549" i="1"/>
  <c r="N549" i="1"/>
  <c r="R176" i="1"/>
  <c r="O176" i="1"/>
  <c r="P176" i="1"/>
  <c r="M176" i="1"/>
  <c r="Q176" i="1"/>
  <c r="L414" i="1"/>
  <c r="M414" i="1"/>
  <c r="Q529" i="1"/>
  <c r="P529" i="1"/>
  <c r="N529" i="1"/>
  <c r="O529" i="1"/>
  <c r="L328" i="1"/>
  <c r="N328" i="1"/>
  <c r="Q328" i="1"/>
  <c r="R328" i="1"/>
  <c r="O458" i="1"/>
  <c r="L458" i="1"/>
  <c r="M458" i="1"/>
  <c r="N480" i="1"/>
  <c r="M480" i="1"/>
  <c r="R480" i="1"/>
  <c r="N384" i="1"/>
  <c r="Q384" i="1"/>
  <c r="M384" i="1"/>
  <c r="R384" i="1"/>
  <c r="L384" i="1"/>
  <c r="R180" i="1"/>
  <c r="N180" i="1"/>
  <c r="Q180" i="1"/>
  <c r="O180" i="1"/>
  <c r="L180" i="1"/>
  <c r="P180" i="1"/>
  <c r="P161" i="1"/>
  <c r="L161" i="1"/>
  <c r="N161" i="1"/>
  <c r="M273" i="1"/>
  <c r="P273" i="1"/>
  <c r="O273" i="1"/>
  <c r="Q273" i="1"/>
  <c r="N273" i="1"/>
  <c r="M30" i="1"/>
  <c r="R30" i="1"/>
  <c r="Q30" i="1"/>
  <c r="N30" i="1"/>
  <c r="L30" i="1"/>
  <c r="N158" i="1"/>
  <c r="O158" i="1"/>
  <c r="Q158" i="1"/>
  <c r="R158" i="1"/>
  <c r="L158" i="1"/>
  <c r="L503" i="1"/>
  <c r="R503" i="1"/>
  <c r="M503" i="1"/>
  <c r="N503" i="1"/>
  <c r="O503" i="1"/>
  <c r="M407" i="1"/>
  <c r="R407" i="1"/>
  <c r="R323" i="1"/>
  <c r="M323" i="1"/>
  <c r="O323" i="1"/>
  <c r="R195" i="1"/>
  <c r="M195" i="1"/>
  <c r="O195" i="1"/>
  <c r="P195" i="1"/>
  <c r="L195" i="1"/>
  <c r="P67" i="1"/>
  <c r="N67" i="1"/>
  <c r="Q1774" i="1"/>
  <c r="P1774" i="1"/>
  <c r="N1774" i="1"/>
  <c r="O1774" i="1"/>
  <c r="P750" i="1"/>
  <c r="L750" i="1"/>
  <c r="Q750" i="1"/>
  <c r="P1775" i="1"/>
  <c r="M1775" i="1"/>
  <c r="N1775" i="1"/>
  <c r="O1775" i="1"/>
  <c r="N956" i="1"/>
  <c r="R956" i="1"/>
  <c r="P956" i="1"/>
  <c r="O956" i="1"/>
  <c r="L956" i="1"/>
  <c r="Q956" i="1"/>
  <c r="L1852" i="1"/>
  <c r="R1852" i="1"/>
  <c r="N1852" i="1"/>
  <c r="Q1852" i="1"/>
  <c r="O1852" i="1"/>
  <c r="N631" i="1"/>
  <c r="M631" i="1"/>
  <c r="P631" i="1"/>
  <c r="O631" i="1"/>
  <c r="N831" i="1"/>
  <c r="P831" i="1"/>
  <c r="R831" i="1"/>
  <c r="Q831" i="1"/>
  <c r="M1075" i="1"/>
  <c r="N1075" i="1"/>
  <c r="P1075" i="1"/>
  <c r="Q1419" i="1"/>
  <c r="O1419" i="1"/>
  <c r="P1419" i="1"/>
  <c r="N1419" i="1"/>
  <c r="L1419" i="1"/>
  <c r="M1419" i="1"/>
  <c r="R629" i="1"/>
  <c r="Q629" i="1"/>
  <c r="L629" i="1"/>
  <c r="L949" i="1"/>
  <c r="Q949" i="1"/>
  <c r="O949" i="1"/>
  <c r="M949" i="1"/>
  <c r="P1536" i="1"/>
  <c r="L1536" i="1"/>
  <c r="O1536" i="1"/>
  <c r="Q1536" i="1"/>
  <c r="Q1860" i="1"/>
  <c r="M1860" i="1"/>
  <c r="N191" i="1"/>
  <c r="P191" i="1"/>
  <c r="R191" i="1"/>
  <c r="P55" i="1"/>
  <c r="M55" i="1"/>
  <c r="N55" i="1"/>
  <c r="Q55" i="1"/>
  <c r="L55" i="1"/>
  <c r="M40" i="1"/>
  <c r="Q40" i="1"/>
  <c r="O40" i="1"/>
  <c r="P40" i="1"/>
  <c r="N397" i="1"/>
  <c r="Q397" i="1"/>
  <c r="M397" i="1"/>
  <c r="P488" i="1"/>
  <c r="R488" i="1"/>
  <c r="L488" i="1"/>
  <c r="Q488" i="1"/>
  <c r="M376" i="1"/>
  <c r="N376" i="1"/>
  <c r="L376" i="1"/>
  <c r="Q376" i="1"/>
  <c r="Q89" i="1"/>
  <c r="N89" i="1"/>
  <c r="M89" i="1"/>
  <c r="R217" i="1"/>
  <c r="L217" i="1"/>
  <c r="O217" i="1"/>
  <c r="Q217" i="1"/>
  <c r="R38" i="1"/>
  <c r="Q38" i="1"/>
  <c r="L38" i="1"/>
  <c r="O38" i="1"/>
  <c r="O214" i="1"/>
  <c r="N214" i="1"/>
  <c r="N495" i="1"/>
  <c r="P495" i="1"/>
  <c r="M495" i="1"/>
  <c r="Q495" i="1"/>
  <c r="M431" i="1"/>
  <c r="O431" i="1"/>
  <c r="R431" i="1"/>
  <c r="R335" i="1"/>
  <c r="L335" i="1"/>
  <c r="N335" i="1"/>
  <c r="P335" i="1"/>
  <c r="M335" i="1"/>
  <c r="M1039" i="1"/>
  <c r="N1039" i="1"/>
  <c r="P1039" i="1"/>
  <c r="P1217" i="1"/>
  <c r="M1217" i="1"/>
  <c r="R1217" i="1"/>
  <c r="L1762" i="1"/>
  <c r="Q1762" i="1"/>
  <c r="O1762" i="1"/>
  <c r="N1762" i="1"/>
  <c r="P755" i="1"/>
  <c r="Q755" i="1"/>
  <c r="O755" i="1"/>
  <c r="N755" i="1"/>
  <c r="N1219" i="1"/>
  <c r="R1219" i="1"/>
  <c r="L1219" i="1"/>
  <c r="P713" i="1"/>
  <c r="Q713" i="1"/>
  <c r="N1049" i="1"/>
  <c r="P1049" i="1"/>
  <c r="R1049" i="1"/>
  <c r="R1577" i="1"/>
  <c r="L1577" i="1"/>
  <c r="N1577" i="1"/>
  <c r="O1577" i="1"/>
  <c r="M1638" i="1"/>
  <c r="R1638" i="1"/>
  <c r="L425" i="1"/>
  <c r="M425" i="1"/>
  <c r="N425" i="1"/>
  <c r="Q425" i="1"/>
  <c r="R425" i="1"/>
  <c r="P425" i="1"/>
  <c r="Q1137" i="1"/>
  <c r="L1137" i="1"/>
  <c r="N1137" i="1"/>
  <c r="R518" i="1"/>
  <c r="L518" i="1"/>
  <c r="O518" i="1"/>
  <c r="P518" i="1"/>
  <c r="O231" i="1"/>
  <c r="M231" i="1"/>
  <c r="L231" i="1"/>
  <c r="R231" i="1"/>
  <c r="O152" i="1"/>
  <c r="L152" i="1"/>
  <c r="P152" i="1"/>
  <c r="M152" i="1"/>
  <c r="N152" i="1"/>
  <c r="O258" i="1"/>
  <c r="M258" i="1"/>
  <c r="R258" i="1"/>
  <c r="P258" i="1"/>
  <c r="L258" i="1"/>
  <c r="M1694" i="1"/>
  <c r="L1694" i="1"/>
  <c r="Q1694" i="1"/>
  <c r="P1694" i="1"/>
  <c r="M967" i="1"/>
  <c r="R967" i="1"/>
  <c r="L967" i="1"/>
  <c r="O541" i="1"/>
  <c r="M541" i="1"/>
  <c r="L541" i="1"/>
  <c r="R541" i="1"/>
  <c r="Q541" i="1"/>
  <c r="M103" i="1"/>
  <c r="L103" i="1"/>
  <c r="O103" i="1"/>
  <c r="O377" i="1"/>
  <c r="Q377" i="1"/>
  <c r="R377" i="1"/>
  <c r="L88" i="1"/>
  <c r="Q88" i="1"/>
  <c r="O88" i="1"/>
  <c r="R88" i="1"/>
  <c r="N88" i="1"/>
  <c r="M88" i="1"/>
  <c r="Q429" i="1"/>
  <c r="N429" i="1"/>
  <c r="L429" i="1"/>
  <c r="M429" i="1"/>
  <c r="P429" i="1"/>
  <c r="R311" i="1"/>
  <c r="P311" i="1"/>
  <c r="O311" i="1"/>
  <c r="Q311" i="1"/>
  <c r="N392" i="1"/>
  <c r="R392" i="1"/>
  <c r="Q392" i="1"/>
  <c r="L392" i="1"/>
  <c r="M392" i="1"/>
  <c r="L121" i="1"/>
  <c r="P121" i="1"/>
  <c r="N121" i="1"/>
  <c r="M121" i="1"/>
  <c r="M329" i="1"/>
  <c r="Q329" i="1"/>
  <c r="R329" i="1"/>
  <c r="O329" i="1"/>
  <c r="P329" i="1"/>
  <c r="O166" i="1"/>
  <c r="P166" i="1"/>
  <c r="M166" i="1"/>
  <c r="R115" i="1"/>
  <c r="L115" i="1"/>
  <c r="P115" i="1"/>
  <c r="Q115" i="1"/>
  <c r="O115" i="1"/>
  <c r="P1689" i="1"/>
  <c r="O1689" i="1"/>
  <c r="N1689" i="1"/>
  <c r="L1689" i="1"/>
  <c r="R1689" i="1"/>
  <c r="N782" i="1"/>
  <c r="Q782" i="1"/>
  <c r="O782" i="1"/>
  <c r="P782" i="1"/>
  <c r="M782" i="1"/>
  <c r="P477" i="1"/>
  <c r="L477" i="1"/>
  <c r="N477" i="1"/>
  <c r="R477" i="1"/>
  <c r="Q477" i="1"/>
  <c r="L373" i="1"/>
  <c r="N373" i="1"/>
  <c r="R373" i="1"/>
  <c r="M373" i="1"/>
  <c r="R406" i="1"/>
  <c r="L406" i="1"/>
  <c r="O406" i="1"/>
  <c r="P406" i="1"/>
  <c r="P263" i="1"/>
  <c r="O263" i="1"/>
  <c r="M263" i="1"/>
  <c r="Q263" i="1"/>
  <c r="P489" i="1"/>
  <c r="M489" i="1"/>
  <c r="L489" i="1"/>
  <c r="Q514" i="1"/>
  <c r="M514" i="1"/>
  <c r="R514" i="1"/>
  <c r="M420" i="1"/>
  <c r="R420" i="1"/>
  <c r="N420" i="1"/>
  <c r="O284" i="1"/>
  <c r="L284" i="1"/>
  <c r="Q284" i="1"/>
  <c r="N284" i="1"/>
  <c r="R284" i="1"/>
  <c r="M284" i="1"/>
  <c r="P77" i="1"/>
  <c r="N77" i="1"/>
  <c r="R77" i="1"/>
  <c r="O1567" i="1"/>
  <c r="P1567" i="1"/>
  <c r="L1567" i="1"/>
  <c r="N1567" i="1"/>
  <c r="P1265" i="1"/>
  <c r="L1265" i="1"/>
  <c r="M1265" i="1"/>
  <c r="N1265" i="1"/>
  <c r="O1265" i="1"/>
  <c r="Q170" i="1"/>
  <c r="L170" i="1"/>
  <c r="N170" i="1"/>
  <c r="M170" i="1"/>
  <c r="O170" i="1"/>
  <c r="M234" i="1"/>
  <c r="P234" i="1"/>
  <c r="Q234" i="1"/>
  <c r="L507" i="1"/>
  <c r="M507" i="1"/>
  <c r="R507" i="1"/>
  <c r="P507" i="1"/>
  <c r="Q507" i="1"/>
  <c r="P299" i="1"/>
  <c r="R299" i="1"/>
  <c r="M299" i="1"/>
  <c r="N299" i="1"/>
  <c r="R955" i="1"/>
  <c r="N955" i="1"/>
  <c r="P955" i="1"/>
  <c r="L1500" i="1"/>
  <c r="Q1500" i="1"/>
  <c r="P1500" i="1"/>
  <c r="M1500" i="1"/>
  <c r="L627" i="1"/>
  <c r="R627" i="1"/>
  <c r="O627" i="1"/>
  <c r="Q627" i="1"/>
  <c r="N627" i="1"/>
  <c r="Q803" i="1"/>
  <c r="O803" i="1"/>
  <c r="L803" i="1"/>
  <c r="P803" i="1"/>
  <c r="R803" i="1"/>
  <c r="P1587" i="1"/>
  <c r="O1587" i="1"/>
  <c r="Q1587" i="1"/>
  <c r="N1610" i="1"/>
  <c r="L1610" i="1"/>
  <c r="M1610" i="1"/>
  <c r="R1610" i="1"/>
  <c r="P1610" i="1"/>
  <c r="Q1610" i="1"/>
  <c r="R1046" i="1"/>
  <c r="O1046" i="1"/>
  <c r="L1046" i="1"/>
  <c r="P1046" i="1"/>
  <c r="Q685" i="1"/>
  <c r="N107" i="1"/>
  <c r="M763" i="1"/>
  <c r="L1014" i="1"/>
  <c r="Q218" i="1"/>
  <c r="Q411" i="1"/>
  <c r="M411" i="1"/>
  <c r="O154" i="1"/>
  <c r="L397" i="1"/>
  <c r="R1736" i="1"/>
  <c r="Q1577" i="1"/>
  <c r="Q372" i="1"/>
  <c r="P372" i="1"/>
  <c r="N372" i="1"/>
  <c r="N720" i="1"/>
  <c r="Q720" i="1"/>
  <c r="R152" i="1"/>
  <c r="M530" i="1"/>
  <c r="P530" i="1"/>
  <c r="O530" i="1"/>
  <c r="L530" i="1"/>
  <c r="M409" i="1"/>
  <c r="L409" i="1"/>
  <c r="R409" i="1"/>
  <c r="O409" i="1"/>
  <c r="Q370" i="1"/>
  <c r="R370" i="1"/>
  <c r="M370" i="1"/>
  <c r="L370" i="1"/>
  <c r="R117" i="1"/>
  <c r="P117" i="1"/>
  <c r="N117" i="1"/>
  <c r="L515" i="1"/>
  <c r="O515" i="1"/>
  <c r="N515" i="1"/>
  <c r="P515" i="1"/>
  <c r="M515" i="1"/>
  <c r="N27" i="1"/>
  <c r="O27" i="1"/>
  <c r="R27" i="1"/>
  <c r="O846" i="1"/>
  <c r="M846" i="1"/>
  <c r="N846" i="1"/>
  <c r="R846" i="1"/>
  <c r="P1065" i="1"/>
  <c r="N1065" i="1"/>
  <c r="R1065" i="1"/>
  <c r="M1065" i="1"/>
  <c r="L200" i="1"/>
  <c r="N200" i="1"/>
  <c r="Q200" i="1"/>
  <c r="O528" i="1"/>
  <c r="P528" i="1"/>
  <c r="R276" i="1"/>
  <c r="N276" i="1"/>
  <c r="O276" i="1"/>
  <c r="O145" i="1"/>
  <c r="M145" i="1"/>
  <c r="P145" i="1"/>
  <c r="R145" i="1"/>
  <c r="N145" i="1"/>
  <c r="N254" i="1"/>
  <c r="L254" i="1"/>
  <c r="N535" i="1"/>
  <c r="Q535" i="1"/>
  <c r="M439" i="1"/>
  <c r="P439" i="1"/>
  <c r="N439" i="1"/>
  <c r="R359" i="1"/>
  <c r="P359" i="1"/>
  <c r="O1010" i="1"/>
  <c r="P1010" i="1"/>
  <c r="R1010" i="1"/>
  <c r="L714" i="1"/>
  <c r="P714" i="1"/>
  <c r="M714" i="1"/>
  <c r="N714" i="1"/>
  <c r="R1327" i="1"/>
  <c r="L1327" i="1"/>
  <c r="Q1327" i="1"/>
  <c r="M1751" i="1"/>
  <c r="P1751" i="1"/>
  <c r="Q1751" i="1"/>
  <c r="Q821" i="1"/>
  <c r="N821" i="1"/>
  <c r="M1209" i="1"/>
  <c r="N1209" i="1"/>
  <c r="P1209" i="1"/>
  <c r="M1569" i="1"/>
  <c r="R1569" i="1"/>
  <c r="Q1034" i="1"/>
  <c r="N1034" i="1"/>
  <c r="O1034" i="1"/>
  <c r="N504" i="1"/>
  <c r="O504" i="1"/>
  <c r="R504" i="1"/>
  <c r="L440" i="1"/>
  <c r="Q440" i="1"/>
  <c r="P440" i="1"/>
  <c r="R440" i="1"/>
  <c r="N440" i="1"/>
  <c r="R196" i="1"/>
  <c r="P196" i="1"/>
  <c r="Q196" i="1"/>
  <c r="L196" i="1"/>
  <c r="N9" i="1"/>
  <c r="L9" i="1"/>
  <c r="P201" i="1"/>
  <c r="R201" i="1"/>
  <c r="M297" i="1"/>
  <c r="O297" i="1"/>
  <c r="L297" i="1"/>
  <c r="R19" i="1"/>
  <c r="M19" i="1"/>
  <c r="P19" i="1"/>
  <c r="L19" i="1"/>
  <c r="P1882" i="1"/>
  <c r="Q1882" i="1"/>
  <c r="R1844" i="1"/>
  <c r="Q1844" i="1"/>
  <c r="R1884" i="1"/>
  <c r="O1884" i="1"/>
  <c r="P1884" i="1"/>
  <c r="L703" i="1"/>
  <c r="N703" i="1"/>
  <c r="M703" i="1"/>
  <c r="P703" i="1"/>
  <c r="R1675" i="1"/>
  <c r="P1675" i="1"/>
  <c r="N1675" i="1"/>
  <c r="Q1675" i="1"/>
  <c r="N1505" i="1"/>
  <c r="L1505" i="1"/>
  <c r="P1505" i="1"/>
  <c r="Q1505" i="1"/>
  <c r="O1505" i="1"/>
  <c r="P320" i="1"/>
  <c r="L320" i="1"/>
  <c r="R320" i="1"/>
  <c r="M320" i="1"/>
  <c r="P345" i="1"/>
  <c r="O345" i="1"/>
  <c r="L345" i="1"/>
  <c r="M345" i="1"/>
  <c r="P537" i="1"/>
  <c r="N537" i="1"/>
  <c r="R537" i="1"/>
  <c r="O537" i="1"/>
  <c r="R68" i="1"/>
  <c r="L68" i="1"/>
  <c r="O68" i="1"/>
  <c r="O265" i="1"/>
  <c r="Q265" i="1"/>
  <c r="R265" i="1"/>
  <c r="L118" i="1"/>
  <c r="Q118" i="1"/>
  <c r="O118" i="1"/>
  <c r="M118" i="1"/>
  <c r="P307" i="1"/>
  <c r="N307" i="1"/>
  <c r="R307" i="1"/>
  <c r="O674" i="1"/>
  <c r="N674" i="1"/>
  <c r="Q674" i="1"/>
  <c r="M674" i="1"/>
  <c r="P381" i="1"/>
  <c r="Q381" i="1"/>
  <c r="N381" i="1"/>
  <c r="Q393" i="1"/>
  <c r="N393" i="1"/>
  <c r="L393" i="1"/>
  <c r="R120" i="1"/>
  <c r="O120" i="1"/>
  <c r="N120" i="1"/>
  <c r="M120" i="1"/>
  <c r="Q120" i="1"/>
  <c r="N532" i="1"/>
  <c r="Q532" i="1"/>
  <c r="P532" i="1"/>
  <c r="L340" i="1"/>
  <c r="M340" i="1"/>
  <c r="R340" i="1"/>
  <c r="Q340" i="1"/>
  <c r="P92" i="1"/>
  <c r="L92" i="1"/>
  <c r="R92" i="1"/>
  <c r="M845" i="1"/>
  <c r="Q845" i="1"/>
  <c r="R845" i="1"/>
  <c r="O845" i="1"/>
  <c r="P845" i="1"/>
  <c r="L922" i="1"/>
  <c r="P922" i="1"/>
  <c r="O922" i="1"/>
  <c r="P1860" i="1"/>
  <c r="O714" i="1"/>
  <c r="P276" i="1"/>
  <c r="Q439" i="1"/>
  <c r="O439" i="1"/>
  <c r="L1209" i="1"/>
  <c r="L40" i="1"/>
  <c r="P217" i="1"/>
  <c r="R1762" i="1"/>
  <c r="R40" i="1"/>
  <c r="P200" i="1"/>
  <c r="P389" i="1"/>
  <c r="Q515" i="1"/>
  <c r="Q145" i="1"/>
  <c r="P147" i="1"/>
  <c r="R1751" i="1"/>
  <c r="M217" i="1"/>
  <c r="Q1569" i="1"/>
  <c r="L372" i="1"/>
  <c r="L1749" i="1"/>
  <c r="N1749" i="1"/>
  <c r="Q359" i="1"/>
  <c r="O389" i="1"/>
  <c r="M372" i="1"/>
  <c r="M359" i="1"/>
  <c r="P1327" i="1"/>
  <c r="M1327" i="1"/>
  <c r="L1034" i="1"/>
  <c r="O1749" i="1"/>
  <c r="L1010" i="1"/>
  <c r="L535" i="1"/>
  <c r="P535" i="1"/>
  <c r="M1762" i="1"/>
  <c r="M214" i="1"/>
  <c r="Q225" i="1"/>
  <c r="N225" i="1"/>
  <c r="L214" i="1"/>
  <c r="P225" i="1"/>
  <c r="L821" i="1"/>
  <c r="N1860" i="1"/>
  <c r="R1860" i="1"/>
  <c r="L1860" i="1"/>
  <c r="O335" i="1"/>
  <c r="N1569" i="1"/>
  <c r="O1569" i="1"/>
  <c r="Q214" i="1"/>
  <c r="P397" i="1"/>
  <c r="P1034" i="1"/>
  <c r="L145" i="1"/>
  <c r="R397" i="1"/>
  <c r="Q1736" i="1"/>
  <c r="R372" i="1"/>
  <c r="L276" i="1"/>
  <c r="R1209" i="1"/>
  <c r="O1209" i="1"/>
  <c r="M200" i="1"/>
  <c r="N217" i="1"/>
  <c r="P1762" i="1"/>
  <c r="O200" i="1"/>
  <c r="O1751" i="1"/>
  <c r="O359" i="1"/>
  <c r="O372" i="1"/>
  <c r="O1327" i="1"/>
  <c r="Q1749" i="1"/>
  <c r="N1010" i="1"/>
  <c r="R535" i="1"/>
  <c r="O821" i="1"/>
  <c r="R214" i="1"/>
  <c r="R225" i="1"/>
  <c r="R821" i="1"/>
  <c r="L755" i="1"/>
  <c r="M117" i="1"/>
  <c r="R544" i="1"/>
  <c r="Q908" i="1"/>
  <c r="P720" i="1"/>
  <c r="Q596" i="1"/>
  <c r="O675" i="1"/>
  <c r="Q675" i="1"/>
  <c r="L1289" i="1"/>
  <c r="Q1067" i="1"/>
  <c r="M1604" i="1"/>
  <c r="L1284" i="1"/>
  <c r="L1406" i="1"/>
  <c r="M1406" i="1"/>
  <c r="Q991" i="1"/>
  <c r="M582" i="1"/>
  <c r="N385" i="1"/>
  <c r="L385" i="1"/>
  <c r="Q522" i="1"/>
  <c r="N522" i="1"/>
  <c r="Q374" i="1"/>
  <c r="P1582" i="1"/>
  <c r="L1254" i="1"/>
  <c r="M1254" i="1"/>
  <c r="O31" i="1"/>
  <c r="O1502" i="1"/>
  <c r="N1502" i="1"/>
  <c r="L1100" i="1"/>
  <c r="R1521" i="1"/>
  <c r="Q281" i="1"/>
  <c r="L1089" i="1"/>
  <c r="N679" i="1"/>
  <c r="O1011" i="1"/>
  <c r="O649" i="1"/>
  <c r="R679" i="1"/>
  <c r="O679" i="1"/>
  <c r="L850" i="1"/>
  <c r="M12" i="1"/>
  <c r="L510" i="1"/>
  <c r="Q1100" i="1"/>
  <c r="O850" i="1"/>
  <c r="O354" i="1"/>
  <c r="R183" i="1"/>
  <c r="O183" i="1"/>
  <c r="Q354" i="1"/>
  <c r="R147" i="1"/>
  <c r="R395" i="1"/>
  <c r="N629" i="1"/>
  <c r="M629" i="1"/>
  <c r="P596" i="1"/>
  <c r="O395" i="1"/>
  <c r="M813" i="1"/>
  <c r="M1699" i="1"/>
  <c r="O813" i="1"/>
  <c r="R740" i="1"/>
  <c r="P740" i="1"/>
  <c r="Q712" i="1"/>
  <c r="M712" i="1"/>
  <c r="Q1210" i="1"/>
  <c r="R908" i="1"/>
  <c r="O908" i="1"/>
  <c r="N892" i="1"/>
  <c r="M147" i="1"/>
  <c r="M1637" i="1"/>
  <c r="L396" i="1"/>
  <c r="L720" i="1"/>
  <c r="O720" i="1"/>
  <c r="R941" i="1"/>
  <c r="R596" i="1"/>
  <c r="O589" i="1"/>
  <c r="M675" i="1"/>
  <c r="P1637" i="1"/>
  <c r="O1377" i="1"/>
  <c r="R750" i="1"/>
  <c r="N1289" i="1"/>
  <c r="P949" i="1"/>
  <c r="Q1191" i="1"/>
  <c r="O1289" i="1"/>
  <c r="O750" i="1"/>
  <c r="N1191" i="1"/>
  <c r="R589" i="1"/>
  <c r="R1191" i="1"/>
  <c r="P1191" i="1"/>
  <c r="P30" i="1"/>
  <c r="R1067" i="1"/>
  <c r="P1413" i="1"/>
  <c r="N1284" i="1"/>
  <c r="O1406" i="1"/>
  <c r="L522" i="1"/>
  <c r="R374" i="1"/>
  <c r="O1254" i="1"/>
  <c r="R31" i="1"/>
  <c r="L1502" i="1"/>
  <c r="Q12" i="1"/>
  <c r="R1100" i="1"/>
  <c r="N1011" i="1"/>
  <c r="M649" i="1"/>
  <c r="R510" i="1"/>
  <c r="Q510" i="1"/>
  <c r="R1011" i="1"/>
  <c r="P183" i="1"/>
  <c r="N354" i="1"/>
  <c r="L649" i="1"/>
  <c r="L589" i="1"/>
  <c r="M589" i="1"/>
  <c r="P629" i="1"/>
  <c r="L395" i="1"/>
  <c r="M1139" i="1"/>
  <c r="Q1699" i="1"/>
  <c r="L1506" i="1"/>
  <c r="L813" i="1"/>
  <c r="M740" i="1"/>
  <c r="N1210" i="1"/>
  <c r="M396" i="1"/>
  <c r="O396" i="1"/>
  <c r="O892" i="1"/>
  <c r="P892" i="1"/>
  <c r="N949" i="1"/>
  <c r="O147" i="1"/>
  <c r="N1637" i="1"/>
  <c r="P396" i="1"/>
  <c r="R720" i="1"/>
  <c r="M720" i="1"/>
  <c r="P589" i="1"/>
  <c r="R675" i="1"/>
  <c r="L1637" i="1"/>
  <c r="Q147" i="1"/>
  <c r="Q1289" i="1"/>
  <c r="P1289" i="1"/>
  <c r="O30" i="1"/>
  <c r="M1067" i="1"/>
  <c r="N750" i="1"/>
  <c r="O1413" i="1"/>
  <c r="Q369" i="1"/>
  <c r="O14" i="1"/>
  <c r="M281" i="1"/>
  <c r="P1521" i="1"/>
  <c r="Q1139" i="1"/>
  <c r="O210" i="1"/>
  <c r="Q28" i="1"/>
  <c r="L1377" i="1"/>
  <c r="N941" i="1"/>
  <c r="Q618" i="1"/>
  <c r="M369" i="1"/>
  <c r="M14" i="1"/>
  <c r="L281" i="1"/>
  <c r="R281" i="1"/>
  <c r="Q1521" i="1"/>
  <c r="L1021" i="1"/>
  <c r="Q210" i="1"/>
  <c r="N210" i="1"/>
  <c r="O1139" i="1"/>
  <c r="M210" i="1"/>
  <c r="O281" i="1"/>
  <c r="O810" i="1"/>
  <c r="P1377" i="1"/>
  <c r="P1187" i="1"/>
  <c r="O26" i="1"/>
  <c r="Q1638" i="1"/>
  <c r="O369" i="1"/>
  <c r="P281" i="1"/>
  <c r="P1021" i="1"/>
  <c r="L941" i="1"/>
  <c r="R1377" i="1"/>
  <c r="R26" i="1"/>
  <c r="O618" i="1"/>
  <c r="P474" i="1"/>
  <c r="P1638" i="1"/>
  <c r="R369" i="1"/>
  <c r="L14" i="1"/>
  <c r="O1521" i="1"/>
  <c r="M1021" i="1"/>
  <c r="O1028" i="1"/>
  <c r="P1139" i="1"/>
  <c r="R210" i="1"/>
  <c r="M28" i="1"/>
  <c r="O1791" i="1"/>
  <c r="N810" i="1"/>
  <c r="N1377" i="1"/>
  <c r="R959" i="1"/>
  <c r="M1249" i="1"/>
  <c r="L828" i="1"/>
  <c r="Q25" i="1"/>
  <c r="Q1284" i="1"/>
  <c r="R618" i="1"/>
  <c r="N1276" i="1"/>
  <c r="N31" i="1"/>
  <c r="R12" i="1"/>
  <c r="N132" i="1"/>
  <c r="L132" i="1"/>
  <c r="O132" i="1"/>
  <c r="O12" i="1"/>
  <c r="N1506" i="1"/>
  <c r="P1506" i="1"/>
  <c r="N908" i="1"/>
  <c r="P908" i="1"/>
  <c r="O162" i="1"/>
  <c r="N618" i="1"/>
  <c r="R474" i="1"/>
  <c r="P1239" i="1"/>
  <c r="R25" i="1"/>
  <c r="P618" i="1"/>
  <c r="O1276" i="1"/>
  <c r="P31" i="1"/>
  <c r="P1149" i="1"/>
  <c r="N12" i="1"/>
  <c r="N1028" i="1"/>
  <c r="O1506" i="1"/>
  <c r="M383" i="1"/>
  <c r="L1187" i="1"/>
  <c r="L618" i="1"/>
  <c r="Q474" i="1"/>
  <c r="N474" i="1"/>
  <c r="R1276" i="1"/>
  <c r="L426" i="1"/>
  <c r="O426" i="1"/>
  <c r="P959" i="1"/>
  <c r="N959" i="1"/>
  <c r="Q1149" i="1"/>
  <c r="P132" i="1"/>
  <c r="O1149" i="1"/>
  <c r="M132" i="1"/>
  <c r="Q1028" i="1"/>
  <c r="Q828" i="1"/>
  <c r="M828" i="1"/>
  <c r="R1239" i="1"/>
  <c r="P383" i="1"/>
  <c r="R1187" i="1"/>
  <c r="N1187" i="1"/>
  <c r="L1149" i="1"/>
  <c r="M474" i="1"/>
  <c r="M1276" i="1"/>
  <c r="P1276" i="1"/>
  <c r="P426" i="1"/>
  <c r="R426" i="1"/>
  <c r="M959" i="1"/>
  <c r="Q132" i="1"/>
  <c r="M1149" i="1"/>
  <c r="L1028" i="1"/>
  <c r="N828" i="1"/>
  <c r="O828" i="1"/>
  <c r="P1249" i="1"/>
  <c r="O1239" i="1"/>
  <c r="L1239" i="1"/>
  <c r="O383" i="1"/>
  <c r="R383" i="1"/>
  <c r="N383" i="1"/>
  <c r="M25" i="1"/>
  <c r="M1187" i="1"/>
  <c r="N1149" i="1"/>
  <c r="L474" i="1"/>
  <c r="Q1276" i="1"/>
  <c r="Q426" i="1"/>
  <c r="L959" i="1"/>
  <c r="P1028" i="1"/>
  <c r="R1028" i="1"/>
  <c r="P828" i="1"/>
  <c r="O1249" i="1"/>
  <c r="M1239" i="1"/>
  <c r="Q1239" i="1"/>
  <c r="L383" i="1"/>
  <c r="P25" i="1"/>
  <c r="L25" i="1"/>
  <c r="M251" i="1"/>
  <c r="Q775" i="1"/>
  <c r="N696" i="1"/>
  <c r="R775" i="1"/>
  <c r="N122" i="1"/>
  <c r="R251" i="1"/>
  <c r="Q227" i="1"/>
  <c r="P270" i="1"/>
  <c r="L592" i="1"/>
  <c r="N417" i="1"/>
  <c r="L578" i="1"/>
  <c r="Q578" i="1"/>
  <c r="Q1682" i="1"/>
  <c r="L897" i="1"/>
  <c r="M592" i="1"/>
  <c r="P43" i="1"/>
  <c r="O1233" i="1"/>
  <c r="N1392" i="1"/>
  <c r="O1638" i="1"/>
  <c r="N1638" i="1"/>
  <c r="P14" i="1"/>
  <c r="R1602" i="1"/>
  <c r="R51" i="1"/>
  <c r="L463" i="1"/>
  <c r="O1021" i="1"/>
  <c r="Q1021" i="1"/>
  <c r="R1139" i="1"/>
  <c r="M1296" i="1"/>
  <c r="N312" i="1"/>
  <c r="M810" i="1"/>
  <c r="R28" i="1"/>
  <c r="L28" i="1"/>
  <c r="P941" i="1"/>
  <c r="Q810" i="1"/>
  <c r="Q26" i="1"/>
  <c r="L26" i="1"/>
  <c r="L1638" i="1"/>
  <c r="Q14" i="1"/>
  <c r="L1139" i="1"/>
  <c r="M1362" i="1"/>
  <c r="R1503" i="1"/>
  <c r="N28" i="1"/>
  <c r="Q941" i="1"/>
  <c r="M941" i="1"/>
  <c r="M26" i="1"/>
  <c r="P810" i="1"/>
  <c r="Q43" i="1"/>
  <c r="P1426" i="1"/>
  <c r="Q1620" i="1"/>
  <c r="P251" i="1"/>
  <c r="P47" i="1"/>
  <c r="R1326" i="1"/>
  <c r="P1233" i="1"/>
  <c r="P1682" i="1"/>
  <c r="L1426" i="1"/>
  <c r="L1101" i="1"/>
  <c r="P853" i="1"/>
  <c r="L1442" i="1"/>
  <c r="Q1335" i="1"/>
  <c r="P1392" i="1"/>
  <c r="R41" i="1"/>
  <c r="M1171" i="1"/>
  <c r="P1171" i="1"/>
  <c r="P41" i="1"/>
  <c r="R897" i="1"/>
  <c r="O390" i="1"/>
  <c r="R1620" i="1"/>
  <c r="N251" i="1"/>
  <c r="Q270" i="1"/>
  <c r="Q47" i="1"/>
  <c r="N1233" i="1"/>
  <c r="R1682" i="1"/>
  <c r="R1426" i="1"/>
  <c r="N1101" i="1"/>
  <c r="R853" i="1"/>
  <c r="O48" i="1"/>
  <c r="R696" i="1"/>
  <c r="Q696" i="1"/>
  <c r="N1335" i="1"/>
  <c r="Q1392" i="1"/>
  <c r="N41" i="1"/>
  <c r="M43" i="1"/>
  <c r="L270" i="1"/>
  <c r="N1326" i="1"/>
  <c r="Q897" i="1"/>
  <c r="M1101" i="1"/>
  <c r="P1442" i="1"/>
  <c r="O251" i="1"/>
  <c r="L251" i="1"/>
  <c r="R43" i="1"/>
  <c r="O43" i="1"/>
  <c r="R270" i="1"/>
  <c r="O270" i="1"/>
  <c r="R47" i="1"/>
  <c r="O47" i="1"/>
  <c r="P1326" i="1"/>
  <c r="Q1326" i="1"/>
  <c r="L1233" i="1"/>
  <c r="M1682" i="1"/>
  <c r="O1682" i="1"/>
  <c r="O1101" i="1"/>
  <c r="N897" i="1"/>
  <c r="M1442" i="1"/>
  <c r="O1442" i="1"/>
  <c r="P696" i="1"/>
  <c r="O312" i="1"/>
  <c r="M312" i="1"/>
  <c r="O1335" i="1"/>
  <c r="L1335" i="1"/>
  <c r="R1392" i="1"/>
  <c r="L41" i="1"/>
  <c r="Q1171" i="1"/>
  <c r="M41" i="1"/>
  <c r="R1171" i="1"/>
  <c r="L43" i="1"/>
  <c r="M270" i="1"/>
  <c r="L47" i="1"/>
  <c r="M47" i="1"/>
  <c r="O1326" i="1"/>
  <c r="R1101" i="1"/>
  <c r="P897" i="1"/>
  <c r="R1442" i="1"/>
  <c r="L312" i="1"/>
  <c r="L1326" i="1"/>
  <c r="M1233" i="1"/>
  <c r="Q1233" i="1"/>
  <c r="L1682" i="1"/>
  <c r="P1101" i="1"/>
  <c r="M897" i="1"/>
  <c r="N1442" i="1"/>
  <c r="L696" i="1"/>
  <c r="M696" i="1"/>
  <c r="P312" i="1"/>
  <c r="R312" i="1"/>
  <c r="R1335" i="1"/>
  <c r="P1335" i="1"/>
  <c r="O1392" i="1"/>
  <c r="O41" i="1"/>
  <c r="O1171" i="1"/>
  <c r="N1171" i="1"/>
  <c r="O614" i="1"/>
  <c r="L597" i="1"/>
  <c r="N1324" i="1"/>
  <c r="M1617" i="1"/>
  <c r="L868" i="1"/>
  <c r="P1362" i="1"/>
  <c r="L1324" i="1"/>
  <c r="L1438" i="1"/>
  <c r="O1324" i="1"/>
  <c r="M1438" i="1"/>
  <c r="M789" i="1"/>
  <c r="O868" i="1"/>
  <c r="L126" i="1"/>
  <c r="M597" i="1"/>
  <c r="O20" i="1"/>
  <c r="L403" i="1"/>
  <c r="P403" i="1"/>
  <c r="M551" i="1"/>
  <c r="Q96" i="1"/>
  <c r="P18" i="1"/>
  <c r="P597" i="1"/>
  <c r="Q1324" i="1"/>
  <c r="M614" i="1"/>
  <c r="N96" i="1"/>
  <c r="N868" i="1"/>
  <c r="R126" i="1"/>
  <c r="O853" i="1"/>
  <c r="O597" i="1"/>
  <c r="P20" i="1"/>
  <c r="M20" i="1"/>
  <c r="O1617" i="1"/>
  <c r="L229" i="1"/>
  <c r="R551" i="1"/>
  <c r="L1188" i="1"/>
  <c r="M227" i="1"/>
  <c r="R122" i="1"/>
  <c r="O122" i="1"/>
  <c r="P1620" i="1"/>
  <c r="O417" i="1"/>
  <c r="P743" i="1"/>
  <c r="O676" i="1"/>
  <c r="R676" i="1"/>
  <c r="P578" i="1"/>
  <c r="R1249" i="1"/>
  <c r="L1249" i="1"/>
  <c r="L1373" i="1"/>
  <c r="Q1697" i="1"/>
  <c r="Q592" i="1"/>
  <c r="N1333" i="1"/>
  <c r="Q770" i="1"/>
  <c r="N1155" i="1"/>
  <c r="R1333" i="1"/>
  <c r="Q1333" i="1"/>
  <c r="N1651" i="1"/>
  <c r="P390" i="1"/>
  <c r="Q743" i="1"/>
  <c r="M775" i="1"/>
  <c r="N743" i="1"/>
  <c r="M1188" i="1"/>
  <c r="O775" i="1"/>
  <c r="P1697" i="1"/>
  <c r="M1117" i="1"/>
  <c r="P1098" i="1"/>
  <c r="R417" i="1"/>
  <c r="Q851" i="1"/>
  <c r="N775" i="1"/>
  <c r="R1761" i="1"/>
  <c r="R578" i="1"/>
  <c r="N1249" i="1"/>
  <c r="O592" i="1"/>
  <c r="Q1651" i="1"/>
  <c r="O1333" i="1"/>
  <c r="N1296" i="1"/>
  <c r="N1791" i="1"/>
  <c r="Q556" i="1"/>
  <c r="N1687" i="1"/>
  <c r="M163" i="1"/>
  <c r="Q676" i="1"/>
  <c r="M1329" i="1"/>
  <c r="R1324" i="1"/>
  <c r="R1050" i="1"/>
  <c r="O1098" i="1"/>
  <c r="N851" i="1"/>
  <c r="R851" i="1"/>
  <c r="O1188" i="1"/>
  <c r="N126" i="1"/>
  <c r="L1400" i="1"/>
  <c r="M868" i="1"/>
  <c r="P868" i="1"/>
  <c r="O126" i="1"/>
  <c r="O96" i="1"/>
  <c r="M380" i="1"/>
  <c r="N1298" i="1"/>
  <c r="Q597" i="1"/>
  <c r="R597" i="1"/>
  <c r="N48" i="1"/>
  <c r="Q380" i="1"/>
  <c r="P380" i="1"/>
  <c r="R403" i="1"/>
  <c r="Q20" i="1"/>
  <c r="N403" i="1"/>
  <c r="L20" i="1"/>
  <c r="L1329" i="1"/>
  <c r="O1873" i="1"/>
  <c r="N1329" i="1"/>
  <c r="N551" i="1"/>
  <c r="N1222" i="1"/>
  <c r="Q1121" i="1"/>
  <c r="Q39" i="1"/>
  <c r="P676" i="1"/>
  <c r="Q1400" i="1"/>
  <c r="O380" i="1"/>
  <c r="M1727" i="1"/>
  <c r="P1298" i="1"/>
  <c r="M1324" i="1"/>
  <c r="N1050" i="1"/>
  <c r="R227" i="1"/>
  <c r="N227" i="1"/>
  <c r="M676" i="1"/>
  <c r="N1400" i="1"/>
  <c r="M126" i="1"/>
  <c r="R868" i="1"/>
  <c r="P126" i="1"/>
  <c r="L96" i="1"/>
  <c r="N455" i="1"/>
  <c r="P1373" i="1"/>
  <c r="L380" i="1"/>
  <c r="O403" i="1"/>
  <c r="N20" i="1"/>
  <c r="M403" i="1"/>
  <c r="M21" i="1"/>
  <c r="P1329" i="1"/>
  <c r="R1329" i="1"/>
  <c r="M1400" i="1"/>
  <c r="N770" i="1"/>
  <c r="O1155" i="1"/>
  <c r="R1155" i="1"/>
  <c r="Q551" i="1"/>
  <c r="N614" i="1"/>
  <c r="L1085" i="1"/>
  <c r="P902" i="1"/>
  <c r="L1617" i="1"/>
  <c r="O229" i="1"/>
  <c r="M1227" i="1"/>
  <c r="R390" i="1"/>
  <c r="O1438" i="1"/>
  <c r="Q1313" i="1"/>
  <c r="O1410" i="1"/>
  <c r="N853" i="1"/>
  <c r="R1362" i="1"/>
  <c r="N1362" i="1"/>
  <c r="R1617" i="1"/>
  <c r="Q1617" i="1"/>
  <c r="L1333" i="1"/>
  <c r="O1503" i="1"/>
  <c r="Q1791" i="1"/>
  <c r="Q18" i="1"/>
  <c r="N1873" i="1"/>
  <c r="R1791" i="1"/>
  <c r="L1503" i="1"/>
  <c r="N1503" i="1"/>
  <c r="M229" i="1"/>
  <c r="P1227" i="1"/>
  <c r="P1592" i="1"/>
  <c r="P1651" i="1"/>
  <c r="R1438" i="1"/>
  <c r="N451" i="1"/>
  <c r="O476" i="1"/>
  <c r="Q1362" i="1"/>
  <c r="O1362" i="1"/>
  <c r="M1503" i="1"/>
  <c r="L1227" i="1"/>
  <c r="L1592" i="1"/>
  <c r="R614" i="1"/>
  <c r="Q614" i="1"/>
  <c r="R698" i="1"/>
  <c r="N1438" i="1"/>
  <c r="O1426" i="1"/>
  <c r="Q853" i="1"/>
  <c r="P614" i="1"/>
  <c r="M390" i="1"/>
  <c r="P1438" i="1"/>
  <c r="R902" i="1"/>
  <c r="L775" i="1"/>
  <c r="N676" i="1"/>
  <c r="N578" i="1"/>
  <c r="M578" i="1"/>
  <c r="Q1426" i="1"/>
  <c r="O1400" i="1"/>
  <c r="O18" i="1"/>
  <c r="N789" i="1"/>
  <c r="L33" i="1"/>
  <c r="M671" i="1"/>
  <c r="P1400" i="1"/>
  <c r="M1426" i="1"/>
  <c r="O1727" i="1"/>
  <c r="Q1727" i="1"/>
  <c r="O1697" i="1"/>
  <c r="M853" i="1"/>
  <c r="N1373" i="1"/>
  <c r="N380" i="1"/>
  <c r="R1651" i="1"/>
  <c r="O1329" i="1"/>
  <c r="P1333" i="1"/>
  <c r="L1296" i="1"/>
  <c r="P1503" i="1"/>
  <c r="O789" i="1"/>
  <c r="R18" i="1"/>
  <c r="M122" i="1"/>
  <c r="L18" i="1"/>
  <c r="P229" i="1"/>
  <c r="N1617" i="1"/>
  <c r="Q1227" i="1"/>
  <c r="P122" i="1"/>
  <c r="M1791" i="1"/>
  <c r="P1791" i="1"/>
  <c r="L1651" i="1"/>
  <c r="M1651" i="1"/>
  <c r="Q122" i="1"/>
  <c r="O551" i="1"/>
  <c r="P331" i="1"/>
  <c r="P427" i="1"/>
  <c r="Q1054" i="1"/>
  <c r="Q1395" i="1"/>
  <c r="L551" i="1"/>
  <c r="N331" i="1"/>
  <c r="M1328" i="1"/>
  <c r="Q476" i="1"/>
  <c r="R1227" i="1"/>
  <c r="N427" i="1"/>
  <c r="M427" i="1"/>
  <c r="O1227" i="1"/>
  <c r="L129" i="1"/>
  <c r="Q878" i="1"/>
  <c r="R427" i="1"/>
  <c r="P1054" i="1"/>
  <c r="O427" i="1"/>
  <c r="L427" i="1"/>
  <c r="L455" i="1"/>
  <c r="M455" i="1"/>
  <c r="P48" i="1"/>
  <c r="P1155" i="1"/>
  <c r="L1155" i="1"/>
  <c r="M1338" i="1"/>
  <c r="M48" i="1"/>
  <c r="M1873" i="1"/>
  <c r="N390" i="1"/>
  <c r="L390" i="1"/>
  <c r="M1620" i="1"/>
  <c r="L1620" i="1"/>
  <c r="N1098" i="1"/>
  <c r="P417" i="1"/>
  <c r="Q417" i="1"/>
  <c r="O743" i="1"/>
  <c r="N1602" i="1"/>
  <c r="R186" i="1"/>
  <c r="R96" i="1"/>
  <c r="L48" i="1"/>
  <c r="R1117" i="1"/>
  <c r="R455" i="1"/>
  <c r="P455" i="1"/>
  <c r="R48" i="1"/>
  <c r="R592" i="1"/>
  <c r="N592" i="1"/>
  <c r="R1873" i="1"/>
  <c r="P1296" i="1"/>
  <c r="R770" i="1"/>
  <c r="L1054" i="1"/>
  <c r="M1592" i="1"/>
  <c r="O1592" i="1"/>
  <c r="N1620" i="1"/>
  <c r="P1050" i="1"/>
  <c r="Q1098" i="1"/>
  <c r="M1396" i="1"/>
  <c r="L417" i="1"/>
  <c r="R743" i="1"/>
  <c r="Q310" i="1"/>
  <c r="M743" i="1"/>
  <c r="P96" i="1"/>
  <c r="Q455" i="1"/>
  <c r="L162" i="1"/>
  <c r="M300" i="1"/>
  <c r="L1873" i="1"/>
  <c r="P1873" i="1"/>
  <c r="P1594" i="1"/>
  <c r="Q1296" i="1"/>
  <c r="R1203" i="1"/>
  <c r="L432" i="1"/>
  <c r="P636" i="1"/>
  <c r="O1296" i="1"/>
  <c r="O1054" i="1"/>
  <c r="N1592" i="1"/>
  <c r="R1592" i="1"/>
  <c r="Q229" i="1"/>
  <c r="N229" i="1"/>
  <c r="P162" i="1"/>
  <c r="M18" i="1"/>
  <c r="Q33" i="1"/>
  <c r="Q1155" i="1"/>
  <c r="O1395" i="1"/>
  <c r="N698" i="1"/>
  <c r="M698" i="1"/>
  <c r="L659" i="1"/>
  <c r="O51" i="1"/>
  <c r="O163" i="1"/>
  <c r="L39" i="1"/>
  <c r="N163" i="1"/>
  <c r="M39" i="1"/>
  <c r="N39" i="1"/>
  <c r="N671" i="1"/>
  <c r="M106" i="1"/>
  <c r="R789" i="1"/>
  <c r="O671" i="1"/>
  <c r="O129" i="1"/>
  <c r="N1727" i="1"/>
  <c r="R1298" i="1"/>
  <c r="L1298" i="1"/>
  <c r="M129" i="1"/>
  <c r="N476" i="1"/>
  <c r="R21" i="1"/>
  <c r="P1328" i="1"/>
  <c r="L1328" i="1"/>
  <c r="M476" i="1"/>
  <c r="L1313" i="1"/>
  <c r="R1313" i="1"/>
  <c r="Q698" i="1"/>
  <c r="P698" i="1"/>
  <c r="L51" i="1"/>
  <c r="N51" i="1"/>
  <c r="P163" i="1"/>
  <c r="L163" i="1"/>
  <c r="M51" i="1"/>
  <c r="N830" i="1"/>
  <c r="R106" i="1"/>
  <c r="P106" i="1"/>
  <c r="L671" i="1"/>
  <c r="P1313" i="1"/>
  <c r="L1727" i="1"/>
  <c r="P1727" i="1"/>
  <c r="M1298" i="1"/>
  <c r="Q1298" i="1"/>
  <c r="P129" i="1"/>
  <c r="P21" i="1"/>
  <c r="Q21" i="1"/>
  <c r="N21" i="1"/>
  <c r="N1328" i="1"/>
  <c r="R476" i="1"/>
  <c r="R1328" i="1"/>
  <c r="N1054" i="1"/>
  <c r="R1054" i="1"/>
  <c r="L698" i="1"/>
  <c r="P39" i="1"/>
  <c r="P51" i="1"/>
  <c r="Q163" i="1"/>
  <c r="R39" i="1"/>
  <c r="P789" i="1"/>
  <c r="N1313" i="1"/>
  <c r="Q789" i="1"/>
  <c r="Q671" i="1"/>
  <c r="R671" i="1"/>
  <c r="O1313" i="1"/>
  <c r="N129" i="1"/>
  <c r="Q129" i="1"/>
  <c r="L476" i="1"/>
  <c r="L21" i="1"/>
  <c r="Q1328" i="1"/>
  <c r="M1395" i="1"/>
  <c r="N1395" i="1"/>
  <c r="R1395" i="1"/>
  <c r="P1395" i="1"/>
  <c r="L1396" i="1"/>
  <c r="O97" i="1"/>
  <c r="R1842" i="1"/>
  <c r="P1203" i="1"/>
  <c r="P432" i="1"/>
  <c r="M1235" i="1"/>
  <c r="L556" i="1"/>
  <c r="R1235" i="1"/>
  <c r="R1737" i="1"/>
  <c r="P463" i="1"/>
  <c r="L1222" i="1"/>
  <c r="O779" i="1"/>
  <c r="L1117" i="1"/>
  <c r="R1410" i="1"/>
  <c r="O451" i="1"/>
  <c r="L1842" i="1"/>
  <c r="P591" i="1"/>
  <c r="M1203" i="1"/>
  <c r="N1203" i="1"/>
  <c r="M878" i="1"/>
  <c r="O632" i="1"/>
  <c r="P770" i="1"/>
  <c r="O186" i="1"/>
  <c r="M556" i="1"/>
  <c r="Q106" i="1"/>
  <c r="N106" i="1"/>
  <c r="L106" i="1"/>
  <c r="M1743" i="1"/>
  <c r="N636" i="1"/>
  <c r="R1338" i="1"/>
  <c r="O1117" i="1"/>
  <c r="P97" i="1"/>
  <c r="O100" i="1"/>
  <c r="N1594" i="1"/>
  <c r="Q205" i="1"/>
  <c r="L1203" i="1"/>
  <c r="Q1203" i="1"/>
  <c r="L770" i="1"/>
  <c r="M770" i="1"/>
  <c r="Q1222" i="1"/>
  <c r="P779" i="1"/>
  <c r="M186" i="1"/>
  <c r="P186" i="1"/>
  <c r="Q97" i="1"/>
  <c r="N100" i="1"/>
  <c r="L300" i="1"/>
  <c r="M833" i="1"/>
  <c r="L833" i="1"/>
  <c r="N432" i="1"/>
  <c r="Q1235" i="1"/>
  <c r="R556" i="1"/>
  <c r="O556" i="1"/>
  <c r="L1235" i="1"/>
  <c r="P1222" i="1"/>
  <c r="M1222" i="1"/>
  <c r="O1050" i="1"/>
  <c r="Q1050" i="1"/>
  <c r="L1098" i="1"/>
  <c r="M1098" i="1"/>
  <c r="R1396" i="1"/>
  <c r="N659" i="1"/>
  <c r="L1104" i="1"/>
  <c r="O1761" i="1"/>
  <c r="R779" i="1"/>
  <c r="Q1338" i="1"/>
  <c r="N186" i="1"/>
  <c r="L1410" i="1"/>
  <c r="Q1117" i="1"/>
  <c r="P1117" i="1"/>
  <c r="L97" i="1"/>
  <c r="P100" i="1"/>
  <c r="R1594" i="1"/>
  <c r="Q1842" i="1"/>
  <c r="N205" i="1"/>
  <c r="L632" i="1"/>
  <c r="R833" i="1"/>
  <c r="N833" i="1"/>
  <c r="M432" i="1"/>
  <c r="M632" i="1"/>
  <c r="P1235" i="1"/>
  <c r="P451" i="1"/>
  <c r="L779" i="1"/>
  <c r="R100" i="1"/>
  <c r="M162" i="1"/>
  <c r="P556" i="1"/>
  <c r="Q833" i="1"/>
  <c r="Q509" i="1"/>
  <c r="P509" i="1"/>
  <c r="R509" i="1"/>
  <c r="L509" i="1"/>
  <c r="M509" i="1"/>
  <c r="O509" i="1"/>
  <c r="N509" i="1"/>
  <c r="O1222" i="1"/>
  <c r="N1396" i="1"/>
  <c r="O1396" i="1"/>
  <c r="Q779" i="1"/>
  <c r="N1338" i="1"/>
  <c r="L1338" i="1"/>
  <c r="O1842" i="1"/>
  <c r="P833" i="1"/>
  <c r="O1235" i="1"/>
  <c r="L100" i="1"/>
  <c r="L1050" i="1"/>
  <c r="P1636" i="1"/>
  <c r="Q1396" i="1"/>
  <c r="O184" i="1"/>
  <c r="R463" i="1"/>
  <c r="M779" i="1"/>
  <c r="R636" i="1"/>
  <c r="O1338" i="1"/>
  <c r="L186" i="1"/>
  <c r="N97" i="1"/>
  <c r="P1410" i="1"/>
  <c r="M97" i="1"/>
  <c r="M100" i="1"/>
  <c r="M1594" i="1"/>
  <c r="M451" i="1"/>
  <c r="N1842" i="1"/>
  <c r="R162" i="1"/>
  <c r="Q591" i="1"/>
  <c r="Q632" i="1"/>
  <c r="M1842" i="1"/>
  <c r="R878" i="1"/>
  <c r="O432" i="1"/>
  <c r="R432" i="1"/>
  <c r="L591" i="1"/>
  <c r="N162" i="1"/>
  <c r="L205" i="1"/>
  <c r="Q636" i="1"/>
  <c r="M205" i="1"/>
  <c r="L636" i="1"/>
  <c r="P878" i="1"/>
  <c r="R437" i="1"/>
  <c r="N437" i="1"/>
  <c r="L437" i="1"/>
  <c r="O437" i="1"/>
  <c r="M437" i="1"/>
  <c r="N184" i="1"/>
  <c r="M851" i="1"/>
  <c r="Q659" i="1"/>
  <c r="N1188" i="1"/>
  <c r="R184" i="1"/>
  <c r="L227" i="1"/>
  <c r="Q830" i="1"/>
  <c r="O227" i="1"/>
  <c r="R33" i="1"/>
  <c r="N1697" i="1"/>
  <c r="Q1373" i="1"/>
  <c r="N1410" i="1"/>
  <c r="M1697" i="1"/>
  <c r="M1373" i="1"/>
  <c r="O1594" i="1"/>
  <c r="R331" i="1"/>
  <c r="L451" i="1"/>
  <c r="R591" i="1"/>
  <c r="P205" i="1"/>
  <c r="M331" i="1"/>
  <c r="M591" i="1"/>
  <c r="R632" i="1"/>
  <c r="Q1594" i="1"/>
  <c r="O878" i="1"/>
  <c r="N632" i="1"/>
  <c r="O591" i="1"/>
  <c r="P33" i="1"/>
  <c r="M33" i="1"/>
  <c r="R205" i="1"/>
  <c r="N33" i="1"/>
  <c r="N300" i="1"/>
  <c r="Q300" i="1"/>
  <c r="P300" i="1"/>
  <c r="R300" i="1"/>
  <c r="M642" i="1"/>
  <c r="L642" i="1"/>
  <c r="R642" i="1"/>
  <c r="N642" i="1"/>
  <c r="O642" i="1"/>
  <c r="P642" i="1"/>
  <c r="Q642" i="1"/>
  <c r="Q1636" i="1"/>
  <c r="R659" i="1"/>
  <c r="L851" i="1"/>
  <c r="P851" i="1"/>
  <c r="Q1188" i="1"/>
  <c r="N463" i="1"/>
  <c r="L830" i="1"/>
  <c r="P1188" i="1"/>
  <c r="M830" i="1"/>
  <c r="Q1410" i="1"/>
  <c r="L1697" i="1"/>
  <c r="R1373" i="1"/>
  <c r="O331" i="1"/>
  <c r="Q331" i="1"/>
  <c r="R451" i="1"/>
  <c r="Q437" i="1"/>
  <c r="L878" i="1"/>
  <c r="O636" i="1"/>
  <c r="Q37" i="1"/>
  <c r="N1743" i="1"/>
  <c r="L1742" i="1"/>
  <c r="R1687" i="1"/>
  <c r="P1743" i="1"/>
  <c r="R1121" i="1"/>
  <c r="P1121" i="1"/>
  <c r="Q902" i="1"/>
  <c r="L1687" i="1"/>
  <c r="L1602" i="1"/>
  <c r="M1602" i="1"/>
  <c r="P1687" i="1"/>
  <c r="L902" i="1"/>
  <c r="O80" i="1"/>
  <c r="O1293" i="1"/>
  <c r="R1743" i="1"/>
  <c r="O1121" i="1"/>
  <c r="M1121" i="1"/>
  <c r="O902" i="1"/>
  <c r="R1104" i="1"/>
  <c r="M1687" i="1"/>
  <c r="O1687" i="1"/>
  <c r="Q1602" i="1"/>
  <c r="P1602" i="1"/>
  <c r="N1104" i="1"/>
  <c r="M416" i="1"/>
  <c r="L1293" i="1"/>
  <c r="P1293" i="1"/>
  <c r="L570" i="1"/>
  <c r="N1121" i="1"/>
  <c r="N1086" i="1"/>
  <c r="N902" i="1"/>
  <c r="L164" i="1"/>
  <c r="Q1761" i="1"/>
  <c r="M1636" i="1"/>
  <c r="L1636" i="1"/>
  <c r="M1761" i="1"/>
  <c r="N1636" i="1"/>
  <c r="O1636" i="1"/>
  <c r="P1761" i="1"/>
  <c r="Q1147" i="1"/>
  <c r="R1115" i="1"/>
  <c r="L1737" i="1"/>
  <c r="N1641" i="1"/>
  <c r="Q1085" i="1"/>
  <c r="M361" i="1"/>
  <c r="N1737" i="1"/>
  <c r="P1147" i="1"/>
  <c r="R69" i="1"/>
  <c r="L50" i="1"/>
  <c r="Q50" i="1"/>
  <c r="N50" i="1"/>
  <c r="R50" i="1"/>
  <c r="M50" i="1"/>
  <c r="R570" i="1"/>
  <c r="R1742" i="1"/>
  <c r="M310" i="1"/>
  <c r="O69" i="1"/>
  <c r="Q1115" i="1"/>
  <c r="L60" i="1"/>
  <c r="Q1737" i="1"/>
  <c r="O1737" i="1"/>
  <c r="N60" i="1"/>
  <c r="P50" i="1"/>
  <c r="O570" i="1"/>
  <c r="M1742" i="1"/>
  <c r="M1085" i="1"/>
  <c r="R416" i="1"/>
  <c r="N361" i="1"/>
  <c r="O361" i="1"/>
  <c r="P1737" i="1"/>
  <c r="N1085" i="1"/>
  <c r="M659" i="1"/>
  <c r="L310" i="1"/>
  <c r="Q184" i="1"/>
  <c r="O659" i="1"/>
  <c r="N37" i="1"/>
  <c r="P1085" i="1"/>
  <c r="L37" i="1"/>
  <c r="M1115" i="1"/>
  <c r="L184" i="1"/>
  <c r="L1115" i="1"/>
  <c r="R60" i="1"/>
  <c r="P1115" i="1"/>
  <c r="M463" i="1"/>
  <c r="M37" i="1"/>
  <c r="P830" i="1"/>
  <c r="O463" i="1"/>
  <c r="P37" i="1"/>
  <c r="R80" i="1"/>
  <c r="M1641" i="1"/>
  <c r="Q1641" i="1"/>
  <c r="O1641" i="1"/>
  <c r="L1641" i="1"/>
  <c r="P1641" i="1"/>
  <c r="O1085" i="1"/>
  <c r="P184" i="1"/>
  <c r="N1115" i="1"/>
  <c r="M60" i="1"/>
  <c r="R830" i="1"/>
  <c r="O37" i="1"/>
  <c r="L1743" i="1"/>
  <c r="O1743" i="1"/>
  <c r="M570" i="1"/>
  <c r="O1742" i="1"/>
  <c r="N1742" i="1"/>
  <c r="Q69" i="1"/>
  <c r="O1147" i="1"/>
  <c r="N1147" i="1"/>
  <c r="P361" i="1"/>
  <c r="N69" i="1"/>
  <c r="P416" i="1"/>
  <c r="N570" i="1"/>
  <c r="Q570" i="1"/>
  <c r="P1742" i="1"/>
  <c r="O416" i="1"/>
  <c r="N416" i="1"/>
  <c r="Q416" i="1"/>
  <c r="Q361" i="1"/>
  <c r="L1147" i="1"/>
  <c r="L361" i="1"/>
  <c r="P69" i="1"/>
  <c r="M69" i="1"/>
  <c r="N1293" i="1"/>
  <c r="M1293" i="1"/>
  <c r="Q1293" i="1"/>
  <c r="R1147" i="1"/>
  <c r="Q356" i="1"/>
  <c r="L1086" i="1"/>
  <c r="M80" i="1"/>
  <c r="L356" i="1"/>
  <c r="P1531" i="1"/>
  <c r="N1531" i="1"/>
  <c r="M1531" i="1"/>
  <c r="L1531" i="1"/>
  <c r="R1531" i="1"/>
  <c r="O1531" i="1"/>
  <c r="Q1531" i="1"/>
  <c r="R356" i="1"/>
  <c r="M1104" i="1"/>
  <c r="P1104" i="1"/>
  <c r="N1761" i="1"/>
  <c r="N356" i="1"/>
  <c r="N80" i="1"/>
  <c r="P356" i="1"/>
  <c r="N945" i="1"/>
  <c r="M945" i="1"/>
  <c r="O945" i="1"/>
  <c r="P945" i="1"/>
  <c r="R945" i="1"/>
  <c r="Q945" i="1"/>
  <c r="L945" i="1"/>
  <c r="O356" i="1"/>
  <c r="L80" i="1"/>
  <c r="N164" i="1"/>
  <c r="Q1104" i="1"/>
  <c r="P80" i="1"/>
  <c r="R310" i="1"/>
  <c r="N310" i="1"/>
  <c r="M164" i="1"/>
  <c r="Q60" i="1"/>
  <c r="P60" i="1"/>
  <c r="L1185" i="1"/>
  <c r="N1185" i="1"/>
  <c r="P1185" i="1"/>
  <c r="R1185" i="1"/>
  <c r="O1185" i="1"/>
  <c r="M1185" i="1"/>
  <c r="Q1185" i="1"/>
  <c r="R164" i="1"/>
  <c r="P310" i="1"/>
  <c r="P164" i="1"/>
  <c r="O164" i="1"/>
  <c r="Q1086" i="1"/>
  <c r="P1086" i="1"/>
  <c r="O1086" i="1"/>
  <c r="M1086" i="1"/>
  <c r="L8" i="6" l="1"/>
  <c r="L9" i="6"/>
  <c r="L11" i="6"/>
  <c r="M12" i="6"/>
  <c r="L10" i="6"/>
  <c r="M11" i="6"/>
  <c r="M7" i="6"/>
  <c r="L13" i="6"/>
  <c r="M6" i="6"/>
  <c r="L6" i="6"/>
  <c r="M14" i="6"/>
  <c r="L12" i="6"/>
  <c r="L7" i="6"/>
  <c r="M8" i="6"/>
  <c r="M13" i="6"/>
  <c r="M9" i="6"/>
  <c r="M10" i="6"/>
  <c r="N10" i="6" s="1"/>
  <c r="L14" i="6"/>
  <c r="M15" i="6"/>
  <c r="L15" i="6"/>
  <c r="N8" i="6" l="1"/>
  <c r="L16" i="6"/>
  <c r="M16" i="6"/>
  <c r="N14" i="6"/>
  <c r="N9" i="6"/>
  <c r="N7" i="6"/>
  <c r="N6" i="6"/>
  <c r="N12" i="6"/>
  <c r="N13" i="6"/>
  <c r="N11" i="6"/>
  <c r="N15" i="6"/>
  <c r="N16" i="6" l="1"/>
  <c r="O16" i="6" s="1"/>
  <c r="P16" i="6" s="1"/>
  <c r="O13" i="6"/>
  <c r="P13" i="6" s="1"/>
  <c r="O6" i="6"/>
  <c r="P6" i="6" s="1"/>
  <c r="O11" i="6"/>
  <c r="P11" i="6" s="1"/>
  <c r="O12" i="6"/>
  <c r="P12" i="6" s="1"/>
  <c r="O15" i="6"/>
  <c r="P15" i="6" s="1"/>
  <c r="O14" i="6"/>
  <c r="P14" i="6" s="1"/>
  <c r="O10" i="6"/>
  <c r="P10" i="6" s="1"/>
  <c r="O9" i="6"/>
  <c r="P9" i="6" s="1"/>
  <c r="O8" i="6"/>
  <c r="P8" i="6" s="1"/>
  <c r="O7" i="6"/>
  <c r="P7" i="6" s="1"/>
</calcChain>
</file>

<file path=xl/sharedStrings.xml><?xml version="1.0" encoding="utf-8"?>
<sst xmlns="http://schemas.openxmlformats.org/spreadsheetml/2006/main" count="10092" uniqueCount="3455">
  <si>
    <t>Timestamp</t>
  </si>
  <si>
    <t>Currency</t>
  </si>
  <si>
    <t>Your Job Title</t>
  </si>
  <si>
    <t>How many hours of a day you work on Excel</t>
  </si>
  <si>
    <t>USD</t>
  </si>
  <si>
    <t>MIS Analyst</t>
  </si>
  <si>
    <t>India</t>
  </si>
  <si>
    <t>4 to 6 hours a day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</si>
  <si>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</si>
  <si>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</si>
  <si>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</si>
  <si>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</si>
  <si>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</si>
  <si>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</si>
  <si>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</si>
  <si>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</si>
  <si>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</si>
  <si>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</si>
  <si>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</si>
  <si>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</si>
  <si>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</si>
  <si>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</si>
  <si>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</si>
  <si>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</si>
  <si>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</si>
  <si>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CFO</t>
  </si>
  <si>
    <t>Portugal</t>
  </si>
  <si>
    <t>PKR</t>
  </si>
  <si>
    <t xml:space="preserve">Audit Trainee </t>
  </si>
  <si>
    <t>Training Specialist</t>
  </si>
  <si>
    <t>Ireland</t>
  </si>
  <si>
    <t>quality engineer</t>
  </si>
  <si>
    <t>Hungary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</si>
  <si>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</si>
  <si>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</si>
  <si>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</si>
  <si>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</si>
  <si>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</si>
  <si>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</si>
  <si>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</si>
  <si>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</si>
  <si>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</si>
  <si>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</si>
  <si>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</si>
  <si>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</si>
  <si>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</si>
  <si>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</si>
  <si>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sales and marketing</t>
  </si>
  <si>
    <t>ksa</t>
  </si>
  <si>
    <t>Analyst II</t>
  </si>
  <si>
    <t>Project Leader</t>
  </si>
  <si>
    <t>Belgium</t>
  </si>
  <si>
    <t>Applications Engineer</t>
  </si>
  <si>
    <t>strategy manager</t>
  </si>
  <si>
    <t>Chief of the department of public budget analisis and forecasting</t>
  </si>
  <si>
    <t>Russia</t>
  </si>
  <si>
    <t>Specialist</t>
  </si>
  <si>
    <t>GBP</t>
  </si>
  <si>
    <t>Management Information Analyst</t>
  </si>
  <si>
    <t>UK</t>
  </si>
  <si>
    <t>Senior Analyst</t>
  </si>
  <si>
    <t>Romania</t>
  </si>
  <si>
    <t>Poland</t>
  </si>
  <si>
    <t>Senior Consultant</t>
  </si>
  <si>
    <t>Portfolio Manager</t>
  </si>
  <si>
    <t>Design Engineer</t>
  </si>
  <si>
    <t>Academic Advisor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</si>
  <si>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</si>
  <si>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</si>
  <si>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</si>
  <si>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</si>
  <si>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</si>
  <si>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</si>
  <si>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</si>
  <si>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</si>
  <si>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</si>
  <si>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</si>
  <si>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</si>
  <si>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</si>
  <si>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</si>
  <si>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Online Traffic Manager / Web Analist</t>
  </si>
  <si>
    <t>The Netherlands</t>
  </si>
  <si>
    <t>Seinor Financial Analyst</t>
  </si>
  <si>
    <t>Senior Accounting Supervisor</t>
  </si>
  <si>
    <t>PPC Manager</t>
  </si>
  <si>
    <t>Financial Planner</t>
  </si>
  <si>
    <t>Building Design and Performance Researcher</t>
  </si>
  <si>
    <t>Project leader</t>
  </si>
  <si>
    <t>France</t>
  </si>
  <si>
    <t>Engineering Data Analyst</t>
  </si>
  <si>
    <t>Sales Analyst</t>
  </si>
  <si>
    <t>Coordinator Of Costa and Buget</t>
  </si>
  <si>
    <t>Brasil</t>
  </si>
  <si>
    <t>SAP consultant</t>
  </si>
  <si>
    <t>FR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</si>
  <si>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</si>
  <si>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</si>
  <si>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</si>
  <si>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</si>
  <si>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</si>
  <si>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</si>
  <si>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</si>
  <si>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</si>
  <si>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</si>
  <si>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</si>
  <si>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</si>
  <si>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</si>
  <si>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</si>
  <si>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Statistical Analyst</t>
  </si>
  <si>
    <t>Operational Analyst</t>
  </si>
  <si>
    <t>Saudi Arabia</t>
  </si>
  <si>
    <t>Exceler</t>
  </si>
  <si>
    <t>Marketing Analyst</t>
  </si>
  <si>
    <t>Panama</t>
  </si>
  <si>
    <t>Database Manager</t>
  </si>
  <si>
    <t>Director</t>
  </si>
  <si>
    <t>Manager, Forecasts &amp; Budgets</t>
  </si>
  <si>
    <t>VBA Analyst</t>
  </si>
  <si>
    <t>Brazil</t>
  </si>
  <si>
    <t>Senior Scheduling Engineer</t>
  </si>
  <si>
    <t>Strategy Consultant</t>
  </si>
  <si>
    <t>Admin</t>
  </si>
  <si>
    <t>IT Asset Administrator</t>
  </si>
  <si>
    <t>Director of Marketing</t>
  </si>
  <si>
    <t>Graphic Design Manager</t>
  </si>
  <si>
    <t>Financial Consultant</t>
  </si>
  <si>
    <t>Data Analyst</t>
  </si>
  <si>
    <t>Paraeducator</t>
  </si>
  <si>
    <t>Channel Marketing Manager</t>
  </si>
  <si>
    <t xml:space="preserve">Sales and Marketing Analyst </t>
  </si>
  <si>
    <t>Production Scheduler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</si>
  <si>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</si>
  <si>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</si>
  <si>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</si>
  <si>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</si>
  <si>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</si>
  <si>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</si>
  <si>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</si>
  <si>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</si>
  <si>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</si>
  <si>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</si>
  <si>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</si>
  <si>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</si>
  <si>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Strategic Analyst</t>
  </si>
  <si>
    <t>Transportation Specialist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</si>
  <si>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</si>
  <si>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</si>
  <si>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</si>
  <si>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</si>
  <si>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</si>
  <si>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</si>
  <si>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</si>
  <si>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</si>
  <si>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</si>
  <si>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</si>
  <si>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</si>
  <si>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</si>
  <si>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</si>
  <si>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</si>
  <si>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</si>
  <si>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</si>
  <si>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School Tech Coordinator</t>
  </si>
  <si>
    <t>sr accountant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</si>
  <si>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</si>
  <si>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</si>
  <si>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</si>
  <si>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</si>
  <si>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</si>
  <si>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</si>
  <si>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</si>
  <si>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</si>
  <si>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</si>
  <si>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Inventory manger</t>
  </si>
  <si>
    <t>Business Analyst</t>
  </si>
  <si>
    <t>Process Technician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</si>
  <si>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</si>
  <si>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</si>
  <si>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</si>
  <si>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</si>
  <si>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</si>
  <si>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</si>
  <si>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</si>
  <si>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</si>
  <si>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</si>
  <si>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</si>
  <si>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</si>
  <si>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</si>
  <si>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</si>
  <si>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Senior Data Quality Analyst</t>
  </si>
  <si>
    <t>Sr Business Analyst</t>
  </si>
  <si>
    <t>COST ACCOUNTANT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</si>
  <si>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</si>
  <si>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</si>
  <si>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</si>
  <si>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</si>
  <si>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</si>
  <si>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</si>
  <si>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Manager, Asset Optimization</t>
  </si>
  <si>
    <t>Financialcontroller</t>
  </si>
  <si>
    <t xml:space="preserve">Accounting </t>
  </si>
  <si>
    <t>Consultant, HR Services &amp; Governance</t>
  </si>
  <si>
    <t>QA Executive</t>
  </si>
  <si>
    <t>Senior Actuarial Analyst</t>
  </si>
  <si>
    <t>Sr. Associate</t>
  </si>
  <si>
    <t>Budget Analyst</t>
  </si>
  <si>
    <t>B.I. Data Analyst II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</si>
  <si>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</si>
  <si>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</si>
  <si>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</si>
  <si>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</si>
  <si>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</si>
  <si>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</si>
  <si>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</si>
  <si>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</si>
  <si>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</si>
  <si>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</si>
  <si>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</si>
  <si>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</si>
  <si>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</si>
  <si>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</si>
  <si>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</si>
  <si>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</si>
  <si>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</si>
  <si>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</si>
  <si>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</si>
  <si>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</si>
  <si>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Business Controller</t>
  </si>
  <si>
    <t>controller</t>
  </si>
  <si>
    <t>low level monitoring</t>
  </si>
  <si>
    <t>Administrative</t>
  </si>
  <si>
    <t>Service Line Coordinator</t>
  </si>
  <si>
    <t>Strategic Sourcing Manager</t>
  </si>
  <si>
    <t>Chief Manager</t>
  </si>
  <si>
    <t>Engineer</t>
  </si>
  <si>
    <t>Business Intelligence Analyst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</si>
  <si>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</si>
  <si>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</si>
  <si>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</si>
  <si>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</si>
  <si>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</si>
  <si>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</si>
  <si>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</si>
  <si>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Accounting Assistant</t>
  </si>
  <si>
    <t>Tax Professional</t>
  </si>
  <si>
    <t>Bermuda</t>
  </si>
  <si>
    <t>Jr. Executive Finance</t>
  </si>
  <si>
    <t>Assistant Controller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</si>
  <si>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</si>
  <si>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</si>
  <si>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</si>
  <si>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</si>
  <si>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</si>
  <si>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</si>
  <si>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</si>
  <si>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</si>
  <si>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HRIS Analyst</t>
  </si>
  <si>
    <t>Procurement manager</t>
  </si>
  <si>
    <t>Energy Analyst</t>
  </si>
  <si>
    <t>Accountant</t>
  </si>
  <si>
    <t>Branch head -sales</t>
  </si>
  <si>
    <t>retail buyer</t>
  </si>
  <si>
    <t>HR Specialist</t>
  </si>
  <si>
    <t>Director of Finance and Accounting</t>
  </si>
  <si>
    <t>Manager Business Control</t>
  </si>
  <si>
    <t>Manager Pricing</t>
  </si>
  <si>
    <t>Insurance Manager</t>
  </si>
  <si>
    <t>Freellance</t>
  </si>
  <si>
    <t>category manager</t>
  </si>
  <si>
    <t>Customer Operations Analyst</t>
  </si>
  <si>
    <t>Site Technician</t>
  </si>
  <si>
    <t>Excel Consultant</t>
  </si>
  <si>
    <t>Senior Project Manager</t>
  </si>
  <si>
    <t>Web Statistics Analyst</t>
  </si>
  <si>
    <t>Business Data Analyst I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</si>
  <si>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</si>
  <si>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</si>
  <si>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</si>
  <si>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</si>
  <si>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</si>
  <si>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</si>
  <si>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</si>
  <si>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</si>
  <si>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</si>
  <si>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</si>
  <si>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</si>
  <si>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</si>
  <si>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</si>
  <si>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</si>
  <si>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</si>
  <si>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</si>
  <si>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</si>
  <si>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</si>
  <si>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Senior Specialist</t>
  </si>
  <si>
    <t>moneymaker</t>
  </si>
  <si>
    <t>Consultant</t>
  </si>
  <si>
    <t>AED</t>
  </si>
  <si>
    <t>Dubai</t>
  </si>
  <si>
    <t>MIS</t>
  </si>
  <si>
    <t>management accountant</t>
  </si>
  <si>
    <t>Telecoms Engineer</t>
  </si>
  <si>
    <t>Software Support</t>
  </si>
  <si>
    <t>Projects Planner</t>
  </si>
  <si>
    <t>Mathematical Data Analyist</t>
  </si>
  <si>
    <t>sales support</t>
  </si>
  <si>
    <t>Administrative Officer</t>
  </si>
  <si>
    <t>IS Manager</t>
  </si>
  <si>
    <t xml:space="preserve">Support Specialist </t>
  </si>
  <si>
    <t>FA</t>
  </si>
  <si>
    <t>VP of Finance</t>
  </si>
  <si>
    <t>PRODUCTION ASSISTANT</t>
  </si>
  <si>
    <t>HR Analyst</t>
  </si>
  <si>
    <t>Plant Controller</t>
  </si>
  <si>
    <t>consultant bi</t>
  </si>
  <si>
    <t>Royalties Coordinator</t>
  </si>
  <si>
    <t>Graduate Structural Engineer</t>
  </si>
  <si>
    <t>Operations Analyst</t>
  </si>
  <si>
    <t>Marketing</t>
  </si>
  <si>
    <t xml:space="preserve">Finance, Manager </t>
  </si>
  <si>
    <t>Sr. Business Analyst</t>
  </si>
  <si>
    <t>MXN</t>
  </si>
  <si>
    <t>Information Analyst</t>
  </si>
  <si>
    <t>Financial Specialist</t>
  </si>
  <si>
    <t>Management Analyst</t>
  </si>
  <si>
    <t>Dp manager</t>
  </si>
  <si>
    <t>director of analytics</t>
  </si>
  <si>
    <t>Supply Processes Analyst</t>
  </si>
  <si>
    <t>ICT Technical Analyst</t>
  </si>
  <si>
    <t>Sourcing Specialist</t>
  </si>
  <si>
    <t>Reporting Shared Services Oferring Lead</t>
  </si>
  <si>
    <t>Sales Analytics Manager</t>
  </si>
  <si>
    <t>Product Manager Sr</t>
  </si>
  <si>
    <t>Database Architect</t>
  </si>
  <si>
    <t>Product developer</t>
  </si>
  <si>
    <t>Supply Chain Analyst</t>
  </si>
  <si>
    <t>financial planning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</si>
  <si>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</si>
  <si>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</si>
  <si>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</si>
  <si>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</si>
  <si>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</si>
  <si>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Business Analysit</t>
  </si>
  <si>
    <t>Assistant Outside Plant Project Manager</t>
  </si>
  <si>
    <t>operation-manager</t>
  </si>
  <si>
    <t>Senior Financial Analyst</t>
  </si>
  <si>
    <t>Bangladesh</t>
  </si>
  <si>
    <t>Senior Data Analyst</t>
  </si>
  <si>
    <t>MIS EXCUTIVE</t>
  </si>
  <si>
    <t>Advisor</t>
  </si>
  <si>
    <t>Online Analyst</t>
  </si>
  <si>
    <t>General Manager</t>
  </si>
  <si>
    <t>Sr Staff Engineer</t>
  </si>
  <si>
    <t>Senior Design Associate</t>
  </si>
  <si>
    <t>Planning and Analysis Supervisor</t>
  </si>
  <si>
    <t>asset manager</t>
  </si>
  <si>
    <t>Transportation Engineer</t>
  </si>
  <si>
    <t>web marketing analyst</t>
  </si>
  <si>
    <t>RS</t>
  </si>
  <si>
    <t>Director of Payroll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</si>
  <si>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</si>
  <si>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</si>
  <si>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</si>
  <si>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</si>
  <si>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</si>
  <si>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</si>
  <si>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</si>
  <si>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</si>
  <si>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System Manager</t>
  </si>
  <si>
    <t>director</t>
  </si>
  <si>
    <t>Owner</t>
  </si>
  <si>
    <t>Senior Business Analyst</t>
  </si>
  <si>
    <t xml:space="preserve">marketing and sales </t>
  </si>
  <si>
    <t>Managing Director</t>
  </si>
  <si>
    <t>Senior Billing Engineer</t>
  </si>
  <si>
    <t>Quality Analyst</t>
  </si>
  <si>
    <t>Financial analyst</t>
  </si>
  <si>
    <t>Economist</t>
  </si>
  <si>
    <t>assistant manager (finance)</t>
  </si>
  <si>
    <t>Central Services Manager</t>
  </si>
  <si>
    <t xml:space="preserve">Trainer </t>
  </si>
  <si>
    <t>continuous improvement team member</t>
  </si>
  <si>
    <t>MIS Officer</t>
  </si>
  <si>
    <t>IR Manager</t>
  </si>
  <si>
    <t>Chief Specialist of Economics &amp; Planning</t>
  </si>
  <si>
    <t>Campus Budget Officer</t>
  </si>
  <si>
    <t>Management Ananlyst</t>
  </si>
  <si>
    <t>Sales Operations Analyst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</si>
  <si>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</si>
  <si>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</si>
  <si>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</si>
  <si>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</si>
  <si>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</si>
  <si>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</si>
  <si>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</si>
  <si>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</si>
  <si>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</si>
  <si>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</si>
  <si>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</si>
  <si>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</si>
  <si>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</si>
  <si>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</si>
  <si>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</si>
  <si>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</si>
  <si>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</si>
  <si>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</si>
  <si>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</si>
  <si>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</si>
  <si>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</si>
  <si>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IT Project Manager, EMEA</t>
  </si>
  <si>
    <t>IS Director</t>
  </si>
  <si>
    <t>teacher</t>
  </si>
  <si>
    <t>iran</t>
  </si>
  <si>
    <t>Excel trainer</t>
  </si>
  <si>
    <t>Finland</t>
  </si>
  <si>
    <t>WFM Team Lead</t>
  </si>
  <si>
    <t>Supervisor</t>
  </si>
  <si>
    <t>BI Developer</t>
  </si>
  <si>
    <t>engineer</t>
  </si>
  <si>
    <t>Planner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</si>
  <si>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</si>
  <si>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</si>
  <si>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</si>
  <si>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</si>
  <si>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</si>
  <si>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</si>
  <si>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Sr Mgr Finance</t>
  </si>
  <si>
    <t>Web Portal Manager</t>
  </si>
  <si>
    <t>manager - MIS &amp; operations planning</t>
  </si>
  <si>
    <t>web analyst</t>
  </si>
  <si>
    <t>Management Consultant</t>
  </si>
  <si>
    <t>Continuos improvment</t>
  </si>
  <si>
    <t>Canad</t>
  </si>
  <si>
    <t>Direct marketing manager</t>
  </si>
  <si>
    <t>mis</t>
  </si>
  <si>
    <t>Wine Analyst</t>
  </si>
  <si>
    <t>FinanceManager</t>
  </si>
  <si>
    <t>Somalia</t>
  </si>
  <si>
    <t>Regional Manager</t>
  </si>
  <si>
    <t>HR reporting analyst</t>
  </si>
  <si>
    <t>Finalcial Reporting Analyst</t>
  </si>
  <si>
    <t>Partner</t>
  </si>
  <si>
    <t>operations tech</t>
  </si>
  <si>
    <t>Commercial Accountant</t>
  </si>
  <si>
    <t>Office Manager</t>
  </si>
  <si>
    <t>Prod Mgr</t>
  </si>
  <si>
    <t>Graphics/Web Document Designer</t>
  </si>
  <si>
    <t>Business intelligence manager</t>
  </si>
  <si>
    <t>Program Manager</t>
  </si>
  <si>
    <t>Treasure Specialist</t>
  </si>
  <si>
    <t>Republic of Georgia</t>
  </si>
  <si>
    <t>Business Manager</t>
  </si>
  <si>
    <t>clerk</t>
  </si>
  <si>
    <t>Researcher &amp; Data Analyst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</si>
  <si>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</si>
  <si>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</si>
  <si>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</si>
  <si>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</si>
  <si>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</si>
  <si>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</si>
  <si>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</si>
  <si>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</si>
  <si>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Category Director (Marketing)</t>
  </si>
  <si>
    <t>Senior consultant accounting</t>
  </si>
  <si>
    <t>Norway</t>
  </si>
  <si>
    <t>ZAR</t>
  </si>
  <si>
    <t>Finance manager</t>
  </si>
  <si>
    <t>Health and safety advisor</t>
  </si>
  <si>
    <t>Workforce Analyst</t>
  </si>
  <si>
    <t>Sr. Marketing Solutions Analyst</t>
  </si>
  <si>
    <t>Managing Partner</t>
  </si>
  <si>
    <t>Administration Officer</t>
  </si>
  <si>
    <t>BAS</t>
  </si>
  <si>
    <t>chemist</t>
  </si>
  <si>
    <t>LOGISTIC MANAGER</t>
  </si>
  <si>
    <t>Manager Finance</t>
  </si>
  <si>
    <t>IT solutions coordinator</t>
  </si>
  <si>
    <t>Business Modeller</t>
  </si>
  <si>
    <t>Sr QS</t>
  </si>
  <si>
    <t>Report Analyst</t>
  </si>
  <si>
    <t>Spain</t>
  </si>
  <si>
    <t>Business Co ordinator</t>
  </si>
  <si>
    <t>duty manager</t>
  </si>
  <si>
    <t>Retail Store Manager</t>
  </si>
  <si>
    <t>Job Build analyst</t>
  </si>
  <si>
    <t>Associate</t>
  </si>
  <si>
    <t>project finance manager</t>
  </si>
  <si>
    <t>Metrics Analyst</t>
  </si>
  <si>
    <t>Asst.Manager</t>
  </si>
  <si>
    <t>Accounting Operations Manager</t>
  </si>
  <si>
    <t>Vice President, Analyst</t>
  </si>
  <si>
    <t>COO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</si>
  <si>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</si>
  <si>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</si>
  <si>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</si>
  <si>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</si>
  <si>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</si>
  <si>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</si>
  <si>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</si>
  <si>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manager</t>
  </si>
  <si>
    <t>nz</t>
  </si>
  <si>
    <t>Director of Supply Chain</t>
  </si>
  <si>
    <t>Central America</t>
  </si>
  <si>
    <t>Research Assistant</t>
  </si>
  <si>
    <t>Finance Manager</t>
  </si>
  <si>
    <t>Excel professional</t>
  </si>
  <si>
    <t>self-employed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</si>
  <si>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</si>
  <si>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</si>
  <si>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</si>
  <si>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</si>
  <si>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</si>
  <si>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</si>
  <si>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Cost Analyst</t>
  </si>
  <si>
    <t>Japan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</si>
  <si>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</si>
  <si>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</si>
  <si>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</si>
  <si>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</si>
  <si>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</si>
  <si>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</si>
  <si>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</si>
  <si>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</si>
  <si>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</si>
  <si>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</si>
  <si>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Finance Manager Business Services</t>
  </si>
  <si>
    <t>NZD</t>
  </si>
  <si>
    <t>Accountant/Analyst</t>
  </si>
  <si>
    <t>New Zealand</t>
  </si>
  <si>
    <t>Costing Analysis</t>
  </si>
  <si>
    <t>Sales Operations Supervisor</t>
  </si>
  <si>
    <t>Assistant</t>
  </si>
  <si>
    <t>In Charge</t>
  </si>
  <si>
    <t>Guyana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</si>
  <si>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</si>
  <si>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</si>
  <si>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</si>
  <si>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</si>
  <si>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</si>
  <si>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</si>
  <si>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</si>
  <si>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</si>
  <si>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</si>
  <si>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Consulting</t>
  </si>
  <si>
    <t xml:space="preserve">Technology consultant </t>
  </si>
  <si>
    <t>BPO</t>
  </si>
  <si>
    <t>General manager</t>
  </si>
  <si>
    <t>Technical Analyst</t>
  </si>
  <si>
    <t>Head Accounts</t>
  </si>
  <si>
    <t>Operations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</si>
  <si>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</si>
  <si>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</si>
  <si>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</si>
  <si>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</si>
  <si>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</si>
  <si>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</si>
  <si>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</si>
  <si>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</si>
  <si>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</si>
  <si>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Assistant EDP</t>
  </si>
  <si>
    <t>Sales ops</t>
  </si>
  <si>
    <t>QS</t>
  </si>
  <si>
    <t>Sri Lanka</t>
  </si>
  <si>
    <t>AGM Finance</t>
  </si>
  <si>
    <t>Sales Controller</t>
  </si>
  <si>
    <t>MIS Executive</t>
  </si>
  <si>
    <t>SYSTEM MANAGER</t>
  </si>
  <si>
    <t>Project coordinator</t>
  </si>
  <si>
    <t>executive</t>
  </si>
  <si>
    <t>Indonesia</t>
  </si>
  <si>
    <t>Quantity Surveyor</t>
  </si>
  <si>
    <t xml:space="preserve">Content Analyst </t>
  </si>
  <si>
    <t>senior business analyst</t>
  </si>
  <si>
    <t>Corporate Accountant</t>
  </si>
  <si>
    <t>Auditor</t>
  </si>
  <si>
    <t>program coordinator - automotive</t>
  </si>
  <si>
    <t>Planning Engineer</t>
  </si>
  <si>
    <t>Senior Executive</t>
  </si>
  <si>
    <t>cmo</t>
  </si>
  <si>
    <t>Sr Processor</t>
  </si>
  <si>
    <t>Organiser</t>
  </si>
  <si>
    <t>Quality officer</t>
  </si>
  <si>
    <t>bangkok</t>
  </si>
  <si>
    <t>Executive</t>
  </si>
  <si>
    <t>BI Consultant</t>
  </si>
  <si>
    <t>Assistant Manager - IT</t>
  </si>
  <si>
    <t>Coordinator</t>
  </si>
  <si>
    <t>MANAGER</t>
  </si>
  <si>
    <t>Asst Mgr</t>
  </si>
  <si>
    <t>Accounts Officer</t>
  </si>
  <si>
    <t>Investment Banker</t>
  </si>
  <si>
    <t>Co-operative bank</t>
  </si>
  <si>
    <t>Cad Engineer</t>
  </si>
  <si>
    <t>Mis Analyst</t>
  </si>
  <si>
    <t>MIS EXECUTIVE</t>
  </si>
  <si>
    <t>PMO</t>
  </si>
  <si>
    <t>Asst. Manager(Commercial)</t>
  </si>
  <si>
    <t>Education Officer</t>
  </si>
  <si>
    <t>Management Accountant</t>
  </si>
  <si>
    <t>Saudi Arabai</t>
  </si>
  <si>
    <t>Sales Coordinator</t>
  </si>
  <si>
    <t>TA</t>
  </si>
  <si>
    <t>ASM</t>
  </si>
  <si>
    <t>principal developer</t>
  </si>
  <si>
    <t>Accounts Payable Analyst</t>
  </si>
  <si>
    <t>Maint Sys Support Specialist</t>
  </si>
  <si>
    <t>Team Leader</t>
  </si>
  <si>
    <t>manager portfolio monitoring</t>
  </si>
  <si>
    <t>Sr. Executive Finance &amp; Accounts</t>
  </si>
  <si>
    <t>AREA SALES MANAGER</t>
  </si>
  <si>
    <t>govt</t>
  </si>
  <si>
    <t>COMPUTER OPERATOR</t>
  </si>
  <si>
    <t>Business Executive</t>
  </si>
  <si>
    <t>Team Lead Mis</t>
  </si>
  <si>
    <t>Call Centre Consultant</t>
  </si>
  <si>
    <t>Cambodia</t>
  </si>
  <si>
    <t>MIS executive</t>
  </si>
  <si>
    <t>Oprations head</t>
  </si>
  <si>
    <t>Asst. Manager</t>
  </si>
  <si>
    <t>accounts</t>
  </si>
  <si>
    <t>Cost Accountant</t>
  </si>
  <si>
    <t>senior executive</t>
  </si>
  <si>
    <t>Intern</t>
  </si>
  <si>
    <t>Audit Manager</t>
  </si>
  <si>
    <t>Audit - senior assistant</t>
  </si>
  <si>
    <t>Lithuania</t>
  </si>
  <si>
    <t>tech operator (oil)</t>
  </si>
  <si>
    <t xml:space="preserve">mis </t>
  </si>
  <si>
    <t>Asstt manager</t>
  </si>
  <si>
    <t>Import &amp; Export Documentation Executive</t>
  </si>
  <si>
    <t>Systems Manager</t>
  </si>
  <si>
    <t>Program management</t>
  </si>
  <si>
    <t>Accounts Manager</t>
  </si>
  <si>
    <t>sr. mis executive</t>
  </si>
  <si>
    <t>Modeller</t>
  </si>
  <si>
    <t>Sr Financial Execative</t>
  </si>
  <si>
    <t>Asst Mngr</t>
  </si>
  <si>
    <t>Sr Associate</t>
  </si>
  <si>
    <t>ERP Co-Ordinator</t>
  </si>
  <si>
    <t>Revenue Manager</t>
  </si>
  <si>
    <t>Accounts analyst</t>
  </si>
  <si>
    <t>EGYPT</t>
  </si>
  <si>
    <t>Estimator</t>
  </si>
  <si>
    <t>Egypt</t>
  </si>
  <si>
    <t>Data Analysis</t>
  </si>
  <si>
    <t>Bhutan</t>
  </si>
  <si>
    <t>Logistics Analyst</t>
  </si>
  <si>
    <t>PROCSS ASOCIATE</t>
  </si>
  <si>
    <t>Reporting Analyst</t>
  </si>
  <si>
    <t>Corporate Finance Manager</t>
  </si>
  <si>
    <t>compliance manager</t>
  </si>
  <si>
    <t>Merchandiser</t>
  </si>
  <si>
    <t>Project Lead</t>
  </si>
  <si>
    <t>SR. ACCOUNTS EXECUTIVE</t>
  </si>
  <si>
    <t>Business Support Specialist</t>
  </si>
  <si>
    <t>Assistant Manager - Group MIS</t>
  </si>
  <si>
    <t>Company Systems Integration Manager</t>
  </si>
  <si>
    <t>Nigeria</t>
  </si>
  <si>
    <t>EXECUTIVE</t>
  </si>
  <si>
    <t>Sales Management Analyst</t>
  </si>
  <si>
    <t>Asst Production Planner</t>
  </si>
  <si>
    <t>Consultat</t>
  </si>
  <si>
    <t>Denmark</t>
  </si>
  <si>
    <t xml:space="preserve">System Analyst </t>
  </si>
  <si>
    <t>Stock Controller</t>
  </si>
  <si>
    <t>ACCOUNTANT</t>
  </si>
  <si>
    <t>Accounts Supervisor</t>
  </si>
  <si>
    <t>Data Analyst - Report Writer</t>
  </si>
  <si>
    <t xml:space="preserve">Regional Formwork Head </t>
  </si>
  <si>
    <t>BRANCH ACCOUNTANT</t>
  </si>
  <si>
    <t>Accounting Head</t>
  </si>
  <si>
    <t>OPEX CONTROL</t>
  </si>
  <si>
    <t>Associate Software Engineer</t>
  </si>
  <si>
    <t>italy</t>
  </si>
  <si>
    <t>Banker</t>
  </si>
  <si>
    <t>S&amp;D Reporting &amp; Analysis Team Leader</t>
  </si>
  <si>
    <t>Key Expert User</t>
  </si>
  <si>
    <t>company secretary</t>
  </si>
  <si>
    <t>Mis executiv</t>
  </si>
  <si>
    <t>BDM</t>
  </si>
  <si>
    <t>Programmer-analyst</t>
  </si>
  <si>
    <t>security analyst</t>
  </si>
  <si>
    <t>Material Planner</t>
  </si>
  <si>
    <t>VP Infrastructure</t>
  </si>
  <si>
    <t>WORKING WITH PRODUCT TEAM OF MAKEMYTRIP.COM</t>
  </si>
  <si>
    <t>Cashier</t>
  </si>
  <si>
    <t>Technician</t>
  </si>
  <si>
    <t>Market analyst</t>
  </si>
  <si>
    <t>Team Developer</t>
  </si>
  <si>
    <t>Reporting Assistant</t>
  </si>
  <si>
    <t>Loss Prevention Finance Coordinator</t>
  </si>
  <si>
    <t>Senior Research Analyst</t>
  </si>
  <si>
    <t>Director, IT/Operations</t>
  </si>
  <si>
    <t>Sr. Executive</t>
  </si>
  <si>
    <t>Operations Support Coordinator</t>
  </si>
  <si>
    <t>Sr. Executive MIS</t>
  </si>
  <si>
    <t>accountant</t>
  </si>
  <si>
    <t>Logistic KA Manager</t>
  </si>
  <si>
    <t>Croatia</t>
  </si>
  <si>
    <t>Deputy Manager</t>
  </si>
  <si>
    <t>Management Trainee</t>
  </si>
  <si>
    <t>MNR</t>
  </si>
  <si>
    <t>BPO information process enabler</t>
  </si>
  <si>
    <t>Financial controller</t>
  </si>
  <si>
    <t>Market Intelligence Analyst</t>
  </si>
  <si>
    <t>sr financial analyst</t>
  </si>
  <si>
    <t>Investment manager</t>
  </si>
  <si>
    <t>Operations Lead</t>
  </si>
  <si>
    <t>Financial Control Section Headm</t>
  </si>
  <si>
    <t>Inonesia</t>
  </si>
  <si>
    <t>Application Developer</t>
  </si>
  <si>
    <t>High School Teacher</t>
  </si>
  <si>
    <t>RON</t>
  </si>
  <si>
    <t>HR Planning Specialist</t>
  </si>
  <si>
    <t>Managment controller</t>
  </si>
  <si>
    <t>AO</t>
  </si>
  <si>
    <t>business analyist</t>
  </si>
  <si>
    <t>actuary</t>
  </si>
  <si>
    <t>Analysis Quality</t>
  </si>
  <si>
    <t>Colombia - South America</t>
  </si>
  <si>
    <t>Bio-Statiscian</t>
  </si>
  <si>
    <t>Management Intern</t>
  </si>
  <si>
    <t>financialcotroller</t>
  </si>
  <si>
    <t>Financial Analyist</t>
  </si>
  <si>
    <t>Marketing Manager</t>
  </si>
  <si>
    <t>Europe</t>
  </si>
  <si>
    <t>Dir of Analytics</t>
  </si>
  <si>
    <t>Reporting Manager</t>
  </si>
  <si>
    <t>Data Research Assistant</t>
  </si>
  <si>
    <t>Uruguay</t>
  </si>
  <si>
    <t>Guide for About.com</t>
  </si>
  <si>
    <t>Policy advisor</t>
  </si>
  <si>
    <t>Aruba</t>
  </si>
  <si>
    <t>Security Access Governance Analyst</t>
  </si>
  <si>
    <t>IT Capacity Planner</t>
  </si>
  <si>
    <t>supply chain manager</t>
  </si>
  <si>
    <t>Boss</t>
  </si>
  <si>
    <t>Director, P&amp;A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</si>
  <si>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</si>
  <si>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</si>
  <si>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</si>
  <si>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</si>
  <si>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</si>
  <si>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</si>
  <si>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</si>
  <si>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</si>
  <si>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Deputy Manager Finance</t>
  </si>
  <si>
    <t>Qatar</t>
  </si>
  <si>
    <t>Sales</t>
  </si>
  <si>
    <t>Medical information analist</t>
  </si>
  <si>
    <t>Training Coordinator</t>
  </si>
  <si>
    <t>Article (Internship) - CA</t>
  </si>
  <si>
    <t>Asst Manager</t>
  </si>
  <si>
    <t>Assistant Manager</t>
  </si>
  <si>
    <t>Commercial Director</t>
  </si>
  <si>
    <t>Finance Staff</t>
  </si>
  <si>
    <t>Viet Nam</t>
  </si>
  <si>
    <t>team coach</t>
  </si>
  <si>
    <t>MÃ©xico</t>
  </si>
  <si>
    <t>Accountancy</t>
  </si>
  <si>
    <t>Manager - Business Planning &amp; Reporting</t>
  </si>
  <si>
    <t>ASST VICE PREDISDENT</t>
  </si>
  <si>
    <t>co ordinator</t>
  </si>
  <si>
    <t>Engagement Lead</t>
  </si>
  <si>
    <t>Clerk</t>
  </si>
  <si>
    <t xml:space="preserve">Document controller </t>
  </si>
  <si>
    <t xml:space="preserve">Kuwait </t>
  </si>
  <si>
    <t>Financial Modeller</t>
  </si>
  <si>
    <t>Cost accountant</t>
  </si>
  <si>
    <t>banker</t>
  </si>
  <si>
    <t>Manager Market Reesrach</t>
  </si>
  <si>
    <t>QA Supervisor</t>
  </si>
  <si>
    <t>Czech Republic</t>
  </si>
  <si>
    <t>Assistant manager</t>
  </si>
  <si>
    <t>Zimbabwe</t>
  </si>
  <si>
    <t>HR Advisor - Systems &amp; MI</t>
  </si>
  <si>
    <t>ANALYST</t>
  </si>
  <si>
    <t>C&amp;B Manager</t>
  </si>
  <si>
    <t>Senior Marketing Analyst</t>
  </si>
  <si>
    <t>operation supervisor</t>
  </si>
  <si>
    <t>MIS TEAM MEMBER</t>
  </si>
  <si>
    <t>Business Support Executive</t>
  </si>
  <si>
    <t>analytic</t>
  </si>
  <si>
    <t>Slovenia</t>
  </si>
  <si>
    <t>Finance Analyst</t>
  </si>
  <si>
    <t>Credit Controller</t>
  </si>
  <si>
    <t>Programmer</t>
  </si>
  <si>
    <t>business</t>
  </si>
  <si>
    <t>Albania</t>
  </si>
  <si>
    <t>Reconciliation Manager in Textile Mill</t>
  </si>
  <si>
    <t>Reporting Supervisor</t>
  </si>
  <si>
    <t>Financial Expert</t>
  </si>
  <si>
    <t>sr manager</t>
  </si>
  <si>
    <t>Client Manager</t>
  </si>
  <si>
    <t>BI</t>
  </si>
  <si>
    <t>Asst. Mgr. Finance</t>
  </si>
  <si>
    <t>Zambia</t>
  </si>
  <si>
    <t>Construction Engineer</t>
  </si>
  <si>
    <t>Marketing Insights Manager</t>
  </si>
  <si>
    <t>Risk analyst</t>
  </si>
  <si>
    <t>data analist</t>
  </si>
  <si>
    <t>Head Business Advisory</t>
  </si>
  <si>
    <t>Merchandise planner</t>
  </si>
  <si>
    <t>New  Zealand</t>
  </si>
  <si>
    <t>Software Tester</t>
  </si>
  <si>
    <t>Billing manager</t>
  </si>
  <si>
    <t>Quality Executive</t>
  </si>
  <si>
    <t xml:space="preserve">Business Support </t>
  </si>
  <si>
    <t>Sales Manager</t>
  </si>
  <si>
    <t>Finance Officer</t>
  </si>
  <si>
    <t>Assistant Fleet Analyst</t>
  </si>
  <si>
    <t>Operations Coordinator</t>
  </si>
  <si>
    <t>Director, Informatics</t>
  </si>
  <si>
    <t>admin</t>
  </si>
  <si>
    <t>Sustainability Strategy Advisor</t>
  </si>
  <si>
    <t>Reporting and DB Analyist</t>
  </si>
  <si>
    <t>malaysia</t>
  </si>
  <si>
    <t>Shipping Administrator</t>
  </si>
  <si>
    <t>VP, Operational Analytics</t>
  </si>
  <si>
    <t>Finance analyst</t>
  </si>
  <si>
    <t>HSLP Data Analyst</t>
  </si>
  <si>
    <t>Asia</t>
  </si>
  <si>
    <t>Retired Government Officer, having knowledge in excel.</t>
  </si>
  <si>
    <t>Credit Risk Manager</t>
  </si>
  <si>
    <t>Credit Manager - Loans</t>
  </si>
  <si>
    <t>Audit executive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</si>
  <si>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</si>
  <si>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</si>
  <si>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</si>
  <si>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</si>
  <si>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</si>
  <si>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</si>
  <si>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LKR</t>
  </si>
  <si>
    <t>Sr.Analyst - Process Excellence</t>
  </si>
  <si>
    <t>Operations Management</t>
  </si>
  <si>
    <t>Management Information Consultant</t>
  </si>
  <si>
    <t>associate analyst</t>
  </si>
  <si>
    <t>Head of Financial Reporting</t>
  </si>
  <si>
    <t>Paraguay</t>
  </si>
  <si>
    <t>Softwar Engineer</t>
  </si>
  <si>
    <t>SGD</t>
  </si>
  <si>
    <t>MIS &amp; Analysis</t>
  </si>
  <si>
    <t xml:space="preserve">Asst. Manager </t>
  </si>
  <si>
    <t>Project Managment Office</t>
  </si>
  <si>
    <t>Audit Assistant</t>
  </si>
  <si>
    <t>ACCOUNTS</t>
  </si>
  <si>
    <t>Area Sales Manager</t>
  </si>
  <si>
    <t>Strategic Planning Executive</t>
  </si>
  <si>
    <t>Category Operations Supv.</t>
  </si>
  <si>
    <t>Kuwait</t>
  </si>
  <si>
    <t>Teaching</t>
  </si>
  <si>
    <t>Excel Developer</t>
  </si>
  <si>
    <t>Report Specialist</t>
  </si>
  <si>
    <t>Project Controlling (MIS Reports)</t>
  </si>
  <si>
    <t>Monitoring &amp; evaluation officer</t>
  </si>
  <si>
    <t>Accounts Exec</t>
  </si>
  <si>
    <t>planning &amp; Sales Control emploee</t>
  </si>
  <si>
    <t>RRHH</t>
  </si>
  <si>
    <t>BA</t>
  </si>
  <si>
    <t>Management Information Systems</t>
  </si>
  <si>
    <t>Bookkeeper</t>
  </si>
  <si>
    <t>Sr Exec - Finance</t>
  </si>
  <si>
    <t>Project Administrator</t>
  </si>
  <si>
    <t>Business Development Executive</t>
  </si>
  <si>
    <t>Professional consultant-Finance</t>
  </si>
  <si>
    <t>Manager Fin</t>
  </si>
  <si>
    <t>business data analyst</t>
  </si>
  <si>
    <t>Assistant Professor</t>
  </si>
  <si>
    <t>Production manager</t>
  </si>
  <si>
    <t xml:space="preserve">SR. MIS </t>
  </si>
  <si>
    <t>Data Entry Operator</t>
  </si>
  <si>
    <t>Vice President</t>
  </si>
  <si>
    <t>finance assistant</t>
  </si>
  <si>
    <t>finance controller</t>
  </si>
  <si>
    <t>Manufacturing consultant</t>
  </si>
  <si>
    <t>Business Improvement Specialist</t>
  </si>
  <si>
    <t>Sr. Manager MIS</t>
  </si>
  <si>
    <t>Sr.Supervisor</t>
  </si>
  <si>
    <t>Policy, Performance and Research Officer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</si>
  <si>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</si>
  <si>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</si>
  <si>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</si>
  <si>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</si>
  <si>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</si>
  <si>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</si>
  <si>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Spare Part Coordinator</t>
  </si>
  <si>
    <t>coordinator</t>
  </si>
  <si>
    <t>Systems Analyst</t>
  </si>
  <si>
    <t>Logistics Operation Analyst</t>
  </si>
  <si>
    <t>Company Secretary</t>
  </si>
  <si>
    <t>Q.A.Officer</t>
  </si>
  <si>
    <t>Assistant Director - Performance Information</t>
  </si>
  <si>
    <t>Developer</t>
  </si>
  <si>
    <t>Development (Project &amp; Planning) Manager</t>
  </si>
  <si>
    <t>Clinical audit manager</t>
  </si>
  <si>
    <t>Inventory Manager</t>
  </si>
  <si>
    <t>information Analyst</t>
  </si>
  <si>
    <t>Development Manager</t>
  </si>
  <si>
    <t>MI Specialist</t>
  </si>
  <si>
    <t>Network Enginer</t>
  </si>
  <si>
    <t>officer</t>
  </si>
  <si>
    <t>Sr. Team Lead - MIS</t>
  </si>
  <si>
    <t>KEY</t>
  </si>
  <si>
    <t>Sales Planning</t>
  </si>
  <si>
    <t>GM Finance</t>
  </si>
  <si>
    <t>Performance manager</t>
  </si>
  <si>
    <t>software engineer</t>
  </si>
  <si>
    <t>MIS Sr. Executive</t>
  </si>
  <si>
    <t>Translator</t>
  </si>
  <si>
    <t>Business Anaylyst</t>
  </si>
  <si>
    <t>Lead Research Analyst</t>
  </si>
  <si>
    <t>Management Information Manager</t>
  </si>
  <si>
    <t>Continental Europe</t>
  </si>
  <si>
    <t>Data Management Officer</t>
  </si>
  <si>
    <t>Reporting Accountant</t>
  </si>
  <si>
    <t>Construction Planner</t>
  </si>
  <si>
    <t>Assistant Accountant</t>
  </si>
  <si>
    <t>BI Analyst</t>
  </si>
  <si>
    <t>MI Analyst</t>
  </si>
  <si>
    <t>Accounts Assistant</t>
  </si>
  <si>
    <t>Montenegro</t>
  </si>
  <si>
    <t>Corporate Finance Executive</t>
  </si>
  <si>
    <t>Manager-Operation</t>
  </si>
  <si>
    <t>Financial Analysist</t>
  </si>
  <si>
    <t>AM Ops</t>
  </si>
  <si>
    <t>pricing and cost manager</t>
  </si>
  <si>
    <t>Catlog associates</t>
  </si>
  <si>
    <t>Business Analyst - Central Finance</t>
  </si>
  <si>
    <t>Analista de Produccion</t>
  </si>
  <si>
    <t>Republica Dominicana</t>
  </si>
  <si>
    <t>IT Analyst (Reporting)</t>
  </si>
  <si>
    <t>Logistics Coordinator</t>
  </si>
  <si>
    <t>Service Analyst</t>
  </si>
  <si>
    <t>Head of Finance</t>
  </si>
  <si>
    <t>Business Intelligence Manager</t>
  </si>
  <si>
    <t>Network Administrator</t>
  </si>
  <si>
    <t>Performance Analyst</t>
  </si>
  <si>
    <t>Data Entry Clerk III</t>
  </si>
  <si>
    <t>officer accounts</t>
  </si>
  <si>
    <t>Cost Controlling Executive</t>
  </si>
  <si>
    <t>Administration Manager</t>
  </si>
  <si>
    <t>Argentina</t>
  </si>
  <si>
    <t>Excel Corporate Trainer</t>
  </si>
  <si>
    <t>Quality Management</t>
  </si>
  <si>
    <t>PLN</t>
  </si>
  <si>
    <t>Supervisor MIS</t>
  </si>
  <si>
    <t>Business Analyst - Solutions</t>
  </si>
  <si>
    <t>KENYA</t>
  </si>
  <si>
    <t>Kenya</t>
  </si>
  <si>
    <t>Finance Project Manager</t>
  </si>
  <si>
    <t>Manager, Strategy &amp; Insights</t>
  </si>
  <si>
    <t>Financial/Data Analyst</t>
  </si>
  <si>
    <t>business consultant</t>
  </si>
  <si>
    <t>Documentation Consultant</t>
  </si>
  <si>
    <t>Sr. Consultant</t>
  </si>
  <si>
    <t>investment accountant</t>
  </si>
  <si>
    <t>Officer Production</t>
  </si>
  <si>
    <t>warehouse management</t>
  </si>
  <si>
    <t>Chief Accountant</t>
  </si>
  <si>
    <t>Manager F &amp; A</t>
  </si>
  <si>
    <t>Quality Assurance Engineer</t>
  </si>
  <si>
    <t>DKK</t>
  </si>
  <si>
    <t>Manager Business Controlling</t>
  </si>
  <si>
    <t>sample manager</t>
  </si>
  <si>
    <t>Practice Manager</t>
  </si>
  <si>
    <t>marketing specialist</t>
  </si>
  <si>
    <t>Staff Accountant</t>
  </si>
  <si>
    <t>Manager Corporate Finance</t>
  </si>
  <si>
    <t>Latin America</t>
  </si>
  <si>
    <t>ASSISTANT MANAGER</t>
  </si>
  <si>
    <t>Lead Executive MIS</t>
  </si>
  <si>
    <t>Snr Business Analyst</t>
  </si>
  <si>
    <t>assurance manager</t>
  </si>
  <si>
    <t>SOX,SAP, Insurance Coordinator</t>
  </si>
  <si>
    <t>Pakistan, Angola</t>
  </si>
  <si>
    <t>Financial Accountant</t>
  </si>
  <si>
    <t>Pmo</t>
  </si>
  <si>
    <t>Stafmember</t>
  </si>
  <si>
    <t>education advisor</t>
  </si>
  <si>
    <t>Senior Accounts Clerk</t>
  </si>
  <si>
    <t>Infection Prevention Surveillance Specialist</t>
  </si>
  <si>
    <t>IDR</t>
  </si>
  <si>
    <t>Office Instructor</t>
  </si>
  <si>
    <t>Investment Accountant</t>
  </si>
  <si>
    <t xml:space="preserve">Senior Executive Compensation Analyst </t>
  </si>
  <si>
    <t>Markets Adviser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</si>
  <si>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</si>
  <si>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</si>
  <si>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</si>
  <si>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</si>
  <si>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</si>
  <si>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</si>
  <si>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</si>
  <si>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</si>
  <si>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Process Engineering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</si>
  <si>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</si>
  <si>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</si>
  <si>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</si>
  <si>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</si>
  <si>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</si>
  <si>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Operations Support Officer</t>
  </si>
  <si>
    <t>master scheduler</t>
  </si>
  <si>
    <t>Practice Manager - Business Operations</t>
  </si>
  <si>
    <t>Staff Assistant</t>
  </si>
  <si>
    <t>AVP Securitisation</t>
  </si>
  <si>
    <t>Asstt. Manager</t>
  </si>
  <si>
    <t>Assistant Data Analyst</t>
  </si>
  <si>
    <t>Team Leader WFM</t>
  </si>
  <si>
    <t>manager operation</t>
  </si>
  <si>
    <t>srilanka</t>
  </si>
  <si>
    <t>RENTAL INVENTORY CONTROLLER</t>
  </si>
  <si>
    <t>Publisher</t>
  </si>
  <si>
    <t>Resource Planning Analyst</t>
  </si>
  <si>
    <t>MIS OFFICER</t>
  </si>
  <si>
    <t>Monitoring &amp; Evaluation officer</t>
  </si>
  <si>
    <t>Myanmar</t>
  </si>
  <si>
    <t>Pricing Analyst</t>
  </si>
  <si>
    <t>excel prof</t>
  </si>
  <si>
    <t>Employee</t>
  </si>
  <si>
    <t>Senior Business Executive</t>
  </si>
  <si>
    <t>I dont know</t>
  </si>
  <si>
    <t>Financial Analysis</t>
  </si>
  <si>
    <t>Uganda</t>
  </si>
  <si>
    <t>Project Support Officer</t>
  </si>
  <si>
    <t>Document Control</t>
  </si>
  <si>
    <t>Asst Manager HR</t>
  </si>
  <si>
    <t>Senior software engineer</t>
  </si>
  <si>
    <t>MIS cum Purchase Executive</t>
  </si>
  <si>
    <t>Information analyst</t>
  </si>
  <si>
    <t>Sr. Executive -HR</t>
  </si>
  <si>
    <t>Salary Professsional</t>
  </si>
  <si>
    <t>FANANCE</t>
  </si>
  <si>
    <t>Manager - Corporate strategy and Planning</t>
  </si>
  <si>
    <t>NAF Support Manager</t>
  </si>
  <si>
    <t>Project manager of IT infrastructure</t>
  </si>
  <si>
    <t>relationship manager</t>
  </si>
  <si>
    <t>AM business Intelligence</t>
  </si>
  <si>
    <t>MIS Associate</t>
  </si>
  <si>
    <t>TL WFM</t>
  </si>
  <si>
    <t>Dir. Revenue Mgt</t>
  </si>
  <si>
    <t>Kingdom of Saudi Arabia</t>
  </si>
  <si>
    <t>Controlling Manager</t>
  </si>
  <si>
    <t>CEE</t>
  </si>
  <si>
    <t>Financial Modelling Analyst</t>
  </si>
  <si>
    <t>support manager</t>
  </si>
  <si>
    <t>Web Analyst</t>
  </si>
  <si>
    <t>liquidity manager</t>
  </si>
  <si>
    <t>Ghana</t>
  </si>
  <si>
    <t>PO/PMO/Planner/PM</t>
  </si>
  <si>
    <t xml:space="preserve">Senior Associate </t>
  </si>
  <si>
    <t>MIS HR,HRIS</t>
  </si>
  <si>
    <t>Asst. Production Manager</t>
  </si>
  <si>
    <t>assistant</t>
  </si>
  <si>
    <t>Bus Analyst</t>
  </si>
  <si>
    <t>Vice President of Performance Management</t>
  </si>
  <si>
    <t>Principal advisor</t>
  </si>
  <si>
    <t>Director of Technology</t>
  </si>
  <si>
    <t>Austria</t>
  </si>
  <si>
    <t>Credit Executive</t>
  </si>
  <si>
    <t>Business Analytics Associate</t>
  </si>
  <si>
    <t>Engineering Tech</t>
  </si>
  <si>
    <t>Mechanical Design engineer</t>
  </si>
  <si>
    <t>Business Information Analyst</t>
  </si>
  <si>
    <t>Junior Controller</t>
  </si>
  <si>
    <t>JPY</t>
  </si>
  <si>
    <t>System Analyst (Configuration Mgmt)</t>
  </si>
  <si>
    <t>Planning Supervisor</t>
  </si>
  <si>
    <t>Manager of Data Analytics</t>
  </si>
  <si>
    <t>Quality Control Supervisor</t>
  </si>
  <si>
    <t>clerk 24 hrs per week</t>
  </si>
  <si>
    <t>Engineering Intern</t>
  </si>
  <si>
    <t>Vice Head of Dpt in Education</t>
  </si>
  <si>
    <t>Senior Planning Analyst</t>
  </si>
  <si>
    <t>energy engineer</t>
  </si>
  <si>
    <t>Measurement &amp; Verification Engineer</t>
  </si>
  <si>
    <t>Sr. Manager of Finance</t>
  </si>
  <si>
    <t>I.T Manager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</si>
  <si>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</si>
  <si>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</si>
  <si>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</si>
  <si>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</si>
  <si>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</si>
  <si>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</si>
  <si>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</si>
  <si>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</si>
  <si>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</si>
  <si>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</si>
  <si>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</si>
  <si>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Credentialing Coordinator &amp; Productivity Reports "Guru"</t>
  </si>
  <si>
    <t>Transportation Planner</t>
  </si>
  <si>
    <t>Risk Analyst</t>
  </si>
  <si>
    <t>Project Coordinator</t>
  </si>
  <si>
    <t>Data Analytics Consultant</t>
  </si>
  <si>
    <t>Manager, Financial Planning &amp; Analysis</t>
  </si>
  <si>
    <t>Lead Budget/Financial Analyst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</si>
  <si>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</si>
  <si>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</si>
  <si>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</si>
  <si>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</si>
  <si>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</si>
  <si>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</si>
  <si>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</si>
  <si>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</si>
  <si>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</si>
  <si>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</si>
  <si>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</si>
  <si>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</si>
  <si>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sr. senior analyst</t>
  </si>
  <si>
    <t>Project Manager - Finance</t>
  </si>
  <si>
    <t>Senior analyst, ops support</t>
  </si>
  <si>
    <t>ISO TS Documentation</t>
  </si>
  <si>
    <t>inventory controller</t>
  </si>
  <si>
    <t>Accounting manager</t>
  </si>
  <si>
    <t>PA</t>
  </si>
  <si>
    <t>Manager, Data Management</t>
  </si>
  <si>
    <t>Liquidity Management Executive</t>
  </si>
  <si>
    <t xml:space="preserve">accounting systems manager </t>
  </si>
  <si>
    <t>Accounting Specialist</t>
  </si>
  <si>
    <t>Project Management</t>
  </si>
  <si>
    <t>project management</t>
  </si>
  <si>
    <t>Business Intelligence Supervisor</t>
  </si>
  <si>
    <t>SouthAfrica</t>
  </si>
  <si>
    <t>stress engineer</t>
  </si>
  <si>
    <t>nld</t>
  </si>
  <si>
    <t>Manager Commercial</t>
  </si>
  <si>
    <t>Catalog Auditor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</si>
  <si>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</si>
  <si>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</si>
  <si>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</si>
  <si>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</si>
  <si>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</si>
  <si>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</si>
  <si>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</si>
  <si>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Financial Application Developer</t>
  </si>
  <si>
    <t>Planning &amp; Scheduling Manager</t>
  </si>
  <si>
    <t>Online Stats Controller</t>
  </si>
  <si>
    <t>DEO</t>
  </si>
  <si>
    <t>M I S Executive</t>
  </si>
  <si>
    <t>Service Solution Rep</t>
  </si>
  <si>
    <t xml:space="preserve">Regional Business Manager </t>
  </si>
  <si>
    <t>sales&amp;marketing</t>
  </si>
  <si>
    <t>sr analyst</t>
  </si>
  <si>
    <t>Mgr Technology</t>
  </si>
  <si>
    <t>Chemical Engineer</t>
  </si>
  <si>
    <t>Senior Planning Engineer</t>
  </si>
  <si>
    <t>control process auxiliary</t>
  </si>
  <si>
    <t>Business Intelligence Consultant</t>
  </si>
  <si>
    <t>Officer MIS</t>
  </si>
  <si>
    <t>operations Administrator</t>
  </si>
  <si>
    <t>Controller / VBA Developet</t>
  </si>
  <si>
    <t>Director of Business Analytics</t>
  </si>
  <si>
    <t>Supplier Manager</t>
  </si>
  <si>
    <t>Reports Writer</t>
  </si>
  <si>
    <t>Process Associate</t>
  </si>
  <si>
    <t>HR/ADMINISTRATION</t>
  </si>
  <si>
    <t>Operational Specialist</t>
  </si>
  <si>
    <t>Trainee</t>
  </si>
  <si>
    <t>Senior Business Research Analyst</t>
  </si>
  <si>
    <t>Senior Consultant - PMO</t>
  </si>
  <si>
    <t>Financial Analst</t>
  </si>
  <si>
    <t>Excel Business Analyst</t>
  </si>
  <si>
    <t>SVP</t>
  </si>
  <si>
    <t>Bolivia</t>
  </si>
  <si>
    <t>info analyst</t>
  </si>
  <si>
    <t>Data Manager</t>
  </si>
  <si>
    <t>Project management</t>
  </si>
  <si>
    <t>Vietnam</t>
  </si>
  <si>
    <t>Business Banker</t>
  </si>
  <si>
    <t>Associate Analyst</t>
  </si>
  <si>
    <t>MYS</t>
  </si>
  <si>
    <t>Accounts Executive</t>
  </si>
  <si>
    <t>Demand Planner</t>
  </si>
  <si>
    <t>reporting analyst</t>
  </si>
  <si>
    <t>Construction Estimator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</si>
  <si>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</si>
  <si>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</si>
  <si>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</si>
  <si>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</si>
  <si>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</si>
  <si>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</si>
  <si>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Asst Store Manager</t>
  </si>
  <si>
    <t>Junior Reporting Manager</t>
  </si>
  <si>
    <t>Brand manager</t>
  </si>
  <si>
    <t>Libya</t>
  </si>
  <si>
    <t>Risk Officer</t>
  </si>
  <si>
    <t>Sr. Risk Analyst</t>
  </si>
  <si>
    <t>Business Engineer</t>
  </si>
  <si>
    <t>FA /financial Analyst</t>
  </si>
  <si>
    <t>Bulgaria</t>
  </si>
  <si>
    <t>Operations Manager</t>
  </si>
  <si>
    <t>Management Reporting Analyst</t>
  </si>
  <si>
    <t>Reporting Team Lead</t>
  </si>
  <si>
    <t>Specialist Learning Technology</t>
  </si>
  <si>
    <t>Operationsl Regional Manager</t>
  </si>
  <si>
    <t>Manager - Business Development</t>
  </si>
  <si>
    <t>QA Data Analyst</t>
  </si>
  <si>
    <t>SME</t>
  </si>
  <si>
    <t>Work Force Scheduler for Call Center</t>
  </si>
  <si>
    <t>Asistente</t>
  </si>
  <si>
    <t>Peru</t>
  </si>
  <si>
    <t>Sr Business analyst</t>
  </si>
  <si>
    <t>finance director</t>
  </si>
  <si>
    <t>IT Coordinator</t>
  </si>
  <si>
    <t>MAD</t>
  </si>
  <si>
    <t>Supply chain Controller</t>
  </si>
  <si>
    <t>Morocco</t>
  </si>
  <si>
    <t>Business Operations Analyst</t>
  </si>
  <si>
    <t>Sr Report Developer</t>
  </si>
  <si>
    <t>Administrator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</si>
  <si>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</si>
  <si>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</si>
  <si>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</si>
  <si>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</si>
  <si>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</si>
  <si>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Lesotho</t>
  </si>
  <si>
    <t>Coordenador PeÃ§as Grupo</t>
  </si>
  <si>
    <t>Owner of Business Improvement Consultancy</t>
  </si>
  <si>
    <t>dgm</t>
  </si>
  <si>
    <t>Catalog Circulation Analyst</t>
  </si>
  <si>
    <t>SAS Adminstrator</t>
  </si>
  <si>
    <t>production clerk</t>
  </si>
  <si>
    <t>Dss Analyst</t>
  </si>
  <si>
    <t xml:space="preserve">Business Analysis &amp; MIS </t>
  </si>
  <si>
    <t>Associate Vice President</t>
  </si>
  <si>
    <t>M.I.S</t>
  </si>
  <si>
    <t>application dev</t>
  </si>
  <si>
    <t>Technical Web Analyst</t>
  </si>
  <si>
    <t>Head of Business</t>
  </si>
  <si>
    <t>IT Support Engineer</t>
  </si>
  <si>
    <t>Mauritius</t>
  </si>
  <si>
    <t>Environmental Adviser</t>
  </si>
  <si>
    <t>Azerbaijan</t>
  </si>
  <si>
    <t>Senior Officer</t>
  </si>
  <si>
    <t>IT Developer</t>
  </si>
  <si>
    <t>business support analyst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</si>
  <si>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</si>
  <si>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</si>
  <si>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</si>
  <si>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</si>
  <si>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</si>
  <si>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</si>
  <si>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No</t>
  </si>
  <si>
    <t>service executive</t>
  </si>
  <si>
    <t>Sr financial analyst</t>
  </si>
  <si>
    <t>Consulting Practice Manager</t>
  </si>
  <si>
    <t>SVP of Acquisitions</t>
  </si>
  <si>
    <t>Store Inventory</t>
  </si>
  <si>
    <t>Exicutive TQM</t>
  </si>
  <si>
    <t>Supply/Demand Planner</t>
  </si>
  <si>
    <t>logistics analyst</t>
  </si>
  <si>
    <t>Slovakia</t>
  </si>
  <si>
    <t>BI director</t>
  </si>
  <si>
    <t>Sr Manager</t>
  </si>
  <si>
    <t>Dataminer</t>
  </si>
  <si>
    <t>Tunisia</t>
  </si>
  <si>
    <t>Safety technician</t>
  </si>
  <si>
    <t>Marketing Data Analyst</t>
  </si>
  <si>
    <t>Category Leader</t>
  </si>
  <si>
    <t>Customer Sales Analyst</t>
  </si>
  <si>
    <t>Maintenance Manager</t>
  </si>
  <si>
    <t>Data Resource Specialist</t>
  </si>
  <si>
    <t>Waiter</t>
  </si>
  <si>
    <t>Business Systems Analyst I</t>
  </si>
  <si>
    <t>Technical Specialist</t>
  </si>
  <si>
    <t>Enterprise Portfolio Manager</t>
  </si>
  <si>
    <t>Sr Executive - MIS</t>
  </si>
  <si>
    <t>Senior QA Tester</t>
  </si>
  <si>
    <t>NOK</t>
  </si>
  <si>
    <t>Economic analyst</t>
  </si>
  <si>
    <t>Directer of Sales Support</t>
  </si>
  <si>
    <t>Anallyst</t>
  </si>
  <si>
    <t>Bussiness Analyst</t>
  </si>
  <si>
    <t>functional analyst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</si>
  <si>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</si>
  <si>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</si>
  <si>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</si>
  <si>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</si>
  <si>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</si>
  <si>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</si>
  <si>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</si>
  <si>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</si>
  <si>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Manager (MIS)</t>
  </si>
  <si>
    <t>financial analyst (real estate)</t>
  </si>
  <si>
    <t>contracts officer</t>
  </si>
  <si>
    <t>exe</t>
  </si>
  <si>
    <t>Network Designer</t>
  </si>
  <si>
    <t>Senior Production Accountant</t>
  </si>
  <si>
    <t>Reporting Coordinator</t>
  </si>
  <si>
    <t>Armenia</t>
  </si>
  <si>
    <t>PMO Analyst</t>
  </si>
  <si>
    <t>AGM - Operations &amp; Customer Support</t>
  </si>
  <si>
    <t>Baan ERP Functional Consultant</t>
  </si>
  <si>
    <t>Sourcing Analyst</t>
  </si>
  <si>
    <t>Tax Associate</t>
  </si>
  <si>
    <t>Senior Fiancial Analyst</t>
  </si>
  <si>
    <t>Senior Data Associate</t>
  </si>
  <si>
    <t>Business Analyst II</t>
  </si>
  <si>
    <t>Sales / Finance Manager</t>
  </si>
  <si>
    <t>Associate Manager, Drug Safety Operations</t>
  </si>
  <si>
    <t xml:space="preserve">Project Lead </t>
  </si>
  <si>
    <t xml:space="preserve">Financial Analyst </t>
  </si>
  <si>
    <t>bUSINESS aNALYST</t>
  </si>
  <si>
    <t>Customer Service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</si>
  <si>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</si>
  <si>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</si>
  <si>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</si>
  <si>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</si>
  <si>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</si>
  <si>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</si>
  <si>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</si>
  <si>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</si>
  <si>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</si>
  <si>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</si>
  <si>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</si>
  <si>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</si>
  <si>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</si>
  <si>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Analysis &amp; insight consultant</t>
  </si>
  <si>
    <t>Data Team Leader</t>
  </si>
  <si>
    <t>assistant account manager</t>
  </si>
  <si>
    <t>Scientist III</t>
  </si>
  <si>
    <t>Compliance Manager</t>
  </si>
  <si>
    <t>Development Analyst</t>
  </si>
  <si>
    <t>computer operator</t>
  </si>
  <si>
    <t>ECommerce Manager</t>
  </si>
  <si>
    <t>Machine Scheduler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</si>
  <si>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</si>
  <si>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</si>
  <si>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</si>
  <si>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</si>
  <si>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</si>
  <si>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</si>
  <si>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</si>
  <si>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</si>
  <si>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Sales Cordinator</t>
  </si>
  <si>
    <t>Sr Executive</t>
  </si>
  <si>
    <t>Manager, Operations</t>
  </si>
  <si>
    <t>IT Trainer</t>
  </si>
  <si>
    <t>administrator</t>
  </si>
  <si>
    <t>Assistant Corporate Controller</t>
  </si>
  <si>
    <t>Data Integration Engenieer</t>
  </si>
  <si>
    <t>purchasing operations administrator</t>
  </si>
  <si>
    <t>Planning and Logistics Coordinator</t>
  </si>
  <si>
    <t>bank clerk</t>
  </si>
  <si>
    <t>Financial Modeler</t>
  </si>
  <si>
    <t>Personal Assistant</t>
  </si>
  <si>
    <t>Hong Kong</t>
  </si>
  <si>
    <t>Mnanager- Customer Project finance &amp; recovery</t>
  </si>
  <si>
    <t xml:space="preserve">Lead 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</si>
  <si>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</si>
  <si>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</si>
  <si>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</si>
  <si>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</si>
  <si>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</si>
  <si>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</si>
  <si>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</si>
  <si>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</si>
  <si>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Chief Financial Officer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</si>
  <si>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</si>
  <si>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</si>
  <si>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</si>
  <si>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</si>
  <si>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</si>
  <si>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</si>
  <si>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mainland Europe (Euro zone)</t>
  </si>
  <si>
    <t>INFORMATION ANALIST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</si>
  <si>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</si>
  <si>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</si>
  <si>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</si>
  <si>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</si>
  <si>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</si>
  <si>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</si>
  <si>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Manager- Customer Support</t>
  </si>
  <si>
    <t>3r23regedf</t>
  </si>
  <si>
    <t>Revenue Focus Manager</t>
  </si>
  <si>
    <t>technical analyst</t>
  </si>
  <si>
    <t>Senior Manager MIS</t>
  </si>
  <si>
    <t>Financial Modelling adviser</t>
  </si>
  <si>
    <t>pm</t>
  </si>
  <si>
    <t>DK</t>
  </si>
  <si>
    <t>AML Analyst</t>
  </si>
  <si>
    <t xml:space="preserve">analyst </t>
  </si>
  <si>
    <t>manager purchase</t>
  </si>
  <si>
    <t>Process Analyst</t>
  </si>
  <si>
    <t>buyer</t>
  </si>
  <si>
    <t>Inventory Analyst</t>
  </si>
  <si>
    <t>operator</t>
  </si>
  <si>
    <t>ETB</t>
  </si>
  <si>
    <t>Project Costing &amp;Dashboard reporting</t>
  </si>
  <si>
    <t>Ethiopia</t>
  </si>
  <si>
    <t>Marketing Analyst Co-op</t>
  </si>
  <si>
    <t>abc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</si>
  <si>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</si>
  <si>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</si>
  <si>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</si>
  <si>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</si>
  <si>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</si>
  <si>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</si>
  <si>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</si>
  <si>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</si>
  <si>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</si>
  <si>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</si>
  <si>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</si>
  <si>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</si>
  <si>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</si>
  <si>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</si>
  <si>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</si>
  <si>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</si>
  <si>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</si>
  <si>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</si>
  <si>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</si>
  <si>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</si>
  <si>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</si>
  <si>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</si>
  <si>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</si>
  <si>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</si>
  <si>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</si>
  <si>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</si>
  <si>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</si>
  <si>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</si>
  <si>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</si>
  <si>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</si>
  <si>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</si>
  <si>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</si>
  <si>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</si>
  <si>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</si>
  <si>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</si>
  <si>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</si>
  <si>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</si>
  <si>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</si>
  <si>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</si>
  <si>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</si>
  <si>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</si>
  <si>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</si>
  <si>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</si>
  <si>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</si>
  <si>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</si>
  <si>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</si>
  <si>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</si>
  <si>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</si>
  <si>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</si>
  <si>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</si>
  <si>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</si>
  <si>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</si>
  <si>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</si>
  <si>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</si>
  <si>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</si>
  <si>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</si>
  <si>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</si>
  <si>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</si>
  <si>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</si>
  <si>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</si>
  <si>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</si>
  <si>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</si>
  <si>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</si>
  <si>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</si>
  <si>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</si>
  <si>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</si>
  <si>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</si>
  <si>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</si>
  <si>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</si>
  <si>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</si>
  <si>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</si>
  <si>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</si>
  <si>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</si>
  <si>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</si>
  <si>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</si>
  <si>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</si>
  <si>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</si>
  <si>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</si>
  <si>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</si>
  <si>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</si>
  <si>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</si>
  <si>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</si>
  <si>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</si>
  <si>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</si>
  <si>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</si>
  <si>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</si>
  <si>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</si>
  <si>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</si>
  <si>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</si>
  <si>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</si>
  <si>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</si>
  <si>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</si>
  <si>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</si>
  <si>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</si>
  <si>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</si>
  <si>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</si>
  <si>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</si>
  <si>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</si>
  <si>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</si>
  <si>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</si>
  <si>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</si>
  <si>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</si>
  <si>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</si>
  <si>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</si>
  <si>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</si>
  <si>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</si>
  <si>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</si>
  <si>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</si>
  <si>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</si>
  <si>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</si>
  <si>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</si>
  <si>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</si>
  <si>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</si>
  <si>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</si>
  <si>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</si>
  <si>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</si>
  <si>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</si>
  <si>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</si>
  <si>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</si>
  <si>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</si>
  <si>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</si>
  <si>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</si>
  <si>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</si>
  <si>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</si>
  <si>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</si>
  <si>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</si>
  <si>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</si>
  <si>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</si>
  <si>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</si>
  <si>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</si>
  <si>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</si>
  <si>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</si>
  <si>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</si>
  <si>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</si>
  <si>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</si>
  <si>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</si>
  <si>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</si>
  <si>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</si>
  <si>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</si>
  <si>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</si>
  <si>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</si>
  <si>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</si>
  <si>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</si>
  <si>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</si>
  <si>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</si>
  <si>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</si>
  <si>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</si>
  <si>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</si>
  <si>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</si>
  <si>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</si>
  <si>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</si>
  <si>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</si>
  <si>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</si>
  <si>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</si>
  <si>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</si>
  <si>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</si>
  <si>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</si>
  <si>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</si>
  <si>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</si>
  <si>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</si>
  <si>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</si>
  <si>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</si>
  <si>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</si>
  <si>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</si>
  <si>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</si>
  <si>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</si>
  <si>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</si>
  <si>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</si>
  <si>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</si>
  <si>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</si>
  <si>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</si>
  <si>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</si>
  <si>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</si>
  <si>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</si>
  <si>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</si>
  <si>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</si>
  <si>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</si>
  <si>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</si>
  <si>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</si>
  <si>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</si>
  <si>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</si>
  <si>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</si>
  <si>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</si>
  <si>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</si>
  <si>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</si>
  <si>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</si>
  <si>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</si>
  <si>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</si>
  <si>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</si>
  <si>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</si>
  <si>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</si>
  <si>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</si>
  <si>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</si>
  <si>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</si>
  <si>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</si>
  <si>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</si>
  <si>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</si>
  <si>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</si>
  <si>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</si>
  <si>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</si>
  <si>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</si>
  <si>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</si>
  <si>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</si>
  <si>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</si>
  <si>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</si>
  <si>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</si>
  <si>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</si>
  <si>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</si>
  <si>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</si>
  <si>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</si>
  <si>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</si>
  <si>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</si>
  <si>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</si>
  <si>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</si>
  <si>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</si>
  <si>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</si>
  <si>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</si>
  <si>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</si>
  <si>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</si>
  <si>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</si>
  <si>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</si>
  <si>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</si>
  <si>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</si>
  <si>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</si>
  <si>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</si>
  <si>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</si>
  <si>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</si>
  <si>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</si>
  <si>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</si>
  <si>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</si>
  <si>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</si>
  <si>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</si>
  <si>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</si>
  <si>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</si>
  <si>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</si>
  <si>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</si>
  <si>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</si>
  <si>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</si>
  <si>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</si>
  <si>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</si>
  <si>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</si>
  <si>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</si>
  <si>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</si>
  <si>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</si>
  <si>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</si>
  <si>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</si>
  <si>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</si>
  <si>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</si>
  <si>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</si>
  <si>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</si>
  <si>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</si>
  <si>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</si>
  <si>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</si>
  <si>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</si>
  <si>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</si>
  <si>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</si>
  <si>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</si>
  <si>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</si>
  <si>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</si>
  <si>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</si>
  <si>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</si>
  <si>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</si>
  <si>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</si>
  <si>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</si>
  <si>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</si>
  <si>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</si>
  <si>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</si>
  <si>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</si>
  <si>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</si>
  <si>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</si>
  <si>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</si>
  <si>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</si>
  <si>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</si>
  <si>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</si>
  <si>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</si>
  <si>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</si>
  <si>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</si>
  <si>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</si>
  <si>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</si>
  <si>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</si>
  <si>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</si>
  <si>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</si>
  <si>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</si>
  <si>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</si>
  <si>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</si>
  <si>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</si>
  <si>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</si>
  <si>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</si>
  <si>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</si>
  <si>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</si>
  <si>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</si>
  <si>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</si>
  <si>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</si>
  <si>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</si>
  <si>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</si>
  <si>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</si>
  <si>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</si>
  <si>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</si>
  <si>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</si>
  <si>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</si>
  <si>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</si>
  <si>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</si>
  <si>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</si>
  <si>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</si>
  <si>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</si>
  <si>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</si>
  <si>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</si>
  <si>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</si>
  <si>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</si>
  <si>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</si>
  <si>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</si>
  <si>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</si>
  <si>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</si>
  <si>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</si>
  <si>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</si>
  <si>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</si>
  <si>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</si>
  <si>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</si>
  <si>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</si>
  <si>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</si>
  <si>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</si>
  <si>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</si>
  <si>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</si>
  <si>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</si>
  <si>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</si>
  <si>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</si>
  <si>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</si>
  <si>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</si>
  <si>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</si>
  <si>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</si>
  <si>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</si>
  <si>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</si>
  <si>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</si>
  <si>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</si>
  <si>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</si>
  <si>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</si>
  <si>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</si>
  <si>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</si>
  <si>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</si>
  <si>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</si>
  <si>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</si>
  <si>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</si>
  <si>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</si>
  <si>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</si>
  <si>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</si>
  <si>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</si>
  <si>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</si>
  <si>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</si>
  <si>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</si>
  <si>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</si>
  <si>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</si>
  <si>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</si>
  <si>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</si>
  <si>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</si>
  <si>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</si>
  <si>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</si>
  <si>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</si>
  <si>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</si>
  <si>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</si>
  <si>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</si>
  <si>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</si>
  <si>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</si>
  <si>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</si>
  <si>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</si>
  <si>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</si>
  <si>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</si>
  <si>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</si>
  <si>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</si>
  <si>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</si>
  <si>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</si>
  <si>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</si>
  <si>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</si>
  <si>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</si>
  <si>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</si>
  <si>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</si>
  <si>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</si>
  <si>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</si>
  <si>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</si>
  <si>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</si>
  <si>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</si>
  <si>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</si>
  <si>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</si>
  <si>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</si>
  <si>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</si>
  <si>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</si>
  <si>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</si>
  <si>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</si>
  <si>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</si>
  <si>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</si>
  <si>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</si>
  <si>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</si>
  <si>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</si>
  <si>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</si>
  <si>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</si>
  <si>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</si>
  <si>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</si>
  <si>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</si>
  <si>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</si>
  <si>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</si>
  <si>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</si>
  <si>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</si>
  <si>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</si>
  <si>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</si>
  <si>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</si>
  <si>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</si>
  <si>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</si>
  <si>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</si>
  <si>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</si>
  <si>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</si>
  <si>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</si>
  <si>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</si>
  <si>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</si>
  <si>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</si>
  <si>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</si>
  <si>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</si>
  <si>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</si>
  <si>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</si>
  <si>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</si>
  <si>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</si>
  <si>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</si>
  <si>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</si>
  <si>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</si>
  <si>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</si>
  <si>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</si>
  <si>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</si>
  <si>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</si>
  <si>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</si>
  <si>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</si>
  <si>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</si>
  <si>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</si>
  <si>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</si>
  <si>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</si>
  <si>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</si>
  <si>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</si>
  <si>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</si>
  <si>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</si>
  <si>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</si>
  <si>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</si>
  <si>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</si>
  <si>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</si>
  <si>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</si>
  <si>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</si>
  <si>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</si>
  <si>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</si>
  <si>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</si>
  <si>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</si>
  <si>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</si>
  <si>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</si>
  <si>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</si>
  <si>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</si>
  <si>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</si>
  <si>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</si>
  <si>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</si>
  <si>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</si>
  <si>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</si>
  <si>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</si>
  <si>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</si>
  <si>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</si>
  <si>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</si>
  <si>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</si>
  <si>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</si>
  <si>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</si>
  <si>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</si>
  <si>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</si>
  <si>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</si>
  <si>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</si>
  <si>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</si>
  <si>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</si>
  <si>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</si>
  <si>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</si>
  <si>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</si>
  <si>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</si>
  <si>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</si>
  <si>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</si>
  <si>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</si>
  <si>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</si>
  <si>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</si>
  <si>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</si>
  <si>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</si>
  <si>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</si>
  <si>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</si>
  <si>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</si>
  <si>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</si>
  <si>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</si>
  <si>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</si>
  <si>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</si>
  <si>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</si>
  <si>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</si>
  <si>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</si>
  <si>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</si>
  <si>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</si>
  <si>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</si>
  <si>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</si>
  <si>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</si>
  <si>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</si>
  <si>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</si>
  <si>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</si>
  <si>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</si>
  <si>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</si>
  <si>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</si>
  <si>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</si>
  <si>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</si>
  <si>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</si>
  <si>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</si>
  <si>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</si>
  <si>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</si>
  <si>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</si>
  <si>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</si>
  <si>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</si>
  <si>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</si>
  <si>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</si>
  <si>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</si>
  <si>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</si>
  <si>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</si>
  <si>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</si>
  <si>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</si>
  <si>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</si>
  <si>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</si>
  <si>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</si>
  <si>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</si>
  <si>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</si>
  <si>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</si>
  <si>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</si>
  <si>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</si>
  <si>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</si>
  <si>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</si>
  <si>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</si>
  <si>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</si>
  <si>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</si>
  <si>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</si>
  <si>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</si>
  <si>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</si>
  <si>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</si>
  <si>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</si>
  <si>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</si>
  <si>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</si>
  <si>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</si>
  <si>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</si>
  <si>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</si>
  <si>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</si>
  <si>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</si>
  <si>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</si>
  <si>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</si>
  <si>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</si>
  <si>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</si>
  <si>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</si>
  <si>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</si>
  <si>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</si>
  <si>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</si>
  <si>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</si>
  <si>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</si>
  <si>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</si>
  <si>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</si>
  <si>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</si>
  <si>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</si>
  <si>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</si>
  <si>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</si>
  <si>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</si>
  <si>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</si>
  <si>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</si>
  <si>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</si>
  <si>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</si>
  <si>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</si>
  <si>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</si>
  <si>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</si>
  <si>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</si>
  <si>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</si>
  <si>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</si>
  <si>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</si>
  <si>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</si>
  <si>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</si>
  <si>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</si>
  <si>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</si>
  <si>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</si>
  <si>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</si>
  <si>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</si>
  <si>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</si>
  <si>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</si>
  <si>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</si>
  <si>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</si>
  <si>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</si>
  <si>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</si>
  <si>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</si>
  <si>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</si>
  <si>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</si>
  <si>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</si>
  <si>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</si>
  <si>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</si>
  <si>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</si>
  <si>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</si>
  <si>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</si>
  <si>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</si>
  <si>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</si>
  <si>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</si>
  <si>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</si>
  <si>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</si>
  <si>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</si>
  <si>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</si>
  <si>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</si>
  <si>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</si>
  <si>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</si>
  <si>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</si>
  <si>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</si>
  <si>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</si>
  <si>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</si>
  <si>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</si>
  <si>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</si>
  <si>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</si>
  <si>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</si>
  <si>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</si>
  <si>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</si>
  <si>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</si>
  <si>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</si>
  <si>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</si>
  <si>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</si>
  <si>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</si>
  <si>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</si>
  <si>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</si>
  <si>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</si>
  <si>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</si>
  <si>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</si>
  <si>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</si>
  <si>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</si>
  <si>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</si>
  <si>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</si>
  <si>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</si>
  <si>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</si>
  <si>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</si>
  <si>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</si>
  <si>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</si>
  <si>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</si>
  <si>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</si>
  <si>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</si>
  <si>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</si>
  <si>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</si>
  <si>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</si>
  <si>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</si>
  <si>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</si>
  <si>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</si>
  <si>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</si>
  <si>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</si>
  <si>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</si>
  <si>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</si>
  <si>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</si>
  <si>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</si>
  <si>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</si>
  <si>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</si>
  <si>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</si>
  <si>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</si>
  <si>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</si>
  <si>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</si>
  <si>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</si>
  <si>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</si>
  <si>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</si>
  <si>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</si>
  <si>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</si>
  <si>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</si>
  <si>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</si>
  <si>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</si>
  <si>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</si>
  <si>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</si>
  <si>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</si>
  <si>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</si>
  <si>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</si>
  <si>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</si>
  <si>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</si>
  <si>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</si>
  <si>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</si>
  <si>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</si>
  <si>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</si>
  <si>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</si>
  <si>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</si>
  <si>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</si>
  <si>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</si>
  <si>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</si>
  <si>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</si>
  <si>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</si>
  <si>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</si>
  <si>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</si>
  <si>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</si>
  <si>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</si>
  <si>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</si>
  <si>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</si>
  <si>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</si>
  <si>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</si>
  <si>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</si>
  <si>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</si>
  <si>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</si>
  <si>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</si>
  <si>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</si>
  <si>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</si>
  <si>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</si>
  <si>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</si>
  <si>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</si>
  <si>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</si>
  <si>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</si>
  <si>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</si>
  <si>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</si>
  <si>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</si>
  <si>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</si>
  <si>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</si>
  <si>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</si>
  <si>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</si>
  <si>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</si>
  <si>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</si>
  <si>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</si>
  <si>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</si>
  <si>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</si>
  <si>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</si>
  <si>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</si>
  <si>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</si>
  <si>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</si>
  <si>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</si>
  <si>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</si>
  <si>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</si>
  <si>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</si>
  <si>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</si>
  <si>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</si>
  <si>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</si>
  <si>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</si>
  <si>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</si>
  <si>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</si>
  <si>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</si>
  <si>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</si>
  <si>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</si>
  <si>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</si>
  <si>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</si>
  <si>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</si>
  <si>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</si>
  <si>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</si>
  <si>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</si>
  <si>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</si>
  <si>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</si>
  <si>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</si>
  <si>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</si>
  <si>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</si>
  <si>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</si>
  <si>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</si>
  <si>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</si>
  <si>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</si>
  <si>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</si>
  <si>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</si>
  <si>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</si>
  <si>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</si>
  <si>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</si>
  <si>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</si>
  <si>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</si>
  <si>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</si>
  <si>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</si>
  <si>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</si>
  <si>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</si>
  <si>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</si>
  <si>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</si>
  <si>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</si>
  <si>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</si>
  <si>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</si>
  <si>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</si>
  <si>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</si>
  <si>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</si>
  <si>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</si>
  <si>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</si>
  <si>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</si>
  <si>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</si>
  <si>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</si>
  <si>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</si>
  <si>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</si>
  <si>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</si>
  <si>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</si>
  <si>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</si>
  <si>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</si>
  <si>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</si>
  <si>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</si>
  <si>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</si>
  <si>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</si>
  <si>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</si>
  <si>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</si>
  <si>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</si>
  <si>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</si>
  <si>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</si>
  <si>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</si>
  <si>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</si>
  <si>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</si>
  <si>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</si>
  <si>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</si>
  <si>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</si>
  <si>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</si>
  <si>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</si>
  <si>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</si>
  <si>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</si>
  <si>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</si>
  <si>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</si>
  <si>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</si>
  <si>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</si>
  <si>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</si>
  <si>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</si>
  <si>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</si>
  <si>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</si>
  <si>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</si>
  <si>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</si>
  <si>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</si>
  <si>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</si>
  <si>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</si>
  <si>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</si>
  <si>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</si>
  <si>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</si>
  <si>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</si>
  <si>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</si>
  <si>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</si>
  <si>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</si>
  <si>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</si>
  <si>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</si>
  <si>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</si>
  <si>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</si>
  <si>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</si>
  <si>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</si>
  <si>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</si>
  <si>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</si>
  <si>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</si>
  <si>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</si>
  <si>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</si>
  <si>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</si>
  <si>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</si>
  <si>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</si>
  <si>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</si>
  <si>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</si>
  <si>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</si>
  <si>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</si>
  <si>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</si>
  <si>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</si>
  <si>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</si>
  <si>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</si>
  <si>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</si>
  <si>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</si>
  <si>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</si>
  <si>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</si>
  <si>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</si>
  <si>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</si>
  <si>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</si>
  <si>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</si>
  <si>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</si>
  <si>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</si>
  <si>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</si>
  <si>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</si>
  <si>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</si>
  <si>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</si>
  <si>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</si>
  <si>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</si>
  <si>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</si>
  <si>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</si>
  <si>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</si>
  <si>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</si>
  <si>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</si>
  <si>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</si>
  <si>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</si>
  <si>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</si>
  <si>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</si>
  <si>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</si>
  <si>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</si>
  <si>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</si>
  <si>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</si>
  <si>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</si>
  <si>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</si>
  <si>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</si>
  <si>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</si>
  <si>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</si>
  <si>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</si>
  <si>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</si>
  <si>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</si>
  <si>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</si>
  <si>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</si>
  <si>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</si>
  <si>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</si>
  <si>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</si>
  <si>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</si>
  <si>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</si>
  <si>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</si>
  <si>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</si>
  <si>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</si>
  <si>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</si>
  <si>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</si>
  <si>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</si>
  <si>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</si>
  <si>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</si>
  <si>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</si>
  <si>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</si>
  <si>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</si>
  <si>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</si>
  <si>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</si>
  <si>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</si>
  <si>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</si>
  <si>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</si>
  <si>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</si>
  <si>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</si>
  <si>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</si>
  <si>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</si>
  <si>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</si>
  <si>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</si>
  <si>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</si>
  <si>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</si>
  <si>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</si>
  <si>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</si>
  <si>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</si>
  <si>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</si>
  <si>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</si>
  <si>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</si>
  <si>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</si>
  <si>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</si>
  <si>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</si>
  <si>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</si>
  <si>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</si>
  <si>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</si>
  <si>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</si>
  <si>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</si>
  <si>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</si>
  <si>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</si>
  <si>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</si>
  <si>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</si>
  <si>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</si>
  <si>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</si>
  <si>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</si>
  <si>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</si>
  <si>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</si>
  <si>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</si>
  <si>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</si>
  <si>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</si>
  <si>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</si>
  <si>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</si>
  <si>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</si>
  <si>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</si>
  <si>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</si>
  <si>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</si>
  <si>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</si>
  <si>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</si>
  <si>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</si>
  <si>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</si>
  <si>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</si>
  <si>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</si>
  <si>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</si>
  <si>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</si>
  <si>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</si>
  <si>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</si>
  <si>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</si>
  <si>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</si>
  <si>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</si>
  <si>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</si>
  <si>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</si>
  <si>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</si>
  <si>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</si>
  <si>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</si>
  <si>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</si>
  <si>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</si>
  <si>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</si>
  <si>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</si>
  <si>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</si>
  <si>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</si>
  <si>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</si>
  <si>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</si>
  <si>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</si>
  <si>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</si>
  <si>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</si>
  <si>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</si>
  <si>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</si>
  <si>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</si>
  <si>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</si>
  <si>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</si>
  <si>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</si>
  <si>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</si>
  <si>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</si>
  <si>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</si>
  <si>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</si>
  <si>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</si>
  <si>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</si>
  <si>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</si>
  <si>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</si>
  <si>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</si>
  <si>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</si>
  <si>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</si>
  <si>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</si>
  <si>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</si>
  <si>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</si>
  <si>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</si>
  <si>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</si>
  <si>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</si>
  <si>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</si>
  <si>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</si>
  <si>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</si>
  <si>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</si>
  <si>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</si>
  <si>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</si>
  <si>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</si>
  <si>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</si>
  <si>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</si>
  <si>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</si>
  <si>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</si>
  <si>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</si>
  <si>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</si>
  <si>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</si>
  <si>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</si>
  <si>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</si>
  <si>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</si>
  <si>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</si>
  <si>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</si>
  <si>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</si>
  <si>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</si>
  <si>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</si>
  <si>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</si>
  <si>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</si>
  <si>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</si>
  <si>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</si>
  <si>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</si>
  <si>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</si>
  <si>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</si>
  <si>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</si>
  <si>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</si>
  <si>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</si>
  <si>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</si>
  <si>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</si>
  <si>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</si>
  <si>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</si>
  <si>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</si>
  <si>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</si>
  <si>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</si>
  <si>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</si>
  <si>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</si>
  <si>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</si>
  <si>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</si>
  <si>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</si>
  <si>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</si>
  <si>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</si>
  <si>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</si>
  <si>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</si>
  <si>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</si>
  <si>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</si>
  <si>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</si>
  <si>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</si>
  <si>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</si>
  <si>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</si>
  <si>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</si>
  <si>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</si>
  <si>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</si>
  <si>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</si>
  <si>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</si>
  <si>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</si>
  <si>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</si>
  <si>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</si>
  <si>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</si>
  <si>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</si>
  <si>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</si>
  <si>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</si>
  <si>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</si>
  <si>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</si>
  <si>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</si>
  <si>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</si>
  <si>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</si>
  <si>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</si>
  <si>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</si>
  <si>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</si>
  <si>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</si>
  <si>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</si>
  <si>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</si>
  <si>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</si>
  <si>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</si>
  <si>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</si>
  <si>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</si>
  <si>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</si>
  <si>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</si>
  <si>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</si>
  <si>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</si>
  <si>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</si>
  <si>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</si>
  <si>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</si>
  <si>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</si>
  <si>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</si>
  <si>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</si>
  <si>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</si>
  <si>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</si>
  <si>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</si>
  <si>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</si>
  <si>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</si>
  <si>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</si>
  <si>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</si>
  <si>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</si>
  <si>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</si>
  <si>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</si>
  <si>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</si>
  <si>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</si>
  <si>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</si>
  <si>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</si>
  <si>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</si>
  <si>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</si>
  <si>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</si>
  <si>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</si>
  <si>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</si>
  <si>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</si>
  <si>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</si>
  <si>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</si>
  <si>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</si>
  <si>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</si>
  <si>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</si>
  <si>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</si>
  <si>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</si>
  <si>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</si>
  <si>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</si>
  <si>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</si>
  <si>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</si>
  <si>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</si>
  <si>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</si>
  <si>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</si>
  <si>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</si>
  <si>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</si>
  <si>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</si>
  <si>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</si>
  <si>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</si>
  <si>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</si>
  <si>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</si>
  <si>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</si>
  <si>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</si>
  <si>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</si>
  <si>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</si>
  <si>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</si>
  <si>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</si>
  <si>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</si>
  <si>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</si>
  <si>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</si>
  <si>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</si>
  <si>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</si>
  <si>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</si>
  <si>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</si>
  <si>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</si>
  <si>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</si>
  <si>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</si>
  <si>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</si>
  <si>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</si>
  <si>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</si>
  <si>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</si>
  <si>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</si>
  <si>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</si>
  <si>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</si>
  <si>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</si>
  <si>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</si>
  <si>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</si>
  <si>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</si>
  <si>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</si>
  <si>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</si>
  <si>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</si>
  <si>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</si>
  <si>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</si>
  <si>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</si>
  <si>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</si>
  <si>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</si>
  <si>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</si>
  <si>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</si>
  <si>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</si>
  <si>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</si>
  <si>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</si>
  <si>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</si>
  <si>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</si>
  <si>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</si>
  <si>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</si>
  <si>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</si>
  <si>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</si>
  <si>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</si>
  <si>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</si>
  <si>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</si>
  <si>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</si>
  <si>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</si>
  <si>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</si>
  <si>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</si>
  <si>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</si>
  <si>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</si>
  <si>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</si>
  <si>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</si>
  <si>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</si>
  <si>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</si>
  <si>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</si>
  <si>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</si>
  <si>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</si>
  <si>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</si>
  <si>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</si>
  <si>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</si>
  <si>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</si>
  <si>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</si>
  <si>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</si>
  <si>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</si>
  <si>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</si>
  <si>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</si>
  <si>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</si>
  <si>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</si>
  <si>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</si>
  <si>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</si>
  <si>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</si>
  <si>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</si>
  <si>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</si>
  <si>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</si>
  <si>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</si>
  <si>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</si>
  <si>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</si>
  <si>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</si>
  <si>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</si>
  <si>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</si>
  <si>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</si>
  <si>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</si>
  <si>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</si>
  <si>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</si>
  <si>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</si>
  <si>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</si>
  <si>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</si>
  <si>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</si>
  <si>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</si>
  <si>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</si>
  <si>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</si>
  <si>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</si>
  <si>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</si>
  <si>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</si>
  <si>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</si>
  <si>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</si>
  <si>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</si>
  <si>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</si>
  <si>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</si>
  <si>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</si>
  <si>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</si>
  <si>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</si>
  <si>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</si>
  <si>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</si>
  <si>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</si>
  <si>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</si>
  <si>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</si>
  <si>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</si>
  <si>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</si>
  <si>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</si>
  <si>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</si>
  <si>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</si>
  <si>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</si>
  <si>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</si>
  <si>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</si>
  <si>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</si>
  <si>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</si>
  <si>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</si>
  <si>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</si>
  <si>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</si>
  <si>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</si>
  <si>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</si>
  <si>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</si>
  <si>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</si>
  <si>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</si>
  <si>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</si>
  <si>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</si>
  <si>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</si>
  <si>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</si>
  <si>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</si>
  <si>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</si>
  <si>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</si>
  <si>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</si>
  <si>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</si>
  <si>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</si>
  <si>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</si>
  <si>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</si>
  <si>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</si>
  <si>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</si>
  <si>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</si>
  <si>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</si>
  <si>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</si>
  <si>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</si>
  <si>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</si>
  <si>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</si>
  <si>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</si>
  <si>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</si>
  <si>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</si>
  <si>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</si>
  <si>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</si>
  <si>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</si>
  <si>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</si>
  <si>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</si>
  <si>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</si>
  <si>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</si>
  <si>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</si>
  <si>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</si>
  <si>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</si>
  <si>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</si>
  <si>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</si>
  <si>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</si>
  <si>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</si>
  <si>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</si>
  <si>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</si>
  <si>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</si>
  <si>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</si>
  <si>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</si>
  <si>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</si>
  <si>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</si>
  <si>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</si>
  <si>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</si>
  <si>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</si>
  <si>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</si>
  <si>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</si>
  <si>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</si>
  <si>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</si>
  <si>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</si>
  <si>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</si>
  <si>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</si>
  <si>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</si>
  <si>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</si>
  <si>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</si>
  <si>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</si>
  <si>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</si>
  <si>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</si>
  <si>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</si>
  <si>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</si>
  <si>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</si>
  <si>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</si>
  <si>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</si>
  <si>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</si>
  <si>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</si>
  <si>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</si>
  <si>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</si>
  <si>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</si>
  <si>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</si>
  <si>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</si>
  <si>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</si>
  <si>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</si>
  <si>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</si>
  <si>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</si>
  <si>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</si>
  <si>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</si>
  <si>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</si>
  <si>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</si>
  <si>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</si>
  <si>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</si>
  <si>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</si>
  <si>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</si>
  <si>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</si>
  <si>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</si>
  <si>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</si>
  <si>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</si>
  <si>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</si>
  <si>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</si>
  <si>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</si>
  <si>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</si>
  <si>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</si>
  <si>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</si>
  <si>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</si>
  <si>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</si>
  <si>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</si>
  <si>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</si>
  <si>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</si>
  <si>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</si>
  <si>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</si>
  <si>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</si>
  <si>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</si>
  <si>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</si>
  <si>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</si>
  <si>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</si>
  <si>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</si>
  <si>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</si>
  <si>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</si>
  <si>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</si>
  <si>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</si>
  <si>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</si>
  <si>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</si>
  <si>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</si>
  <si>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</si>
  <si>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</si>
  <si>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</si>
  <si>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</si>
  <si>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</si>
  <si>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</si>
  <si>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</si>
  <si>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</si>
  <si>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</si>
  <si>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</si>
  <si>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</si>
  <si>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</si>
  <si>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</si>
  <si>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</si>
  <si>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</si>
  <si>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</si>
  <si>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</si>
  <si>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</si>
  <si>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</si>
  <si>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</si>
  <si>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</si>
  <si>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</si>
  <si>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</si>
  <si>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</si>
  <si>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</si>
  <si>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</si>
  <si>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</si>
  <si>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</si>
  <si>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</si>
  <si>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</si>
  <si>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</si>
  <si>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</si>
  <si>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</si>
  <si>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</si>
  <si>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</si>
  <si>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</si>
  <si>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</si>
  <si>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</si>
  <si>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</si>
  <si>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</si>
  <si>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</si>
  <si>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</si>
  <si>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</si>
  <si>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</si>
  <si>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</si>
  <si>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</si>
  <si>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</si>
  <si>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</si>
  <si>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</si>
  <si>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</si>
  <si>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</si>
  <si>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</si>
  <si>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</si>
  <si>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</si>
  <si>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</si>
  <si>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</si>
  <si>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</si>
  <si>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</si>
  <si>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</si>
  <si>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</si>
  <si>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</si>
  <si>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</si>
  <si>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</si>
  <si>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</si>
  <si>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</si>
  <si>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</si>
  <si>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</si>
  <si>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</si>
  <si>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</si>
  <si>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</si>
  <si>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</si>
  <si>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</si>
  <si>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</si>
  <si>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</si>
  <si>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</si>
  <si>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</si>
  <si>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</si>
  <si>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</si>
  <si>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</si>
  <si>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</si>
  <si>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</si>
  <si>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</si>
  <si>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</si>
  <si>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</si>
  <si>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</si>
  <si>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</si>
  <si>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</si>
  <si>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</si>
  <si>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</si>
  <si>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</si>
  <si>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</si>
  <si>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</si>
  <si>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</si>
  <si>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</si>
  <si>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</si>
  <si>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</si>
  <si>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</si>
  <si>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</si>
  <si>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</si>
  <si>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</si>
  <si>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</si>
  <si>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</si>
  <si>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</si>
  <si>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</si>
  <si>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</si>
  <si>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</si>
  <si>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</si>
  <si>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</si>
  <si>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</si>
  <si>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</si>
  <si>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</si>
  <si>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</si>
  <si>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</si>
  <si>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</si>
  <si>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</si>
  <si>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</si>
  <si>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</si>
  <si>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</si>
  <si>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</si>
  <si>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</si>
  <si>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</si>
  <si>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</si>
  <si>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</si>
  <si>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</si>
  <si>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</si>
  <si>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</si>
  <si>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</si>
  <si>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</si>
  <si>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</si>
  <si>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</si>
  <si>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</si>
  <si>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</si>
  <si>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</si>
  <si>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</si>
  <si>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</si>
  <si>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</si>
  <si>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</si>
  <si>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</si>
  <si>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</si>
  <si>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</si>
  <si>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</si>
  <si>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</si>
  <si>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</si>
  <si>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</si>
  <si>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</si>
  <si>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</si>
  <si>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</si>
  <si>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</si>
  <si>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</si>
  <si>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</si>
  <si>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</si>
  <si>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</si>
  <si>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</si>
  <si>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</si>
  <si>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</si>
  <si>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</si>
  <si>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</si>
  <si>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</si>
  <si>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</si>
  <si>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</si>
  <si>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</si>
  <si>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</si>
  <si>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</si>
  <si>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</si>
  <si>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</si>
  <si>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</si>
  <si>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</si>
  <si>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</si>
  <si>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</si>
  <si>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</si>
  <si>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</si>
  <si>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</si>
  <si>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</si>
  <si>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</si>
  <si>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</si>
  <si>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</si>
  <si>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</si>
  <si>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</si>
  <si>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</si>
  <si>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</si>
  <si>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</si>
  <si>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</si>
  <si>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</si>
  <si>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</si>
  <si>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</si>
  <si>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</si>
  <si>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</si>
  <si>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</si>
  <si>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</si>
  <si>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</si>
  <si>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</si>
  <si>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</si>
  <si>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</si>
  <si>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</si>
  <si>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</si>
  <si>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</si>
  <si>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</si>
  <si>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</si>
  <si>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</si>
  <si>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</si>
  <si>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</si>
  <si>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</si>
  <si>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</si>
  <si>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</si>
  <si>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</si>
  <si>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</si>
  <si>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</si>
  <si>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</si>
  <si>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</si>
  <si>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</si>
  <si>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</si>
  <si>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</si>
  <si>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</si>
  <si>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</si>
  <si>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</si>
  <si>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</si>
  <si>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</si>
  <si>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</si>
  <si>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</si>
  <si>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</si>
  <si>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</si>
  <si>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</si>
  <si>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</si>
  <si>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</si>
  <si>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</si>
  <si>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</si>
  <si>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</si>
  <si>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</si>
  <si>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</si>
  <si>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</si>
  <si>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</si>
  <si>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</si>
  <si>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</si>
  <si>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</si>
  <si>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</si>
  <si>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</si>
  <si>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</si>
  <si>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</si>
  <si>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</si>
  <si>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</si>
  <si>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</si>
  <si>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</si>
  <si>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</si>
  <si>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</si>
  <si>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</si>
  <si>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</si>
  <si>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</si>
  <si>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</si>
  <si>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</si>
  <si>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</si>
  <si>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</si>
  <si>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</si>
  <si>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</si>
  <si>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</si>
  <si>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</si>
  <si>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</si>
  <si>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</si>
  <si>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</si>
  <si>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</si>
  <si>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</si>
  <si>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</si>
  <si>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</si>
  <si>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</si>
  <si>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</si>
  <si>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</si>
  <si>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</si>
  <si>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</si>
  <si>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</si>
  <si>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</si>
  <si>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</si>
  <si>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</si>
  <si>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</si>
  <si>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</si>
  <si>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</si>
  <si>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</si>
  <si>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</si>
  <si>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</si>
  <si>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</si>
  <si>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</si>
  <si>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</si>
  <si>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</si>
  <si>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</si>
  <si>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</si>
  <si>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</si>
  <si>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</si>
  <si>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</si>
  <si>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</si>
  <si>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</si>
  <si>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</si>
  <si>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</si>
  <si>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</si>
  <si>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</si>
  <si>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</si>
  <si>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</si>
  <si>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</si>
  <si>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</si>
  <si>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</si>
  <si>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</si>
  <si>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</si>
  <si>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</si>
  <si>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</si>
  <si>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</si>
  <si>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</si>
  <si>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</si>
  <si>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</si>
  <si>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</si>
  <si>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</si>
  <si>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</si>
  <si>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</si>
  <si>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</si>
  <si>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</si>
  <si>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</si>
  <si>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</si>
  <si>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</si>
  <si>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</si>
  <si>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</si>
  <si>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</si>
  <si>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</si>
  <si>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</si>
  <si>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</si>
  <si>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</si>
  <si>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</si>
  <si>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</si>
  <si>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</si>
  <si>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</si>
  <si>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</si>
  <si>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</si>
  <si>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</si>
  <si>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</si>
  <si>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</si>
  <si>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</si>
  <si>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</si>
  <si>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</si>
  <si>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</si>
  <si>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</si>
  <si>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</si>
  <si>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</si>
  <si>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</si>
  <si>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</si>
  <si>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</si>
  <si>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</si>
  <si>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</si>
  <si>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</si>
  <si>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</si>
  <si>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</si>
  <si>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</si>
  <si>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</si>
  <si>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</si>
  <si>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</si>
  <si>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</si>
  <si>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</si>
  <si>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</si>
  <si>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</si>
  <si>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</si>
  <si>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</si>
  <si>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</si>
  <si>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</si>
  <si>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</si>
  <si>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</si>
  <si>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</si>
  <si>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</si>
  <si>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</si>
  <si>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</si>
  <si>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</si>
  <si>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</si>
  <si>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</si>
  <si>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</si>
  <si>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</si>
  <si>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</si>
  <si>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</si>
  <si>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</si>
  <si>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</si>
  <si>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</si>
  <si>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</si>
  <si>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</si>
  <si>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</si>
  <si>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</si>
  <si>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</si>
  <si>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</si>
  <si>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</si>
  <si>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</si>
  <si>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</si>
  <si>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</si>
  <si>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</si>
  <si>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</si>
  <si>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</si>
  <si>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</si>
  <si>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</si>
  <si>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</si>
  <si>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</si>
  <si>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</si>
  <si>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</si>
  <si>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</si>
  <si>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</si>
  <si>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</si>
  <si>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</si>
  <si>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</si>
  <si>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</si>
  <si>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</si>
  <si>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</si>
  <si>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</si>
  <si>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</si>
  <si>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</si>
  <si>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</si>
  <si>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</si>
  <si>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</si>
  <si>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</si>
  <si>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</si>
  <si>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</si>
  <si>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</si>
  <si>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</si>
  <si>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</si>
  <si>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</si>
  <si>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</si>
  <si>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</si>
  <si>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</si>
  <si>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</si>
  <si>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</si>
  <si>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</si>
  <si>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</si>
  <si>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</si>
  <si>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</si>
  <si>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</si>
  <si>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</si>
  <si>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</si>
  <si>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</si>
  <si>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</si>
  <si>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</si>
  <si>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</si>
  <si>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</si>
  <si>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</si>
  <si>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</si>
  <si>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</si>
  <si>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</si>
  <si>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</si>
  <si>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</si>
  <si>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</si>
  <si>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</si>
  <si>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</si>
  <si>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</si>
  <si>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</si>
  <si>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</si>
  <si>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</si>
  <si>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</si>
  <si>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</si>
  <si>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</si>
  <si>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</si>
  <si>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</si>
  <si>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</si>
  <si>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</si>
  <si>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</si>
  <si>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</si>
  <si>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</si>
  <si>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</si>
  <si>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</si>
  <si>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</si>
  <si>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</si>
  <si>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</si>
  <si>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</si>
  <si>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</si>
  <si>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</si>
  <si>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</si>
  <si>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</si>
  <si>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</si>
  <si>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</si>
  <si>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</si>
  <si>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</si>
  <si>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</si>
  <si>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</si>
  <si>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</si>
  <si>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</si>
  <si>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</si>
  <si>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</si>
  <si>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</si>
  <si>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</si>
  <si>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</si>
  <si>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</si>
  <si>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</si>
  <si>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</si>
  <si>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</si>
  <si>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</si>
  <si>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</si>
  <si>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</si>
  <si>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</si>
  <si>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</si>
  <si>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</si>
  <si>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</si>
  <si>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</si>
  <si>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</si>
  <si>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</si>
  <si>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</si>
  <si>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</si>
  <si>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</si>
  <si>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</si>
  <si>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</si>
  <si>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</si>
  <si>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</si>
  <si>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</si>
  <si>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</si>
  <si>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</si>
  <si>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</si>
  <si>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</si>
  <si>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</si>
  <si>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</si>
  <si>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</si>
  <si>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</si>
  <si>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</si>
  <si>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</si>
  <si>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</si>
  <si>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</si>
  <si>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</si>
  <si>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</si>
  <si>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</si>
  <si>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</si>
  <si>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</si>
  <si>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</si>
  <si>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</si>
  <si>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</si>
  <si>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</si>
  <si>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</si>
  <si>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</si>
  <si>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</si>
  <si>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</si>
  <si>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</si>
  <si>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</si>
  <si>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</si>
  <si>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</si>
  <si>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</si>
  <si>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</si>
  <si>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</si>
  <si>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</si>
  <si>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</si>
  <si>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</si>
  <si>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</si>
  <si>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</si>
  <si>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</si>
  <si>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</si>
  <si>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</si>
  <si>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</si>
  <si>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</si>
  <si>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</si>
  <si>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</si>
  <si>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</si>
  <si>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</si>
  <si>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</si>
  <si>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</si>
  <si>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</si>
  <si>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</si>
  <si>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</si>
  <si>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</si>
  <si>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</si>
  <si>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</si>
  <si>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</si>
  <si>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</si>
  <si>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</si>
  <si>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</si>
  <si>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</si>
  <si>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</si>
  <si>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</si>
  <si>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</si>
  <si>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</si>
  <si>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</si>
  <si>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</si>
  <si>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</si>
  <si>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</si>
  <si>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</si>
  <si>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</si>
  <si>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</si>
  <si>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</si>
  <si>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</si>
  <si>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</si>
  <si>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</si>
  <si>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</si>
  <si>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</si>
  <si>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</si>
  <si>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</si>
  <si>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</si>
  <si>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</si>
  <si>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</si>
  <si>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</si>
  <si>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</si>
  <si>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</si>
  <si>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</si>
  <si>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</si>
  <si>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</si>
  <si>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</si>
  <si>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</si>
  <si>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</si>
  <si>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</si>
  <si>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</si>
  <si>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</si>
  <si>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</si>
  <si>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</si>
  <si>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</si>
  <si>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</si>
  <si>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</si>
  <si>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</si>
  <si>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</si>
  <si>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</si>
  <si>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</si>
  <si>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</si>
  <si>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</si>
  <si>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</si>
  <si>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</si>
  <si>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</si>
  <si>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</si>
  <si>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</si>
  <si>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</si>
  <si>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</si>
  <si>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</si>
  <si>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</si>
  <si>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</si>
  <si>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</si>
  <si>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</si>
  <si>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</si>
  <si>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</si>
  <si>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</si>
  <si>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</si>
  <si>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</si>
  <si>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</si>
  <si>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</si>
  <si>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</si>
  <si>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</si>
  <si>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</si>
  <si>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</si>
  <si>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</si>
  <si>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</si>
  <si>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</si>
  <si>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</si>
  <si>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</si>
  <si>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</si>
  <si>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</si>
  <si>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</si>
  <si>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</si>
  <si>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</si>
  <si>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</si>
  <si>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</si>
  <si>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</si>
  <si>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</si>
  <si>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</si>
  <si>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</si>
  <si>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</si>
  <si>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</si>
  <si>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</si>
  <si>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</si>
  <si>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</si>
  <si>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</si>
  <si>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</si>
  <si>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</si>
  <si>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</si>
  <si>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</si>
  <si>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</si>
  <si>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APAC</t>
  </si>
  <si>
    <t>EMEA</t>
  </si>
  <si>
    <t>CAN</t>
  </si>
  <si>
    <t>S AMER</t>
  </si>
  <si>
    <t>Region</t>
  </si>
  <si>
    <t>Selected</t>
  </si>
  <si>
    <t>Hours</t>
  </si>
  <si>
    <t>All</t>
  </si>
  <si>
    <t>=IFERROR(INDEX(Data!$N$6:$N$1888,MATCH(0,COUNTIF(Data!$N$6:$N$1888,"&lt;"&amp;Data!$N$6:$N$1888)-SUM(COUNTIF(Data!$N$6:$N$1888,"="&amp;A$2:A2)),0)),"")</t>
  </si>
  <si>
    <t>Formula to Dynamically generate categories (if desired, slows down calc)</t>
  </si>
  <si>
    <t>Count</t>
  </si>
  <si>
    <t>Total Salary</t>
  </si>
  <si>
    <t>Total</t>
  </si>
  <si>
    <t>Avg Salary</t>
  </si>
  <si>
    <t>Max</t>
  </si>
  <si>
    <t>Max Label</t>
  </si>
  <si>
    <t>I added a Region Column for ease of filtering</t>
  </si>
  <si>
    <t>Filtered Reporting Table for Chart</t>
  </si>
  <si>
    <t>Filter affects</t>
  </si>
  <si>
    <t>Check/Uncheck boxes to filter Chart Results</t>
  </si>
  <si>
    <t>Experience</t>
  </si>
  <si>
    <t>&lt; 1 Year</t>
  </si>
  <si>
    <t>1-5 Years</t>
  </si>
  <si>
    <t>5-10 Years</t>
  </si>
  <si>
    <t>10-15 Years</t>
  </si>
  <si>
    <t>15-20 Years</t>
  </si>
  <si>
    <t>20 - 25 Years</t>
  </si>
  <si>
    <t>&gt; 25 Years</t>
  </si>
  <si>
    <t>Unknown</t>
  </si>
  <si>
    <t>Exp</t>
  </si>
  <si>
    <t>Unknown/Blank</t>
  </si>
  <si>
    <t>Goals for analysis:</t>
  </si>
  <si>
    <t>While you are free to analyze the data in any way, your output must meet these goals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</si>
  <si>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Help us understand how much Excel professionals make all over the world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</si>
  <si>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Help us understand relationship between salary and role, experience, country &amp; hours of Excel work.</t>
    </r>
  </si>
  <si>
    <t>How to send your entries</t>
  </si>
  <si>
    <t>Once you are ready to send your entry,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</si>
  <si>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Check the rules (below) and make sure you have followed all of them.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</si>
  <si>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Email your workbooks to chandoo.d @ gmail.com</t>
    </r>
    <r>
      <rPr>
        <sz val="10"/>
        <color rgb="FF000000"/>
        <rFont val="Arial"/>
        <family val="2"/>
      </rPr>
      <t xml:space="preserve"> with subject “</t>
    </r>
    <r>
      <rPr>
        <b/>
        <u/>
        <sz val="10"/>
        <color rgb="FF000000"/>
        <rFont val="Arial"/>
        <family val="2"/>
      </rPr>
      <t>Salary Survey Contest</t>
    </r>
    <r>
      <rPr>
        <sz val="10"/>
        <color rgb="FF000000"/>
        <rFont val="Arial"/>
        <family val="2"/>
      </rPr>
      <t>“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</si>
  <si>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Please include your name &amp; best email address(es) so that we can reach you if there is any clarification needed.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</si>
  <si>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b/>
        <i/>
        <sz val="10"/>
        <color rgb="FF000000"/>
        <rFont val="Arial"/>
        <family val="2"/>
      </rPr>
      <t>Please send in your entries before end of 6th July (Friday).</t>
    </r>
  </si>
  <si>
    <t>The Rules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</si>
  <si>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make a dashboard or 1 page report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</si>
  <si>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make several individual charts (or tables) too as long as they all fit in to one window.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</si>
  <si>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make interactive or static charts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</si>
  <si>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also use VBA to add interaction to the charts.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</si>
  <si>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Even though you can use add-ins to make your report, user should be able to view your output without installing any add-ins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</si>
  <si>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use Excel 2010, 2007 or 2003. Please note that this contest requires use of Excel.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</si>
  <si>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submit more than one entry.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</si>
  <si>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Your files must be unlocked &amp; any macros you use must have enough comments so that others can learn.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</si>
  <si>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Arial"/>
        <family val="2"/>
      </rPr>
      <t>You can add data to this dataset (for example, PPP adjusted salaries, established salary benchmarks from public sources like govt. databases or websites)</t>
    </r>
  </si>
  <si>
    <t>Excel Users - Average Salaries (in USD)</t>
  </si>
  <si>
    <t>This page contains the selected filter values for the the data lookups</t>
  </si>
  <si>
    <t>Filter Options</t>
  </si>
  <si>
    <t>"Max" appears above the datapoint that displays the greatest average salary for the selected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</si>
</sst>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\ mmmm\ yyyy\,\ h:mm\ AM/PM"/>
    <numFmt numFmtId="165" formatCode="&quot;$&quot;#,##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3.5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Wingdings"/>
      <charset val="2"/>
    </font>
    <font>
      <sz val="7"/>
      <color rgb="FF000000"/>
      <name val="Times New Roman"/>
      <family val="1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4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0" borderId="0" xfId="0" applyAlignment="1">
      <alignment horizontal="center"/>
    </xf>
    <xf numFmtId="0" fontId="5" fillId="3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0" xfId="0" quotePrefix="1"/>
    <xf numFmtId="0" fontId="7" fillId="0" borderId="0" xfId="0" applyFont="1"/>
    <xf numFmtId="165" fontId="0" fillId="0" borderId="3" xfId="2" applyNumberFormat="1" applyFont="1" applyBorder="1"/>
    <xf numFmtId="165" fontId="0" fillId="0" borderId="3" xfId="0" applyNumberFormat="1" applyBorder="1"/>
    <xf numFmtId="0" fontId="0" fillId="7" borderId="2" xfId="0" applyFont="1" applyFill="1" applyBorder="1"/>
    <xf numFmtId="0" fontId="0" fillId="8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8" fillId="2" borderId="0" xfId="0" applyFont="1" applyFill="1"/>
    <xf numFmtId="0" fontId="5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8" fillId="5" borderId="0" xfId="0" applyFont="1" applyFill="1"/>
    <xf numFmtId="0" fontId="10" fillId="10" borderId="0" xfId="0" applyFont="1" applyFill="1" applyBorder="1" applyAlignment="1">
      <alignment horizontal="center"/>
    </xf>
    <xf numFmtId="0" fontId="0" fillId="11" borderId="0" xfId="0" applyFill="1"/>
    <xf numFmtId="0" fontId="0" fillId="0" borderId="3" xfId="0" applyFill="1" applyBorder="1" applyAlignment="1">
      <alignment horizontal="center"/>
    </xf>
    <xf numFmtId="0" fontId="7" fillId="12" borderId="3" xfId="0" applyFont="1" applyFill="1" applyBorder="1"/>
    <xf numFmtId="165" fontId="7" fillId="12" borderId="3" xfId="0" applyNumberFormat="1" applyFont="1" applyFill="1" applyBorder="1"/>
    <xf numFmtId="0" fontId="8" fillId="0" borderId="0" xfId="0" applyFont="1" applyFill="1" applyAlignment="1">
      <alignment horizontal="center"/>
    </xf>
    <xf numFmtId="0" fontId="0" fillId="7" borderId="2" xfId="0" applyFont="1" applyFill="1" applyBorder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7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 vertical="center" indent="7"/>
    </xf>
    <xf numFmtId="0" fontId="0" fillId="5" borderId="0" xfId="0" applyFill="1"/>
    <xf numFmtId="0" fontId="9" fillId="5" borderId="0" xfId="0" applyFont="1" applyFill="1"/>
    <xf numFmtId="0" fontId="0" fillId="11" borderId="0" xfId="0" applyFill="1" applyBorder="1"/>
    <xf numFmtId="0" fontId="0" fillId="9" borderId="4" xfId="0" applyFill="1" applyBorder="1"/>
    <xf numFmtId="0" fontId="8" fillId="9" borderId="5" xfId="0" applyFont="1" applyFill="1" applyBorder="1"/>
    <xf numFmtId="0" fontId="8" fillId="9" borderId="6" xfId="0" applyFont="1" applyFill="1" applyBorder="1"/>
    <xf numFmtId="0" fontId="19" fillId="9" borderId="5" xfId="0" applyFont="1" applyFill="1" applyBorder="1"/>
    <xf numFmtId="0" fontId="20" fillId="2" borderId="0" xfId="0" applyFont="1" applyFill="1"/>
    <xf numFmtId="0" fontId="10" fillId="11" borderId="0" xfId="0" applyFont="1" applyFill="1"/>
    <xf numFmtId="0" fontId="0" fillId="6" borderId="7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21" fillId="6" borderId="0" xfId="0" applyFont="1" applyFill="1" applyBorder="1" applyAlignment="1">
      <alignment horizontal="left"/>
    </xf>
    <xf numFmtId="0" fontId="21" fillId="6" borderId="8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Salary by Job Type (#'s in boxes are counts)</a:t>
            </a:r>
          </a:p>
        </c:rich>
      </c:tx>
      <c:layout>
        <c:manualLayout>
          <c:xMode val="edge"/>
          <c:yMode val="edge"/>
          <c:x val="0.30583501701740695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38071202679035E-2"/>
          <c:y val="0.11158573928258968"/>
          <c:w val="0.91382453844808664"/>
          <c:h val="0.7159295713035870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'Summary Data'!$N$5</c:f>
              <c:strCache>
                <c:ptCount val="1"/>
                <c:pt idx="0">
                  <c:v>Avg Salary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'Summary Data'!$K$6:$K$15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'Summary Data'!$N$6:$N$15</c:f>
              <c:numCache>
                <c:formatCode>"$"#,##0</c:formatCode>
                <c:ptCount val="10"/>
                <c:pt idx="0">
                  <c:v>79230</c:v>
                </c:pt>
                <c:pt idx="1">
                  <c:v>66273.791666666672</c:v>
                </c:pt>
                <c:pt idx="2">
                  <c:v>145500</c:v>
                </c:pt>
                <c:pt idx="3">
                  <c:v>123200</c:v>
                </c:pt>
                <c:pt idx="4">
                  <c:v>123045.45454545454</c:v>
                </c:pt>
                <c:pt idx="5">
                  <c:v>72000</c:v>
                </c:pt>
                <c:pt idx="6">
                  <c:v>89483.199999999997</c:v>
                </c:pt>
                <c:pt idx="7">
                  <c:v>0</c:v>
                </c:pt>
                <c:pt idx="8">
                  <c:v>58500</c:v>
                </c:pt>
                <c:pt idx="9">
                  <c:v>53600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40960"/>
        <c:axId val="90046848"/>
      </c:barChart>
      <c:lineChart>
        <c:grouping val="standard"/>
        <c:varyColors val="0"/>
        <c:ser>
          <c:idx val="0"/>
          <c:order val="0"/>
          <c:tx>
            <c:strRef>
              <c:f>'Summary Data'!$L$5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</c:dLbls>
          <c:cat>
            <c:strRef>
              <c:f>'Summary Data'!$K$6:$K$15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'Summary Data'!$L$6:$L$15</c:f>
              <c:numCache>
                <c:formatCode>General</c:formatCode>
                <c:ptCount val="10"/>
                <c:pt idx="0">
                  <c:v>10</c:v>
                </c:pt>
                <c:pt idx="1">
                  <c:v>48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3</c:v>
                </c:pt>
                <c:pt idx="6">
                  <c:v>25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9920"/>
        <c:axId val="90048384"/>
      </c:lineChart>
      <c:catAx>
        <c:axId val="900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046848"/>
        <c:crosses val="autoZero"/>
        <c:auto val="1"/>
        <c:lblAlgn val="ctr"/>
        <c:lblOffset val="100"/>
        <c:noMultiLvlLbl val="0"/>
      </c:catAx>
      <c:valAx>
        <c:axId val="900468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90040960"/>
        <c:crosses val="autoZero"/>
        <c:crossBetween val="between"/>
      </c:valAx>
      <c:valAx>
        <c:axId val="900483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049920"/>
        <c:crosses val="max"/>
        <c:crossBetween val="between"/>
      </c:valAx>
      <c:catAx>
        <c:axId val="9004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90048384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38071202679035E-2"/>
          <c:y val="0.11158573928258968"/>
          <c:w val="0.91382453844808664"/>
          <c:h val="0.1663790161999351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'Summary Data'!$O$5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'Summary Data'!$P$6:$P$15</c:f>
              <c:strCache>
                <c:ptCount val="3"/>
                <c:pt idx="2">
                  <c:v>Max</c:v>
                </c:pt>
              </c:strCache>
            </c:strRef>
          </c:cat>
          <c:val>
            <c:numRef>
              <c:f>'Summary Data'!$O$6:$O$15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02400"/>
        <c:axId val="90190208"/>
      </c:barChart>
      <c:catAx>
        <c:axId val="901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90190208"/>
        <c:crosses val="autoZero"/>
        <c:auto val="1"/>
        <c:lblAlgn val="ctr"/>
        <c:lblOffset val="100"/>
        <c:noMultiLvlLbl val="0"/>
      </c:catAx>
      <c:valAx>
        <c:axId val="9019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D$9" lockText="1" noThreeD="1"/>
</file>

<file path=xl/ctrlProps/ctrlProp10.xml><?xml version="1.0" encoding="utf-8"?>
<formControlPr xmlns="http://schemas.microsoft.com/office/spreadsheetml/2009/9/main" objectType="CheckBox" fmlaLink="$F$12" lockText="1" noThreeD="1"/>
</file>

<file path=xl/ctrlProps/ctrlProp11.xml><?xml version="1.0" encoding="utf-8"?>
<formControlPr xmlns="http://schemas.microsoft.com/office/spreadsheetml/2009/9/main" objectType="CheckBox" fmlaLink="$H$8" lockText="1" noThreeD="1"/>
</file>

<file path=xl/ctrlProps/ctrlProp12.xml><?xml version="1.0" encoding="utf-8"?>
<formControlPr xmlns="http://schemas.microsoft.com/office/spreadsheetml/2009/9/main" objectType="CheckBox" fmlaLink="$H$9" lockText="1" noThreeD="1"/>
</file>

<file path=xl/ctrlProps/ctrlProp13.xml><?xml version="1.0" encoding="utf-8"?>
<formControlPr xmlns="http://schemas.microsoft.com/office/spreadsheetml/2009/9/main" objectType="CheckBox" fmlaLink="$H$10" lockText="1" noThreeD="1"/>
</file>

<file path=xl/ctrlProps/ctrlProp14.xml><?xml version="1.0" encoding="utf-8"?>
<formControlPr xmlns="http://schemas.microsoft.com/office/spreadsheetml/2009/9/main" objectType="CheckBox" checked="Checked" fmlaLink="$H$11" lockText="1" noThreeD="1"/>
</file>

<file path=xl/ctrlProps/ctrlProp15.xml><?xml version="1.0" encoding="utf-8"?>
<formControlPr xmlns="http://schemas.microsoft.com/office/spreadsheetml/2009/9/main" objectType="CheckBox" checked="Checked" fmlaLink="$H$12" lockText="1" noThreeD="1"/>
</file>

<file path=xl/ctrlProps/ctrlProp16.xml><?xml version="1.0" encoding="utf-8"?>
<formControlPr xmlns="http://schemas.microsoft.com/office/spreadsheetml/2009/9/main" objectType="CheckBox" checked="Checked" fmlaLink="$H$13" lockText="1" noThreeD="1"/>
</file>

<file path=xl/ctrlProps/ctrlProp17.xml><?xml version="1.0" encoding="utf-8"?>
<formControlPr xmlns="http://schemas.microsoft.com/office/spreadsheetml/2009/9/main" objectType="CheckBox" checked="Checked" fmlaLink="$H$14" lockText="1" noThreeD="1"/>
</file>

<file path=xl/ctrlProps/ctrlProp18.xml><?xml version="1.0" encoding="utf-8"?>
<formControlPr xmlns="http://schemas.microsoft.com/office/spreadsheetml/2009/9/main" objectType="CheckBox" fmlaLink="$H$15" lockText="1" noThreeD="1"/>
</file>

<file path=xl/ctrlProps/ctrlProp19.xml><?xml version="1.0" encoding="utf-8"?>
<formControlPr xmlns="http://schemas.microsoft.com/office/spreadsheetml/2009/9/main" objectType="CheckBox" fmlaLink="$F$6" lockText="1" noThreeD="1"/>
</file>

<file path=xl/ctrlProps/ctrlProp2.xml><?xml version="1.0" encoding="utf-8"?>
<formControlPr xmlns="http://schemas.microsoft.com/office/spreadsheetml/2009/9/main" objectType="CheckBox" checked="Checked" fmlaLink="$D$8" lockText="1" noThreeD="1"/>
</file>

<file path=xl/ctrlProps/ctrlProp20.xml><?xml version="1.0" encoding="utf-8"?>
<formControlPr xmlns="http://schemas.microsoft.com/office/spreadsheetml/2009/9/main" objectType="CheckBox" fmlaLink="$F$7" lockText="1" noThreeD="1"/>
</file>

<file path=xl/ctrlProps/ctrlProp21.xml><?xml version="1.0" encoding="utf-8"?>
<formControlPr xmlns="http://schemas.microsoft.com/office/spreadsheetml/2009/9/main" objectType="CheckBox" fmlaLink="$F$8" lockText="1" noThreeD="1"/>
</file>

<file path=xl/ctrlProps/ctrlProp22.xml><?xml version="1.0" encoding="utf-8"?>
<formControlPr xmlns="http://schemas.microsoft.com/office/spreadsheetml/2009/9/main" objectType="CheckBox" fmlaLink="$F$9" lockText="1" noThreeD="1"/>
</file>

<file path=xl/ctrlProps/ctrlProp23.xml><?xml version="1.0" encoding="utf-8"?>
<formControlPr xmlns="http://schemas.microsoft.com/office/spreadsheetml/2009/9/main" objectType="CheckBox" fmlaLink="$F$10" lockText="1" noThreeD="1"/>
</file>

<file path=xl/ctrlProps/ctrlProp24.xml><?xml version="1.0" encoding="utf-8"?>
<formControlPr xmlns="http://schemas.microsoft.com/office/spreadsheetml/2009/9/main" objectType="CheckBox" fmlaLink="$F$11" lockText="1" noThreeD="1"/>
</file>

<file path=xl/ctrlProps/ctrlProp25.xml><?xml version="1.0" encoding="utf-8"?>
<formControlPr xmlns="http://schemas.microsoft.com/office/spreadsheetml/2009/9/main" objectType="CheckBox" fmlaLink="$F$12" lockText="1" noThreeD="1"/>
</file>

<file path=xl/ctrlProps/ctrlProp26.xml><?xml version="1.0" encoding="utf-8"?>
<formControlPr xmlns="http://schemas.microsoft.com/office/spreadsheetml/2009/9/main" objectType="CheckBox" fmlaLink="$F$13" lockText="1" noThreeD="1"/>
</file>

<file path=xl/ctrlProps/ctrlProp27.xml><?xml version="1.0" encoding="utf-8"?>
<formControlPr xmlns="http://schemas.microsoft.com/office/spreadsheetml/2009/9/main" objectType="CheckBox" fmlaLink="$F$6" lockText="1" noThreeD="1"/>
</file>

<file path=xl/ctrlProps/ctrlProp28.xml><?xml version="1.0" encoding="utf-8"?>
<formControlPr xmlns="http://schemas.microsoft.com/office/spreadsheetml/2009/9/main" objectType="CheckBox" fmlaLink="$F$6" lockText="1" noThreeD="1"/>
</file>

<file path=xl/ctrlProps/ctrlProp29.xml><?xml version="1.0" encoding="utf-8"?>
<formControlPr xmlns="http://schemas.microsoft.com/office/spreadsheetml/2009/9/main" objectType="CheckBox" fmlaLink="$F$6" lockText="1" noThreeD="1"/>
</file>

<file path=xl/ctrlProps/ctrlProp3.xml><?xml version="1.0" encoding="utf-8"?>
<formControlPr xmlns="http://schemas.microsoft.com/office/spreadsheetml/2009/9/main" objectType="CheckBox" fmlaLink="$D$10" lockText="1" noThreeD="1"/>
</file>

<file path=xl/ctrlProps/ctrlProp30.xml><?xml version="1.0" encoding="utf-8"?>
<formControlPr xmlns="http://schemas.microsoft.com/office/spreadsheetml/2009/9/main" objectType="CheckBox" fmlaLink="$F$6" lockText="1" noThreeD="1"/>
</file>

<file path=xl/ctrlProps/ctrlProp31.xml><?xml version="1.0" encoding="utf-8"?>
<formControlPr xmlns="http://schemas.microsoft.com/office/spreadsheetml/2009/9/main" objectType="CheckBox" fmlaLink="$F$6" lockText="1" noThreeD="1"/>
</file>

<file path=xl/ctrlProps/ctrlProp32.xml><?xml version="1.0" encoding="utf-8"?>
<formControlPr xmlns="http://schemas.microsoft.com/office/spreadsheetml/2009/9/main" objectType="CheckBox" fmlaLink="$F$6" lockText="1" noThreeD="1"/>
</file>

<file path=xl/ctrlProps/ctrlProp33.xml><?xml version="1.0" encoding="utf-8"?>
<formControlPr xmlns="http://schemas.microsoft.com/office/spreadsheetml/2009/9/main" objectType="CheckBox" fmlaLink="$F$6" lockText="1" noThreeD="1"/>
</file>

<file path=xl/ctrlProps/ctrlProp4.xml><?xml version="1.0" encoding="utf-8"?>
<formControlPr xmlns="http://schemas.microsoft.com/office/spreadsheetml/2009/9/main" objectType="CheckBox" fmlaLink="$D$11" lockText="1" noThreeD="1"/>
</file>

<file path=xl/ctrlProps/ctrlProp5.xml><?xml version="1.0" encoding="utf-8"?>
<formControlPr xmlns="http://schemas.microsoft.com/office/spreadsheetml/2009/9/main" objectType="CheckBox" fmlaLink="$D$12" lockText="1" noThreeD="1"/>
</file>

<file path=xl/ctrlProps/ctrlProp6.xml><?xml version="1.0" encoding="utf-8"?>
<formControlPr xmlns="http://schemas.microsoft.com/office/spreadsheetml/2009/9/main" objectType="CheckBox" checked="Checked" fmlaLink="$F$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8.xml><?xml version="1.0" encoding="utf-8"?>
<formControlPr xmlns="http://schemas.microsoft.com/office/spreadsheetml/2009/9/main" objectType="CheckBox" fmlaLink="$F$10" lockText="1" noThreeD="1"/>
</file>

<file path=xl/ctrlProps/ctrlProp9.xml><?xml version="1.0" encoding="utf-8"?>
<formControlPr xmlns="http://schemas.microsoft.com/office/spreadsheetml/2009/9/main" objectType="CheckBox" fmlaLink="$F$11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</xdr:row>
      <xdr:rowOff>57150</xdr:rowOff>
    </xdr:from>
    <xdr:to>
      <xdr:col>12</xdr:col>
      <xdr:colOff>66675</xdr:colOff>
      <xdr:row>3</xdr:row>
      <xdr:rowOff>104775</xdr:rowOff>
    </xdr:to>
    <xdr:sp macro="" textlink="">
      <xdr:nvSpPr>
        <xdr:cNvPr id="2" name="Down Arrow 1"/>
        <xdr:cNvSpPr/>
      </xdr:nvSpPr>
      <xdr:spPr>
        <a:xfrm>
          <a:off x="11715750" y="542925"/>
          <a:ext cx="39052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18</xdr:row>
      <xdr:rowOff>185737</xdr:rowOff>
    </xdr:from>
    <xdr:to>
      <xdr:col>13</xdr:col>
      <xdr:colOff>600075</xdr:colOff>
      <xdr:row>33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7</xdr:row>
          <xdr:rowOff>171450</xdr:rowOff>
        </xdr:from>
        <xdr:to>
          <xdr:col>3</xdr:col>
          <xdr:colOff>28575</xdr:colOff>
          <xdr:row>9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6</xdr:row>
          <xdr:rowOff>171450</xdr:rowOff>
        </xdr:from>
        <xdr:to>
          <xdr:col>3</xdr:col>
          <xdr:colOff>28575</xdr:colOff>
          <xdr:row>8</xdr:row>
          <xdr:rowOff>9525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8</xdr:row>
          <xdr:rowOff>171450</xdr:rowOff>
        </xdr:from>
        <xdr:to>
          <xdr:col>3</xdr:col>
          <xdr:colOff>28575</xdr:colOff>
          <xdr:row>10</xdr:row>
          <xdr:rowOff>9525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9</xdr:row>
          <xdr:rowOff>171450</xdr:rowOff>
        </xdr:from>
        <xdr:to>
          <xdr:col>3</xdr:col>
          <xdr:colOff>28575</xdr:colOff>
          <xdr:row>11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2428875</xdr:colOff>
          <xdr:row>10</xdr:row>
          <xdr:rowOff>171450</xdr:rowOff>
        </xdr:from>
        <xdr:to>
          <xdr:col>3</xdr:col>
          <xdr:colOff>28575</xdr:colOff>
          <xdr:row>12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</xdr:row>
          <xdr:rowOff>180975</xdr:rowOff>
        </xdr:from>
        <xdr:to>
          <xdr:col>5</xdr:col>
          <xdr:colOff>28575</xdr:colOff>
          <xdr:row>8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7</xdr:row>
          <xdr:rowOff>171450</xdr:rowOff>
        </xdr:from>
        <xdr:to>
          <xdr:col>5</xdr:col>
          <xdr:colOff>28575</xdr:colOff>
          <xdr:row>9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8</xdr:row>
          <xdr:rowOff>171450</xdr:rowOff>
        </xdr:from>
        <xdr:to>
          <xdr:col>5</xdr:col>
          <xdr:colOff>28575</xdr:colOff>
          <xdr:row>10</xdr:row>
          <xdr:rowOff>9525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9</xdr:row>
          <xdr:rowOff>180975</xdr:rowOff>
        </xdr:from>
        <xdr:to>
          <xdr:col>5</xdr:col>
          <xdr:colOff>28575</xdr:colOff>
          <xdr:row>11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10</xdr:row>
          <xdr:rowOff>171450</xdr:rowOff>
        </xdr:from>
        <xdr:to>
          <xdr:col>5</xdr:col>
          <xdr:colOff>28575</xdr:colOff>
          <xdr:row>12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47625</xdr:colOff>
      <xdr:row>19</xdr:row>
      <xdr:rowOff>104774</xdr:rowOff>
    </xdr:from>
    <xdr:to>
      <xdr:col>13</xdr:col>
      <xdr:colOff>600075</xdr:colOff>
      <xdr:row>21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2514600</xdr:colOff>
      <xdr:row>12</xdr:row>
      <xdr:rowOff>47625</xdr:rowOff>
    </xdr:from>
    <xdr:to>
      <xdr:col>2</xdr:col>
      <xdr:colOff>2581275</xdr:colOff>
      <xdr:row>12</xdr:row>
      <xdr:rowOff>171450</xdr:rowOff>
    </xdr:to>
    <xdr:sp macro="" textlink="">
      <xdr:nvSpPr>
        <xdr:cNvPr id="3" name="Up Arrow 2"/>
        <xdr:cNvSpPr/>
      </xdr:nvSpPr>
      <xdr:spPr>
        <a:xfrm>
          <a:off x="2514600" y="1619250"/>
          <a:ext cx="6667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981075</xdr:colOff>
      <xdr:row>12</xdr:row>
      <xdr:rowOff>57150</xdr:rowOff>
    </xdr:from>
    <xdr:to>
      <xdr:col>4</xdr:col>
      <xdr:colOff>1047750</xdr:colOff>
      <xdr:row>12</xdr:row>
      <xdr:rowOff>180975</xdr:rowOff>
    </xdr:to>
    <xdr:sp macro="" textlink="">
      <xdr:nvSpPr>
        <xdr:cNvPr id="18" name="Up Arrow 17"/>
        <xdr:cNvSpPr/>
      </xdr:nvSpPr>
      <xdr:spPr>
        <a:xfrm>
          <a:off x="4238625" y="1628775"/>
          <a:ext cx="6667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6</xdr:row>
          <xdr:rowOff>171450</xdr:rowOff>
        </xdr:from>
        <xdr:to>
          <xdr:col>7</xdr:col>
          <xdr:colOff>19050</xdr:colOff>
          <xdr:row>8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7</xdr:row>
          <xdr:rowOff>180975</xdr:rowOff>
        </xdr:from>
        <xdr:to>
          <xdr:col>7</xdr:col>
          <xdr:colOff>19050</xdr:colOff>
          <xdr:row>9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8</xdr:row>
          <xdr:rowOff>171450</xdr:rowOff>
        </xdr:from>
        <xdr:to>
          <xdr:col>7</xdr:col>
          <xdr:colOff>19050</xdr:colOff>
          <xdr:row>10</xdr:row>
          <xdr:rowOff>9525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9</xdr:row>
          <xdr:rowOff>171450</xdr:rowOff>
        </xdr:from>
        <xdr:to>
          <xdr:col>7</xdr:col>
          <xdr:colOff>19050</xdr:colOff>
          <xdr:row>11</xdr:row>
          <xdr:rowOff>9525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10</xdr:row>
          <xdr:rowOff>171450</xdr:rowOff>
        </xdr:from>
        <xdr:to>
          <xdr:col>7</xdr:col>
          <xdr:colOff>19050</xdr:colOff>
          <xdr:row>12</xdr:row>
          <xdr:rowOff>9525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11</xdr:row>
          <xdr:rowOff>171450</xdr:rowOff>
        </xdr:from>
        <xdr:to>
          <xdr:col>7</xdr:col>
          <xdr:colOff>19050</xdr:colOff>
          <xdr:row>13</xdr:row>
          <xdr:rowOff>9525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12</xdr:row>
          <xdr:rowOff>161925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13</xdr:row>
          <xdr:rowOff>161925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38100</xdr:colOff>
      <xdr:row>7</xdr:row>
      <xdr:rowOff>123825</xdr:rowOff>
    </xdr:from>
    <xdr:to>
      <xdr:col>9</xdr:col>
      <xdr:colOff>380999</xdr:colOff>
      <xdr:row>12</xdr:row>
      <xdr:rowOff>76200</xdr:rowOff>
    </xdr:to>
    <xdr:sp macro="" textlink="">
      <xdr:nvSpPr>
        <xdr:cNvPr id="4" name="Right Arrow 3"/>
        <xdr:cNvSpPr/>
      </xdr:nvSpPr>
      <xdr:spPr>
        <a:xfrm>
          <a:off x="6553200" y="1038225"/>
          <a:ext cx="704849" cy="904875"/>
        </a:xfrm>
        <a:prstGeom prst="right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View Results</a:t>
          </a:r>
        </a:p>
      </xdr:txBody>
    </xdr:sp>
    <xdr:clientData/>
  </xdr:twoCellAnchor>
  <xdr:twoCellAnchor>
    <xdr:from>
      <xdr:col>8</xdr:col>
      <xdr:colOff>47625</xdr:colOff>
      <xdr:row>10</xdr:row>
      <xdr:rowOff>133353</xdr:rowOff>
    </xdr:from>
    <xdr:to>
      <xdr:col>9</xdr:col>
      <xdr:colOff>9525</xdr:colOff>
      <xdr:row>17</xdr:row>
      <xdr:rowOff>114299</xdr:rowOff>
    </xdr:to>
    <xdr:sp macro="" textlink="">
      <xdr:nvSpPr>
        <xdr:cNvPr id="6" name="Bent Arrow 5"/>
        <xdr:cNvSpPr/>
      </xdr:nvSpPr>
      <xdr:spPr>
        <a:xfrm rot="5400000">
          <a:off x="6072189" y="2109789"/>
          <a:ext cx="1304921" cy="323850"/>
        </a:xfrm>
        <a:prstGeom prst="bent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9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171450</xdr:rowOff>
        </xdr:from>
        <xdr:to>
          <xdr:col>8</xdr:col>
          <xdr:colOff>19050</xdr:colOff>
          <xdr:row>3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180975</xdr:rowOff>
        </xdr:from>
        <xdr:to>
          <xdr:col>8</xdr:col>
          <xdr:colOff>19050</xdr:colOff>
          <xdr:row>4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171450</xdr:rowOff>
        </xdr:from>
        <xdr:to>
          <xdr:col>8</xdr:col>
          <xdr:colOff>19050</xdr:colOff>
          <xdr:row>5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171450</xdr:rowOff>
        </xdr:from>
        <xdr:to>
          <xdr:col>8</xdr:col>
          <xdr:colOff>19050</xdr:colOff>
          <xdr:row>6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171450</xdr:rowOff>
        </xdr:from>
        <xdr:to>
          <xdr:col>8</xdr:col>
          <xdr:colOff>19050</xdr:colOff>
          <xdr:row>7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171450</xdr:rowOff>
        </xdr:from>
        <xdr:to>
          <xdr:col>8</xdr:col>
          <xdr:colOff>19050</xdr:colOff>
          <xdr:row>8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161925</xdr:rowOff>
        </xdr:from>
        <xdr:to>
          <xdr:col>8</xdr:col>
          <xdr:colOff>19050</xdr:colOff>
          <xdr:row>9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161925</xdr:rowOff>
        </xdr:from>
        <xdr:to>
          <xdr:col>8</xdr:col>
          <xdr:colOff>19050</xdr:colOff>
          <xdr:row>10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171450</xdr:rowOff>
        </xdr:from>
        <xdr:to>
          <xdr:col>8</xdr:col>
          <xdr:colOff>19050</xdr:colOff>
          <xdr:row>4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171450</xdr:rowOff>
        </xdr:from>
        <xdr:to>
          <xdr:col>8</xdr:col>
          <xdr:colOff>19050</xdr:colOff>
          <xdr:row>5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171450</xdr:rowOff>
        </xdr:from>
        <xdr:to>
          <xdr:col>8</xdr:col>
          <xdr:colOff>19050</xdr:colOff>
          <xdr:row>6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171450</xdr:rowOff>
        </xdr:from>
        <xdr:to>
          <xdr:col>8</xdr:col>
          <xdr:colOff>19050</xdr:colOff>
          <xdr:row>7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171450</xdr:rowOff>
        </xdr:from>
        <xdr:to>
          <xdr:col>8</xdr:col>
          <xdr:colOff>19050</xdr:colOff>
          <xdr:row>8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19050</xdr:colOff>
          <xdr:row>9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171450</xdr:rowOff>
        </xdr:from>
        <xdr:to>
          <xdr:col>8</xdr:col>
          <xdr:colOff>19050</xdr:colOff>
          <xdr:row>10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N137" totalsRowShown="0">
  <autoFilter ref="L3:N137"/>
  <tableColumns count="3">
    <tableColumn id="1" name="Actual"/>
    <tableColumn id="2" name="Mapping"/>
    <tableColumn id="3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J1888" totalsRowShown="0">
  <autoFilter ref="B5:J1888"/>
  <sortState ref="B6:M1888">
    <sortCondition ref="B5:B1888"/>
  </sortState>
  <tableColumns count="9">
    <tableColumn id="1" name="Unique ID"/>
    <tableColumn id="2" name="Timestamp" dataDxfId="12"/>
    <tableColumn id="13" name="Salary in USD" dataDxfId="11"/>
    <tableColumn id="7" name="Your Job Title"/>
    <tableColumn id="6" name="Job Type"/>
    <tableColumn id="10" name="clean Country" dataDxfId="10"/>
    <tableColumn id="9" name="How many hours of a day you work on Excel"/>
    <tableColumn id="12" name="Years of Experience" dataDxfId="9"/>
    <tableColumn id="3" name="Region" dataDxfId="8">
      <calculatedColumnFormula>VLOOKUP(tblSalaries[[#This Row],[clean Country]],tblCountries[[#All],[Mapping]:[Region]],2,FALSE)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32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37"/>
  <sheetViews>
    <sheetView showGridLines="0" topLeftCell="C1" workbookViewId="0">
      <selection activeCell="N2" sqref="N2"/>
    </sheetView>
  </sheetViews>
  <sheetFormatPr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4" ht="23.25" x14ac:dyDescent="0.35">
      <c r="B1" s="54" t="s">
        <v>3399</v>
      </c>
      <c r="C1" s="54"/>
      <c r="G1" s="2" t="s">
        <v>3369</v>
      </c>
      <c r="H1" s="2" t="s">
        <v>3389</v>
      </c>
      <c r="N1" s="7" t="s">
        <v>3416</v>
      </c>
    </row>
    <row r="2" spans="2:14" x14ac:dyDescent="0.25">
      <c r="B2" s="4" t="s">
        <v>3398</v>
      </c>
      <c r="C2" s="4"/>
      <c r="L2" s="4" t="s">
        <v>3397</v>
      </c>
      <c r="M2" s="4"/>
    </row>
    <row r="3" spans="2:14" x14ac:dyDescent="0.25">
      <c r="B3" t="s">
        <v>1</v>
      </c>
      <c r="C3" t="s">
        <v>3285</v>
      </c>
      <c r="G3" s="6" t="s">
        <v>3286</v>
      </c>
      <c r="H3" s="6"/>
      <c r="I3" s="6"/>
      <c r="L3" t="s">
        <v>3394</v>
      </c>
      <c r="M3" t="s">
        <v>3395</v>
      </c>
      <c r="N3" t="s">
        <v>3404</v>
      </c>
    </row>
    <row r="4" spans="2:14" x14ac:dyDescent="0.25">
      <c r="B4" t="s">
        <v>4</v>
      </c>
      <c r="C4">
        <v>1</v>
      </c>
      <c r="G4" s="5" t="s">
        <v>3287</v>
      </c>
      <c r="H4" s="5">
        <v>4.4927299999999999</v>
      </c>
      <c r="I4" s="5" t="s">
        <v>3288</v>
      </c>
      <c r="L4" t="s">
        <v>12</v>
      </c>
      <c r="M4" t="s">
        <v>12</v>
      </c>
      <c r="N4" t="s">
        <v>12</v>
      </c>
    </row>
    <row r="5" spans="2:14" x14ac:dyDescent="0.25">
      <c r="B5" t="s">
        <v>19</v>
      </c>
      <c r="C5">
        <f>1/INDEX($H$4:$H$64,MATCH(tblXrate[[#This Row],[Currency]],$I$4:$I$64,0))</f>
        <v>1.2703994389916078</v>
      </c>
      <c r="G5" s="5" t="s">
        <v>3289</v>
      </c>
      <c r="H5" s="5">
        <v>0.98047899999999999</v>
      </c>
      <c r="I5" s="5" t="s">
        <v>68</v>
      </c>
      <c r="L5" t="s">
        <v>6</v>
      </c>
      <c r="M5" t="s">
        <v>6</v>
      </c>
      <c r="N5" t="s">
        <v>3400</v>
      </c>
    </row>
    <row r="6" spans="2:14" x14ac:dyDescent="0.25">
      <c r="B6" t="s">
        <v>27</v>
      </c>
      <c r="C6">
        <f>1/INDEX($H$4:$H$64,MATCH(tblXrate[[#This Row],[Currency]],$I$4:$I$64,0))</f>
        <v>1.0614088716799131E-2</v>
      </c>
      <c r="G6" s="5" t="s">
        <v>3290</v>
      </c>
      <c r="H6" s="5">
        <v>7.6569700000000003</v>
      </c>
      <c r="I6" s="5" t="s">
        <v>3291</v>
      </c>
      <c r="L6" t="s">
        <v>59</v>
      </c>
      <c r="M6" t="s">
        <v>59</v>
      </c>
      <c r="N6" t="s">
        <v>3401</v>
      </c>
    </row>
    <row r="7" spans="2:14" x14ac:dyDescent="0.25">
      <c r="B7" t="s">
        <v>33</v>
      </c>
      <c r="C7">
        <f>1/INDEX($H$4:$H$64,MATCH(tblXrate[[#This Row],[Currency]],$I$4:$I$64,0))</f>
        <v>1.7807916687442568E-2</v>
      </c>
      <c r="G7" s="5" t="s">
        <v>3292</v>
      </c>
      <c r="H7" s="5">
        <v>2.0231400000000002</v>
      </c>
      <c r="I7" s="5" t="s">
        <v>3293</v>
      </c>
      <c r="L7" t="s">
        <v>70</v>
      </c>
      <c r="M7" t="s">
        <v>70</v>
      </c>
      <c r="N7" t="s">
        <v>3400</v>
      </c>
    </row>
    <row r="8" spans="2:14" x14ac:dyDescent="0.25">
      <c r="B8" t="s">
        <v>57</v>
      </c>
      <c r="C8">
        <f>1/INDEX($H$4:$H$64,MATCH(tblXrate[[#This Row],[Currency]],$I$4:$I$64,0))</f>
        <v>1.5761782720672841</v>
      </c>
      <c r="G8" s="5" t="s">
        <v>3294</v>
      </c>
      <c r="H8" s="5">
        <v>0.63444599999999995</v>
      </c>
      <c r="I8" s="5" t="s">
        <v>57</v>
      </c>
      <c r="L8" t="s">
        <v>74</v>
      </c>
      <c r="M8" t="s">
        <v>74</v>
      </c>
      <c r="N8" t="s">
        <v>3402</v>
      </c>
    </row>
    <row r="9" spans="2:14" x14ac:dyDescent="0.25">
      <c r="B9" t="s">
        <v>68</v>
      </c>
      <c r="C9">
        <f>1/INDEX($H$4:$H$64,MATCH(tblXrate[[#This Row],[Currency]],$I$4:$I$64,0))</f>
        <v>1.0199096564026358</v>
      </c>
      <c r="G9" s="5" t="s">
        <v>3295</v>
      </c>
      <c r="H9" s="5">
        <v>1.2686999999999999</v>
      </c>
      <c r="I9" s="5" t="s">
        <v>3296</v>
      </c>
      <c r="L9" t="s">
        <v>14</v>
      </c>
      <c r="M9" t="s">
        <v>14</v>
      </c>
      <c r="N9" t="s">
        <v>3401</v>
      </c>
    </row>
    <row r="10" spans="2:14" x14ac:dyDescent="0.25">
      <c r="B10" t="s">
        <v>72</v>
      </c>
      <c r="C10">
        <f>1/INDEX($H$4:$H$64,MATCH(tblXrate[[#This Row],[Currency]],$I$4:$I$64,0))</f>
        <v>0.98336152303032687</v>
      </c>
      <c r="G10" s="5" t="s">
        <v>3297</v>
      </c>
      <c r="H10" s="5">
        <v>1.53952</v>
      </c>
      <c r="I10" s="5" t="s">
        <v>3298</v>
      </c>
      <c r="L10" t="s">
        <v>41</v>
      </c>
      <c r="M10" t="s">
        <v>41</v>
      </c>
      <c r="N10" t="s">
        <v>3401</v>
      </c>
    </row>
    <row r="11" spans="2:14" x14ac:dyDescent="0.25">
      <c r="B11" t="s">
        <v>3344</v>
      </c>
      <c r="C11">
        <f>1/INDEX($H$4:$H$64,MATCH(tblXrate[[#This Row],[Currency]],$I$4:$I$64,0))</f>
        <v>2.3705052257787702E-2</v>
      </c>
      <c r="G11" s="5" t="s">
        <v>3299</v>
      </c>
      <c r="H11" s="5">
        <v>1.01692</v>
      </c>
      <c r="I11" s="5" t="s">
        <v>72</v>
      </c>
      <c r="L11" t="s">
        <v>21</v>
      </c>
      <c r="M11" t="s">
        <v>21</v>
      </c>
      <c r="N11" t="s">
        <v>3401</v>
      </c>
    </row>
    <row r="12" spans="2:14" x14ac:dyDescent="0.25">
      <c r="B12" t="s">
        <v>295</v>
      </c>
      <c r="C12">
        <f>1/INDEX($H$4:$H$64,MATCH(tblXrate[[#This Row],[Currency]],$I$4:$I$64,0))</f>
        <v>0.27221921268759308</v>
      </c>
      <c r="G12" s="5" t="s">
        <v>3300</v>
      </c>
      <c r="H12" s="5">
        <v>497.26799999999997</v>
      </c>
      <c r="I12" s="5" t="s">
        <v>3301</v>
      </c>
      <c r="L12" t="s">
        <v>148</v>
      </c>
      <c r="M12" t="s">
        <v>148</v>
      </c>
      <c r="N12" t="s">
        <v>3401</v>
      </c>
    </row>
    <row r="13" spans="2:14" x14ac:dyDescent="0.25">
      <c r="B13" t="s">
        <v>319</v>
      </c>
      <c r="C13">
        <f>1/INDEX($H$4:$H$64,MATCH(tblXrate[[#This Row],[Currency]],$I$4:$I$64,0))</f>
        <v>7.3046552567951561E-2</v>
      </c>
      <c r="G13" s="5" t="s">
        <v>3302</v>
      </c>
      <c r="H13" s="5">
        <v>6.3609099999999996</v>
      </c>
      <c r="I13" s="5" t="s">
        <v>3303</v>
      </c>
      <c r="L13" t="s">
        <v>118</v>
      </c>
      <c r="M13" t="s">
        <v>118</v>
      </c>
      <c r="N13" t="s">
        <v>3403</v>
      </c>
    </row>
    <row r="14" spans="2:14" x14ac:dyDescent="0.25">
      <c r="B14" t="s">
        <v>358</v>
      </c>
      <c r="C14">
        <f>1/INDEX($H$4:$H$64,MATCH(tblXrate[[#This Row],[Currency]],$I$4:$I$64,0))</f>
        <v>0.14365525038391866</v>
      </c>
      <c r="G14" s="5" t="s">
        <v>3304</v>
      </c>
      <c r="H14" s="5">
        <v>1769.79</v>
      </c>
      <c r="I14" s="5" t="s">
        <v>3305</v>
      </c>
      <c r="L14" t="s">
        <v>491</v>
      </c>
      <c r="M14" t="s">
        <v>491</v>
      </c>
      <c r="N14" t="s">
        <v>3401</v>
      </c>
    </row>
    <row r="15" spans="2:14" x14ac:dyDescent="0.25">
      <c r="B15" t="s">
        <v>386</v>
      </c>
      <c r="C15">
        <f>1/INDEX($H$4:$H$64,MATCH(tblXrate[[#This Row],[Currency]],$I$4:$I$64,0))</f>
        <v>1.2220845340313881E-2</v>
      </c>
      <c r="G15" s="5" t="s">
        <v>3306</v>
      </c>
      <c r="H15" s="5">
        <v>5.9367099999999997</v>
      </c>
      <c r="I15" s="5" t="s">
        <v>3307</v>
      </c>
      <c r="L15" t="s">
        <v>142</v>
      </c>
      <c r="M15" t="s">
        <v>142</v>
      </c>
      <c r="N15" t="s">
        <v>3400</v>
      </c>
    </row>
    <row r="16" spans="2:14" x14ac:dyDescent="0.25">
      <c r="B16" t="s">
        <v>399</v>
      </c>
      <c r="C16">
        <f>1/INDEX($H$4:$H$64,MATCH(tblXrate[[#This Row],[Currency]],$I$4:$I$64,0))</f>
        <v>2.0078305391024996E-3</v>
      </c>
      <c r="G16" s="5" t="s">
        <v>3308</v>
      </c>
      <c r="H16" s="5">
        <v>5.8512300000000002</v>
      </c>
      <c r="I16" s="5" t="s">
        <v>959</v>
      </c>
      <c r="L16" t="s">
        <v>287</v>
      </c>
      <c r="M16" t="s">
        <v>287</v>
      </c>
      <c r="N16" t="s">
        <v>3400</v>
      </c>
    </row>
    <row r="17" spans="2:14" x14ac:dyDescent="0.25">
      <c r="B17" t="s">
        <v>463</v>
      </c>
      <c r="C17">
        <f>1/INDEX($H$4:$H$64,MATCH(tblXrate[[#This Row],[Currency]],$I$4:$I$64,0))</f>
        <v>0.12192177986291114</v>
      </c>
      <c r="G17" s="5" t="s">
        <v>3309</v>
      </c>
      <c r="H17" s="5">
        <v>0.78715400000000002</v>
      </c>
      <c r="I17" s="5" t="s">
        <v>19</v>
      </c>
      <c r="L17" t="s">
        <v>26</v>
      </c>
      <c r="M17" t="s">
        <v>26</v>
      </c>
      <c r="N17" t="s">
        <v>3401</v>
      </c>
    </row>
    <row r="18" spans="2:14" x14ac:dyDescent="0.25">
      <c r="B18" t="s">
        <v>524</v>
      </c>
      <c r="C18">
        <f>1/INDEX($H$4:$H$64,MATCH(tblXrate[[#This Row],[Currency]],$I$4:$I$64,0))</f>
        <v>0.79758809360493876</v>
      </c>
      <c r="G18" s="5" t="s">
        <v>3310</v>
      </c>
      <c r="H18" s="5">
        <v>7.7588900000000001</v>
      </c>
      <c r="I18" s="5" t="s">
        <v>3311</v>
      </c>
      <c r="L18" t="s">
        <v>478</v>
      </c>
      <c r="M18" t="s">
        <v>478</v>
      </c>
      <c r="N18" t="s">
        <v>3401</v>
      </c>
    </row>
    <row r="19" spans="2:14" x14ac:dyDescent="0.25">
      <c r="B19" t="s">
        <v>3303</v>
      </c>
      <c r="C19">
        <f>1/INDEX($H$4:$H$64,MATCH(tblXrate[[#This Row],[Currency]],$I$4:$I$64,0))</f>
        <v>0.15721021048875083</v>
      </c>
      <c r="G19" s="5" t="s">
        <v>3312</v>
      </c>
      <c r="H19" s="5">
        <v>225.874</v>
      </c>
      <c r="I19" s="5" t="s">
        <v>3313</v>
      </c>
      <c r="L19" t="s">
        <v>526</v>
      </c>
      <c r="M19" t="s">
        <v>526</v>
      </c>
      <c r="N19" t="s">
        <v>3400</v>
      </c>
    </row>
    <row r="20" spans="2:14" x14ac:dyDescent="0.25">
      <c r="B20" t="s">
        <v>639</v>
      </c>
      <c r="C20">
        <f>1/INDEX($H$4:$H$64,MATCH(tblXrate[[#This Row],[Currency]],$I$4:$I$64,0))</f>
        <v>0.16526194017517765</v>
      </c>
      <c r="G20" s="5" t="s">
        <v>3314</v>
      </c>
      <c r="H20" s="5">
        <v>124.697</v>
      </c>
      <c r="I20" s="5" t="s">
        <v>3315</v>
      </c>
      <c r="L20" t="s">
        <v>55</v>
      </c>
      <c r="M20" t="s">
        <v>55</v>
      </c>
      <c r="N20" t="s">
        <v>3401</v>
      </c>
    </row>
    <row r="21" spans="2:14" x14ac:dyDescent="0.25">
      <c r="B21" t="s">
        <v>3376</v>
      </c>
      <c r="C21">
        <f>1/INDEX($H$4:$H$64,MATCH(tblXrate[[#This Row],[Currency]],$I$4:$I$64,0))</f>
        <v>6.1633281972265025E-3</v>
      </c>
      <c r="G21" s="5" t="s">
        <v>3316</v>
      </c>
      <c r="H21" s="5">
        <v>56.154800000000002</v>
      </c>
      <c r="I21" s="5" t="s">
        <v>33</v>
      </c>
      <c r="L21" t="s">
        <v>110</v>
      </c>
      <c r="M21" t="s">
        <v>110</v>
      </c>
      <c r="N21" t="s">
        <v>3401</v>
      </c>
    </row>
    <row r="22" spans="2:14" x14ac:dyDescent="0.25">
      <c r="B22" t="s">
        <v>295</v>
      </c>
      <c r="C22">
        <f>1/INDEX($H$4:$H$64,MATCH(tblXrate[[#This Row],[Currency]],$I$4:$I$64,0))</f>
        <v>0.27221921268759308</v>
      </c>
      <c r="G22" s="5" t="s">
        <v>3317</v>
      </c>
      <c r="H22" s="5">
        <v>9443.81</v>
      </c>
      <c r="I22" s="5" t="s">
        <v>979</v>
      </c>
      <c r="L22" t="s">
        <v>137</v>
      </c>
      <c r="M22" t="s">
        <v>137</v>
      </c>
      <c r="N22" t="s">
        <v>3403</v>
      </c>
    </row>
    <row r="23" spans="2:14" x14ac:dyDescent="0.25">
      <c r="B23" t="s">
        <v>3293</v>
      </c>
      <c r="C23">
        <f>1/INDEX($H$4:$H$64,MATCH(tblXrate[[#This Row],[Currency]],$I$4:$I$64,0))</f>
        <v>0.49428116689897877</v>
      </c>
      <c r="G23" s="5" t="s">
        <v>3318</v>
      </c>
      <c r="H23" s="5">
        <v>3.86721</v>
      </c>
      <c r="I23" s="5" t="s">
        <v>3319</v>
      </c>
      <c r="L23" t="s">
        <v>567</v>
      </c>
      <c r="M23" t="s">
        <v>567</v>
      </c>
      <c r="N23" t="s">
        <v>3400</v>
      </c>
    </row>
    <row r="24" spans="2:14" x14ac:dyDescent="0.25">
      <c r="B24" t="s">
        <v>710</v>
      </c>
      <c r="C24">
        <f>1/INDEX($H$4:$H$64,MATCH(tblXrate[[#This Row],[Currency]],$I$4:$I$64,0))</f>
        <v>0.28461323906942854</v>
      </c>
      <c r="G24" s="5" t="s">
        <v>3320</v>
      </c>
      <c r="H24" s="5">
        <v>78.904300000000006</v>
      </c>
      <c r="I24" s="5" t="s">
        <v>1062</v>
      </c>
      <c r="L24" t="s">
        <v>462</v>
      </c>
      <c r="M24" t="s">
        <v>462</v>
      </c>
      <c r="N24" t="s">
        <v>3401</v>
      </c>
    </row>
    <row r="25" spans="2:14" x14ac:dyDescent="0.25">
      <c r="B25" t="s">
        <v>4</v>
      </c>
      <c r="C25">
        <v>1</v>
      </c>
      <c r="G25" s="5" t="s">
        <v>3321</v>
      </c>
      <c r="H25" s="5">
        <v>148.88</v>
      </c>
      <c r="I25" s="5" t="s">
        <v>3322</v>
      </c>
      <c r="L25" t="s">
        <v>814</v>
      </c>
      <c r="M25" t="s">
        <v>814</v>
      </c>
      <c r="N25" t="s">
        <v>3401</v>
      </c>
    </row>
    <row r="26" spans="2:14" x14ac:dyDescent="0.25">
      <c r="B26" t="s">
        <v>3332</v>
      </c>
      <c r="C26">
        <f>1/INDEX($H$4:$H$64,MATCH(tblXrate[[#This Row],[Currency]],$I$4:$I$64,0))</f>
        <v>0.31680056770661735</v>
      </c>
      <c r="G26" s="5" t="s">
        <v>3323</v>
      </c>
      <c r="H26" s="5">
        <v>0.27939999999999998</v>
      </c>
      <c r="I26" s="5" t="s">
        <v>3324</v>
      </c>
      <c r="L26" t="s">
        <v>81</v>
      </c>
      <c r="M26" t="s">
        <v>491</v>
      </c>
      <c r="N26" t="s">
        <v>3401</v>
      </c>
    </row>
    <row r="27" spans="2:14" x14ac:dyDescent="0.25">
      <c r="B27" t="s">
        <v>830</v>
      </c>
      <c r="C27">
        <f>1/INDEX($H$4:$H$64,MATCH(tblXrate[[#This Row],[Currency]],$I$4:$I$64,0))</f>
        <v>7.5240581760178168E-3</v>
      </c>
      <c r="G27" s="5" t="s">
        <v>3325</v>
      </c>
      <c r="H27" s="5">
        <v>0.548489</v>
      </c>
      <c r="I27" s="5" t="s">
        <v>3326</v>
      </c>
      <c r="L27" t="s">
        <v>61</v>
      </c>
      <c r="M27" t="s">
        <v>61</v>
      </c>
      <c r="N27" t="s">
        <v>3401</v>
      </c>
    </row>
    <row r="28" spans="2:14" x14ac:dyDescent="0.25">
      <c r="B28" t="s">
        <v>838</v>
      </c>
      <c r="C28">
        <f>1/INDEX($H$4:$H$64,MATCH(tblXrate[[#This Row],[Currency]],$I$4:$I$64,0))</f>
        <v>0.78882394238429931</v>
      </c>
      <c r="G28" s="5" t="s">
        <v>3327</v>
      </c>
      <c r="H28" s="5">
        <v>1.9323999999999999</v>
      </c>
      <c r="I28" s="5" t="s">
        <v>3328</v>
      </c>
      <c r="L28" t="s">
        <v>62</v>
      </c>
      <c r="M28" t="s">
        <v>62</v>
      </c>
      <c r="N28" t="s">
        <v>3401</v>
      </c>
    </row>
    <row r="29" spans="2:14" x14ac:dyDescent="0.25">
      <c r="B29" t="s">
        <v>57</v>
      </c>
      <c r="C29">
        <f>1/INDEX($H$4:$H$64,MATCH(tblXrate[[#This Row],[Currency]],$I$4:$I$64,0))</f>
        <v>1.5761782720672841</v>
      </c>
      <c r="G29" s="5" t="s">
        <v>3329</v>
      </c>
      <c r="H29" s="5">
        <v>2.7178800000000001</v>
      </c>
      <c r="I29" s="5" t="s">
        <v>3330</v>
      </c>
      <c r="L29" t="s">
        <v>671</v>
      </c>
      <c r="M29" t="s">
        <v>671</v>
      </c>
      <c r="N29" t="s">
        <v>3401</v>
      </c>
    </row>
    <row r="30" spans="2:14" x14ac:dyDescent="0.25">
      <c r="B30" t="s">
        <v>3378</v>
      </c>
      <c r="C30">
        <f>1/INDEX($H$4:$H$64,MATCH(tblXrate[[#This Row],[Currency]],$I$4:$I$64,0))</f>
        <v>2.5673940949935813E-2</v>
      </c>
      <c r="G30" s="5" t="s">
        <v>3331</v>
      </c>
      <c r="H30" s="5">
        <v>3.1565599999999998</v>
      </c>
      <c r="I30" s="5" t="s">
        <v>3332</v>
      </c>
      <c r="L30" t="s">
        <v>32</v>
      </c>
      <c r="M30" t="s">
        <v>32</v>
      </c>
      <c r="N30" t="s">
        <v>3401</v>
      </c>
    </row>
    <row r="31" spans="2:14" x14ac:dyDescent="0.25">
      <c r="B31" t="s">
        <v>942</v>
      </c>
      <c r="C31">
        <f>1/INDEX($H$4:$H$64,MATCH(tblXrate[[#This Row],[Currency]],$I$4:$I$64,0))</f>
        <v>0.30031472983686902</v>
      </c>
      <c r="G31" s="5" t="s">
        <v>3333</v>
      </c>
      <c r="H31" s="5">
        <v>30.715900000000001</v>
      </c>
      <c r="I31" s="5" t="s">
        <v>3334</v>
      </c>
      <c r="L31" t="s">
        <v>660</v>
      </c>
      <c r="M31" t="s">
        <v>660</v>
      </c>
      <c r="N31" t="s">
        <v>3401</v>
      </c>
    </row>
    <row r="32" spans="2:14" x14ac:dyDescent="0.25">
      <c r="B32" t="s">
        <v>945</v>
      </c>
      <c r="C32">
        <f>1/INDEX($H$4:$H$64,MATCH(tblXrate[[#This Row],[Currency]],$I$4:$I$64,0))</f>
        <v>1.1976047904191617E-2</v>
      </c>
      <c r="G32" s="5" t="s">
        <v>3335</v>
      </c>
      <c r="H32" s="5">
        <v>13.6899</v>
      </c>
      <c r="I32" s="5" t="s">
        <v>319</v>
      </c>
      <c r="L32" t="s">
        <v>30</v>
      </c>
      <c r="M32" t="s">
        <v>30</v>
      </c>
      <c r="N32" t="s">
        <v>3401</v>
      </c>
    </row>
    <row r="33" spans="2:14" x14ac:dyDescent="0.25">
      <c r="B33" t="s">
        <v>959</v>
      </c>
      <c r="C33">
        <f>1/INDEX($H$4:$H$64,MATCH(tblXrate[[#This Row],[Currency]],$I$4:$I$64,0))</f>
        <v>0.17090423722875361</v>
      </c>
      <c r="G33" s="5" t="s">
        <v>3336</v>
      </c>
      <c r="H33" s="5">
        <v>89.65</v>
      </c>
      <c r="I33" s="5" t="s">
        <v>3337</v>
      </c>
      <c r="L33" t="s">
        <v>337</v>
      </c>
      <c r="M33" t="s">
        <v>337</v>
      </c>
      <c r="N33" t="s">
        <v>3401</v>
      </c>
    </row>
    <row r="34" spans="2:14" x14ac:dyDescent="0.25">
      <c r="B34" t="s">
        <v>979</v>
      </c>
      <c r="C34">
        <f>1/INDEX($H$4:$H$64,MATCH(tblXrate[[#This Row],[Currency]],$I$4:$I$64,0))</f>
        <v>1.0588946622178973E-4</v>
      </c>
      <c r="G34" s="5" t="s">
        <v>3338</v>
      </c>
      <c r="H34" s="5">
        <v>1.2537799999999999</v>
      </c>
      <c r="I34" s="5" t="s">
        <v>524</v>
      </c>
      <c r="L34" t="s">
        <v>88</v>
      </c>
      <c r="M34" t="s">
        <v>88</v>
      </c>
      <c r="N34" t="s">
        <v>3401</v>
      </c>
    </row>
    <row r="35" spans="2:14" x14ac:dyDescent="0.25">
      <c r="B35" t="s">
        <v>990</v>
      </c>
      <c r="C35">
        <f>1/INDEX($H$4:$H$64,MATCH(tblXrate[[#This Row],[Currency]],$I$4:$I$64,0))</f>
        <v>7.5642965204236008E-4</v>
      </c>
      <c r="G35" s="5" t="s">
        <v>3339</v>
      </c>
      <c r="H35" s="5">
        <v>5.9083800000000002</v>
      </c>
      <c r="I35" s="5" t="s">
        <v>1265</v>
      </c>
      <c r="L35" t="s">
        <v>153</v>
      </c>
      <c r="M35" t="s">
        <v>153</v>
      </c>
      <c r="N35" t="s">
        <v>3403</v>
      </c>
    </row>
    <row r="36" spans="2:14" x14ac:dyDescent="0.25">
      <c r="B36" t="s">
        <v>1062</v>
      </c>
      <c r="C36">
        <f>1/INDEX($H$4:$H$64,MATCH(tblXrate[[#This Row],[Currency]],$I$4:$I$64,0))</f>
        <v>1.2673580527296991E-2</v>
      </c>
      <c r="G36" s="5" t="s">
        <v>3340</v>
      </c>
      <c r="H36" s="5">
        <v>0.38450000000000001</v>
      </c>
      <c r="I36" s="5" t="s">
        <v>3341</v>
      </c>
      <c r="L36" t="s">
        <v>39</v>
      </c>
      <c r="M36" t="s">
        <v>39</v>
      </c>
      <c r="N36" t="s">
        <v>3401</v>
      </c>
    </row>
    <row r="37" spans="2:14" x14ac:dyDescent="0.25">
      <c r="B37" t="s">
        <v>3351</v>
      </c>
      <c r="C37">
        <f>1/INDEX($H$4:$H$64,MATCH(tblXrate[[#This Row],[Currency]],$I$4:$I$64,0))</f>
        <v>0.26666666666666666</v>
      </c>
      <c r="G37" s="5" t="s">
        <v>3342</v>
      </c>
      <c r="H37" s="5">
        <v>94.214399999999998</v>
      </c>
      <c r="I37" s="5" t="s">
        <v>27</v>
      </c>
      <c r="L37" t="s">
        <v>560</v>
      </c>
      <c r="M37" t="s">
        <v>560</v>
      </c>
      <c r="N37" t="s">
        <v>3400</v>
      </c>
    </row>
    <row r="38" spans="2:14" x14ac:dyDescent="0.25">
      <c r="B38" t="s">
        <v>1201</v>
      </c>
      <c r="C38">
        <f>1/INDEX($H$4:$H$64,MATCH(tblXrate[[#This Row],[Currency]],$I$4:$I$64,0))</f>
        <v>0.11454753722794959</v>
      </c>
      <c r="G38" s="5" t="s">
        <v>3343</v>
      </c>
      <c r="H38" s="5">
        <v>42.185099999999998</v>
      </c>
      <c r="I38" s="5" t="s">
        <v>3344</v>
      </c>
      <c r="L38" t="s">
        <v>51</v>
      </c>
      <c r="M38" t="s">
        <v>51</v>
      </c>
      <c r="N38" t="s">
        <v>3401</v>
      </c>
    </row>
    <row r="39" spans="2:14" x14ac:dyDescent="0.25">
      <c r="B39" t="s">
        <v>3334</v>
      </c>
      <c r="C39">
        <f>1/INDEX($H$4:$H$64,MATCH(tblXrate[[#This Row],[Currency]],$I$4:$I$64,0))</f>
        <v>3.2556428429575561E-2</v>
      </c>
      <c r="G39" s="5" t="s">
        <v>3345</v>
      </c>
      <c r="H39" s="5">
        <v>3.64</v>
      </c>
      <c r="I39" s="5" t="s">
        <v>3346</v>
      </c>
      <c r="L39" t="s">
        <v>296</v>
      </c>
      <c r="M39" t="s">
        <v>296</v>
      </c>
      <c r="N39" t="s">
        <v>3401</v>
      </c>
    </row>
    <row r="40" spans="2:14" x14ac:dyDescent="0.25">
      <c r="B40" t="s">
        <v>1265</v>
      </c>
      <c r="C40">
        <f>1/INDEX($H$4:$H$64,MATCH(tblXrate[[#This Row],[Currency]],$I$4:$I$64,0))</f>
        <v>0.16925113144381371</v>
      </c>
      <c r="G40" s="5" t="s">
        <v>3347</v>
      </c>
      <c r="H40" s="5">
        <v>3.5135399999999999</v>
      </c>
      <c r="I40" s="5" t="s">
        <v>710</v>
      </c>
      <c r="L40" t="s">
        <v>24</v>
      </c>
      <c r="M40" t="s">
        <v>24</v>
      </c>
      <c r="N40" t="s">
        <v>3401</v>
      </c>
    </row>
    <row r="41" spans="2:14" x14ac:dyDescent="0.25">
      <c r="B41" t="s">
        <v>1301</v>
      </c>
      <c r="C41">
        <f>1/INDEX($H$4:$H$64,MATCH(tblXrate[[#This Row],[Currency]],$I$4:$I$64,0))</f>
        <v>1.0578730615798488</v>
      </c>
      <c r="G41" s="5" t="s">
        <v>3348</v>
      </c>
      <c r="H41" s="5">
        <v>32.5458</v>
      </c>
      <c r="I41" s="5" t="s">
        <v>3349</v>
      </c>
      <c r="L41" t="s">
        <v>847</v>
      </c>
      <c r="M41" t="s">
        <v>847</v>
      </c>
      <c r="N41" t="s">
        <v>3401</v>
      </c>
    </row>
    <row r="42" spans="2:14" x14ac:dyDescent="0.25">
      <c r="B42" t="s">
        <v>1384</v>
      </c>
      <c r="C42">
        <f>1/INDEX($H$4:$H$64,MATCH(tblXrate[[#This Row],[Currency]],$I$4:$I$64,0))</f>
        <v>5.6561085972850679E-2</v>
      </c>
      <c r="G42" s="5" t="s">
        <v>3350</v>
      </c>
      <c r="H42" s="5">
        <v>3.75</v>
      </c>
      <c r="I42" s="5" t="s">
        <v>3351</v>
      </c>
      <c r="L42" t="s">
        <v>410</v>
      </c>
      <c r="M42" t="s">
        <v>410</v>
      </c>
      <c r="N42" t="s">
        <v>3401</v>
      </c>
    </row>
    <row r="43" spans="2:14" x14ac:dyDescent="0.25">
      <c r="G43" s="5" t="s">
        <v>3352</v>
      </c>
      <c r="H43" s="5">
        <v>1.2677099999999999</v>
      </c>
      <c r="I43" s="5" t="s">
        <v>838</v>
      </c>
      <c r="L43" t="s">
        <v>745</v>
      </c>
      <c r="M43" t="s">
        <v>745</v>
      </c>
      <c r="N43" t="s">
        <v>3401</v>
      </c>
    </row>
    <row r="44" spans="2:14" x14ac:dyDescent="0.25">
      <c r="G44" s="5" t="s">
        <v>3353</v>
      </c>
      <c r="H44" s="5">
        <v>8.2019800000000007</v>
      </c>
      <c r="I44" s="5" t="s">
        <v>463</v>
      </c>
      <c r="L44" t="s">
        <v>655</v>
      </c>
      <c r="M44" t="s">
        <v>655</v>
      </c>
      <c r="N44" t="s">
        <v>3401</v>
      </c>
    </row>
    <row r="45" spans="2:14" x14ac:dyDescent="0.25">
      <c r="G45" s="5" t="s">
        <v>3354</v>
      </c>
      <c r="H45" s="5">
        <v>1151.0899999999999</v>
      </c>
      <c r="I45" s="5" t="s">
        <v>3355</v>
      </c>
      <c r="L45" t="s">
        <v>412</v>
      </c>
      <c r="M45" t="s">
        <v>412</v>
      </c>
      <c r="N45" t="s">
        <v>3401</v>
      </c>
    </row>
    <row r="46" spans="2:14" x14ac:dyDescent="0.25">
      <c r="G46" s="5" t="s">
        <v>3356</v>
      </c>
      <c r="H46" s="5">
        <v>132.90700000000001</v>
      </c>
      <c r="I46" s="5" t="s">
        <v>830</v>
      </c>
      <c r="L46" t="s">
        <v>723</v>
      </c>
      <c r="M46" t="s">
        <v>723</v>
      </c>
      <c r="N46" t="s">
        <v>3401</v>
      </c>
    </row>
    <row r="47" spans="2:14" x14ac:dyDescent="0.25">
      <c r="G47" s="5" t="s">
        <v>3357</v>
      </c>
      <c r="H47" s="5">
        <v>6.9611099999999997</v>
      </c>
      <c r="I47" s="5" t="s">
        <v>358</v>
      </c>
      <c r="L47" t="s">
        <v>512</v>
      </c>
      <c r="M47" t="s">
        <v>512</v>
      </c>
      <c r="N47" t="s">
        <v>3400</v>
      </c>
    </row>
    <row r="48" spans="2:14" x14ac:dyDescent="0.25">
      <c r="G48" s="5" t="s">
        <v>3358</v>
      </c>
      <c r="H48" s="5">
        <v>0.94529300000000005</v>
      </c>
      <c r="I48" s="5" t="s">
        <v>1301</v>
      </c>
      <c r="L48" t="s">
        <v>92</v>
      </c>
      <c r="M48" t="s">
        <v>92</v>
      </c>
      <c r="N48" t="s">
        <v>3403</v>
      </c>
    </row>
    <row r="49" spans="7:14" x14ac:dyDescent="0.25">
      <c r="G49" s="5" t="s">
        <v>3359</v>
      </c>
      <c r="H49" s="5">
        <v>29.859400000000001</v>
      </c>
      <c r="I49" s="5" t="s">
        <v>3360</v>
      </c>
      <c r="L49" t="s">
        <v>498</v>
      </c>
      <c r="M49" t="s">
        <v>526</v>
      </c>
      <c r="N49" t="s">
        <v>3400</v>
      </c>
    </row>
    <row r="50" spans="7:14" x14ac:dyDescent="0.25">
      <c r="G50" s="5" t="s">
        <v>3361</v>
      </c>
      <c r="H50" s="5">
        <v>31.500299999999999</v>
      </c>
      <c r="I50" s="5" t="s">
        <v>3362</v>
      </c>
      <c r="L50" t="s">
        <v>140</v>
      </c>
      <c r="M50" t="s">
        <v>140</v>
      </c>
      <c r="N50" t="s">
        <v>3401</v>
      </c>
    </row>
    <row r="51" spans="7:14" x14ac:dyDescent="0.25">
      <c r="G51" s="5" t="s">
        <v>3363</v>
      </c>
      <c r="H51" s="5">
        <v>6.3912199999999997</v>
      </c>
      <c r="I51" s="5" t="s">
        <v>3364</v>
      </c>
      <c r="L51" t="s">
        <v>48</v>
      </c>
      <c r="M51" t="s">
        <v>12</v>
      </c>
      <c r="N51" t="s">
        <v>12</v>
      </c>
    </row>
    <row r="52" spans="7:14" x14ac:dyDescent="0.25">
      <c r="G52" s="5" t="s">
        <v>3365</v>
      </c>
      <c r="H52" s="5">
        <v>1.79447</v>
      </c>
      <c r="I52" s="5" t="s">
        <v>3366</v>
      </c>
      <c r="L52" t="s">
        <v>113</v>
      </c>
      <c r="M52" t="s">
        <v>113</v>
      </c>
      <c r="N52" t="s">
        <v>3403</v>
      </c>
    </row>
    <row r="53" spans="7:14" x14ac:dyDescent="0.25">
      <c r="G53" s="5" t="s">
        <v>3367</v>
      </c>
      <c r="H53" s="5">
        <v>4.2940199999999997</v>
      </c>
      <c r="I53" s="5" t="s">
        <v>3368</v>
      </c>
      <c r="L53" t="s">
        <v>164</v>
      </c>
      <c r="M53" t="s">
        <v>164</v>
      </c>
      <c r="N53" t="s">
        <v>3401</v>
      </c>
    </row>
    <row r="54" spans="7:14" x14ac:dyDescent="0.25">
      <c r="G54" s="5" t="s">
        <v>3370</v>
      </c>
      <c r="H54" s="5">
        <v>3.6735099999999998</v>
      </c>
      <c r="I54" s="5" t="s">
        <v>295</v>
      </c>
      <c r="L54" t="s">
        <v>360</v>
      </c>
      <c r="M54" t="s">
        <v>360</v>
      </c>
      <c r="N54" t="s">
        <v>3401</v>
      </c>
    </row>
    <row r="55" spans="7:14" x14ac:dyDescent="0.25">
      <c r="G55" s="5" t="s">
        <v>3372</v>
      </c>
      <c r="H55" s="5">
        <v>81.827399999999997</v>
      </c>
      <c r="I55" s="5" t="s">
        <v>386</v>
      </c>
      <c r="L55" t="s">
        <v>540</v>
      </c>
      <c r="M55" t="s">
        <v>540</v>
      </c>
      <c r="N55" t="s">
        <v>3400</v>
      </c>
    </row>
    <row r="56" spans="7:14" x14ac:dyDescent="0.25">
      <c r="G56" s="5" t="s">
        <v>3373</v>
      </c>
      <c r="H56" s="5">
        <v>498.05</v>
      </c>
      <c r="I56" s="5" t="s">
        <v>3374</v>
      </c>
      <c r="L56" t="s">
        <v>344</v>
      </c>
      <c r="M56" t="s">
        <v>344</v>
      </c>
      <c r="N56" t="s">
        <v>3400</v>
      </c>
    </row>
    <row r="57" spans="7:14" x14ac:dyDescent="0.25">
      <c r="G57" s="5" t="s">
        <v>3375</v>
      </c>
      <c r="H57" s="5">
        <v>6.0510000000000002</v>
      </c>
      <c r="I57" s="5" t="s">
        <v>641</v>
      </c>
      <c r="L57" t="s">
        <v>696</v>
      </c>
      <c r="M57" t="s">
        <v>696</v>
      </c>
      <c r="N57" t="s">
        <v>3401</v>
      </c>
    </row>
    <row r="58" spans="7:14" x14ac:dyDescent="0.25">
      <c r="G58" s="5" t="s">
        <v>3377</v>
      </c>
      <c r="H58" s="5">
        <v>162.25</v>
      </c>
      <c r="I58" s="5" t="s">
        <v>3376</v>
      </c>
      <c r="L58" t="s">
        <v>105</v>
      </c>
      <c r="M58" t="s">
        <v>148</v>
      </c>
      <c r="N58" t="s">
        <v>3401</v>
      </c>
    </row>
    <row r="59" spans="7:14" x14ac:dyDescent="0.25">
      <c r="G59" s="5" t="s">
        <v>3379</v>
      </c>
      <c r="H59" s="5">
        <v>38.950000000000003</v>
      </c>
      <c r="I59" s="5" t="s">
        <v>3378</v>
      </c>
      <c r="L59" t="s">
        <v>756</v>
      </c>
      <c r="M59" t="s">
        <v>137</v>
      </c>
      <c r="N59" t="s">
        <v>3403</v>
      </c>
    </row>
    <row r="60" spans="7:14" x14ac:dyDescent="0.25">
      <c r="G60" s="5" t="s">
        <v>3380</v>
      </c>
      <c r="H60" s="5">
        <v>3.3298399999999999</v>
      </c>
      <c r="I60" s="5" t="s">
        <v>942</v>
      </c>
      <c r="L60" t="s">
        <v>794</v>
      </c>
      <c r="M60" t="s">
        <v>794</v>
      </c>
      <c r="N60" t="s">
        <v>3401</v>
      </c>
    </row>
    <row r="61" spans="7:14" x14ac:dyDescent="0.25">
      <c r="G61" s="5" t="s">
        <v>3381</v>
      </c>
      <c r="H61" s="5">
        <v>83.5</v>
      </c>
      <c r="I61" s="5" t="s">
        <v>946</v>
      </c>
      <c r="L61" t="s">
        <v>1252</v>
      </c>
      <c r="M61" t="s">
        <v>1252</v>
      </c>
      <c r="N61" t="s">
        <v>3401</v>
      </c>
    </row>
    <row r="62" spans="7:14" x14ac:dyDescent="0.25">
      <c r="G62" s="5" t="s">
        <v>3382</v>
      </c>
      <c r="H62" s="5">
        <v>1322</v>
      </c>
      <c r="I62" s="5" t="s">
        <v>3383</v>
      </c>
      <c r="L62" t="s">
        <v>597</v>
      </c>
      <c r="M62" t="s">
        <v>110</v>
      </c>
      <c r="N62" t="s">
        <v>3401</v>
      </c>
    </row>
    <row r="63" spans="7:14" x14ac:dyDescent="0.25">
      <c r="G63" s="5" t="s">
        <v>3384</v>
      </c>
      <c r="H63" s="5">
        <v>8.73</v>
      </c>
      <c r="I63" s="5" t="s">
        <v>1201</v>
      </c>
      <c r="L63" t="s">
        <v>1386</v>
      </c>
      <c r="M63" t="s">
        <v>1386</v>
      </c>
      <c r="N63" t="s">
        <v>3401</v>
      </c>
    </row>
    <row r="64" spans="7:14" x14ac:dyDescent="0.25">
      <c r="G64" s="5" t="s">
        <v>3385</v>
      </c>
      <c r="H64" s="5">
        <v>17.68</v>
      </c>
      <c r="I64" s="5" t="s">
        <v>1384</v>
      </c>
      <c r="L64" t="s">
        <v>1040</v>
      </c>
      <c r="M64" t="s">
        <v>1040</v>
      </c>
      <c r="N64" t="s">
        <v>3401</v>
      </c>
    </row>
    <row r="65" spans="12:14" x14ac:dyDescent="0.25">
      <c r="L65" t="s">
        <v>1119</v>
      </c>
      <c r="M65" t="s">
        <v>41</v>
      </c>
      <c r="N65" t="s">
        <v>3401</v>
      </c>
    </row>
    <row r="66" spans="12:14" x14ac:dyDescent="0.25">
      <c r="L66" t="s">
        <v>500</v>
      </c>
      <c r="M66" t="s">
        <v>500</v>
      </c>
      <c r="N66" t="s">
        <v>3403</v>
      </c>
    </row>
    <row r="67" spans="12:14" x14ac:dyDescent="0.25">
      <c r="L67" t="s">
        <v>727</v>
      </c>
      <c r="M67" t="s">
        <v>727</v>
      </c>
      <c r="N67" t="s">
        <v>3401</v>
      </c>
    </row>
    <row r="68" spans="12:14" x14ac:dyDescent="0.25">
      <c r="L68" t="s">
        <v>946</v>
      </c>
      <c r="M68" t="s">
        <v>946</v>
      </c>
      <c r="N68" t="s">
        <v>3401</v>
      </c>
    </row>
    <row r="69" spans="12:14" x14ac:dyDescent="0.25">
      <c r="L69" t="s">
        <v>927</v>
      </c>
      <c r="M69" t="s">
        <v>927</v>
      </c>
      <c r="N69" t="s">
        <v>3403</v>
      </c>
    </row>
    <row r="70" spans="12:14" x14ac:dyDescent="0.25">
      <c r="L70" t="s">
        <v>1038</v>
      </c>
      <c r="M70" t="s">
        <v>110</v>
      </c>
      <c r="N70" t="s">
        <v>3401</v>
      </c>
    </row>
    <row r="71" spans="12:14" x14ac:dyDescent="0.25">
      <c r="L71" t="s">
        <v>1248</v>
      </c>
      <c r="M71" t="s">
        <v>1248</v>
      </c>
      <c r="N71" t="s">
        <v>3401</v>
      </c>
    </row>
    <row r="72" spans="12:14" x14ac:dyDescent="0.25">
      <c r="L72" t="s">
        <v>1055</v>
      </c>
      <c r="M72" t="s">
        <v>1055</v>
      </c>
      <c r="N72" t="s">
        <v>3401</v>
      </c>
    </row>
    <row r="73" spans="12:14" x14ac:dyDescent="0.25">
      <c r="L73" t="s">
        <v>531</v>
      </c>
      <c r="M73" t="s">
        <v>531</v>
      </c>
      <c r="N73" t="s">
        <v>3401</v>
      </c>
    </row>
    <row r="74" spans="12:14" x14ac:dyDescent="0.25">
      <c r="L74" t="s">
        <v>1229</v>
      </c>
      <c r="M74" t="s">
        <v>1229</v>
      </c>
      <c r="N74" t="s">
        <v>3401</v>
      </c>
    </row>
    <row r="75" spans="12:14" x14ac:dyDescent="0.25">
      <c r="L75" t="s">
        <v>1186</v>
      </c>
      <c r="M75" t="s">
        <v>1186</v>
      </c>
      <c r="N75" t="s">
        <v>3401</v>
      </c>
    </row>
    <row r="76" spans="12:14" x14ac:dyDescent="0.25">
      <c r="L76" t="s">
        <v>764</v>
      </c>
      <c r="M76" t="s">
        <v>764</v>
      </c>
      <c r="N76" t="s">
        <v>3401</v>
      </c>
    </row>
    <row r="77" spans="12:14" x14ac:dyDescent="0.25">
      <c r="L77" t="s">
        <v>1197</v>
      </c>
      <c r="M77" t="s">
        <v>1197</v>
      </c>
      <c r="N77" t="s">
        <v>3403</v>
      </c>
    </row>
    <row r="78" spans="12:14" x14ac:dyDescent="0.25">
      <c r="L78" t="s">
        <v>1164</v>
      </c>
      <c r="M78" t="s">
        <v>1164</v>
      </c>
      <c r="N78" t="s">
        <v>3400</v>
      </c>
    </row>
    <row r="79" spans="12:14" x14ac:dyDescent="0.25">
      <c r="L79" t="s">
        <v>1286</v>
      </c>
      <c r="M79" t="s">
        <v>1286</v>
      </c>
      <c r="N79" t="s">
        <v>3401</v>
      </c>
    </row>
    <row r="80" spans="12:14" x14ac:dyDescent="0.25">
      <c r="L80" t="s">
        <v>772</v>
      </c>
      <c r="M80" t="s">
        <v>772</v>
      </c>
      <c r="N80" t="s">
        <v>3401</v>
      </c>
    </row>
    <row r="81" spans="12:14" x14ac:dyDescent="0.25">
      <c r="L81" t="s">
        <v>100</v>
      </c>
      <c r="M81" t="s">
        <v>41</v>
      </c>
      <c r="N81" t="s">
        <v>3401</v>
      </c>
    </row>
    <row r="82" spans="12:14" x14ac:dyDescent="0.25">
      <c r="L82" t="s">
        <v>1181</v>
      </c>
      <c r="M82" t="s">
        <v>1181</v>
      </c>
      <c r="N82" t="s">
        <v>3401</v>
      </c>
    </row>
    <row r="83" spans="12:14" x14ac:dyDescent="0.25">
      <c r="L83" t="s">
        <v>504</v>
      </c>
      <c r="M83" t="s">
        <v>504</v>
      </c>
      <c r="N83" t="s">
        <v>12</v>
      </c>
    </row>
    <row r="84" spans="12:14" x14ac:dyDescent="0.25">
      <c r="L84" t="s">
        <v>623</v>
      </c>
      <c r="M84" t="s">
        <v>623</v>
      </c>
      <c r="N84" t="s">
        <v>3401</v>
      </c>
    </row>
    <row r="85" spans="12:14" x14ac:dyDescent="0.25">
      <c r="L85" t="s">
        <v>435</v>
      </c>
      <c r="M85" t="s">
        <v>435</v>
      </c>
      <c r="N85" t="s">
        <v>3401</v>
      </c>
    </row>
    <row r="86" spans="12:14" x14ac:dyDescent="0.25">
      <c r="L86" t="s">
        <v>717</v>
      </c>
      <c r="M86" t="s">
        <v>153</v>
      </c>
      <c r="N86" t="s">
        <v>3403</v>
      </c>
    </row>
    <row r="87" spans="12:14" x14ac:dyDescent="0.25">
      <c r="L87" t="s">
        <v>519</v>
      </c>
      <c r="M87" t="s">
        <v>118</v>
      </c>
      <c r="N87" t="s">
        <v>3403</v>
      </c>
    </row>
    <row r="88" spans="12:14" x14ac:dyDescent="0.25">
      <c r="L88" t="s">
        <v>1361</v>
      </c>
      <c r="M88" t="s">
        <v>723</v>
      </c>
      <c r="N88" t="s">
        <v>3401</v>
      </c>
    </row>
    <row r="89" spans="12:14" x14ac:dyDescent="0.25">
      <c r="L89" t="s">
        <v>248</v>
      </c>
      <c r="M89" t="s">
        <v>248</v>
      </c>
      <c r="N89" t="s">
        <v>3400</v>
      </c>
    </row>
    <row r="90" spans="12:14" x14ac:dyDescent="0.25">
      <c r="L90" t="s">
        <v>910</v>
      </c>
      <c r="M90" t="s">
        <v>1040</v>
      </c>
      <c r="N90" t="s">
        <v>3401</v>
      </c>
    </row>
    <row r="91" spans="12:14" x14ac:dyDescent="0.25">
      <c r="L91" t="s">
        <v>819</v>
      </c>
      <c r="M91" t="s">
        <v>819</v>
      </c>
      <c r="N91" t="s">
        <v>3400</v>
      </c>
    </row>
    <row r="92" spans="12:14" x14ac:dyDescent="0.25">
      <c r="L92" t="s">
        <v>1227</v>
      </c>
      <c r="M92" t="s">
        <v>1227</v>
      </c>
      <c r="N92" t="s">
        <v>3401</v>
      </c>
    </row>
    <row r="93" spans="12:14" x14ac:dyDescent="0.25">
      <c r="L93" t="s">
        <v>613</v>
      </c>
      <c r="M93" t="s">
        <v>613</v>
      </c>
      <c r="N93" t="s">
        <v>3400</v>
      </c>
    </row>
    <row r="94" spans="12:14" x14ac:dyDescent="0.25">
      <c r="L94" t="s">
        <v>401</v>
      </c>
      <c r="M94" t="s">
        <v>401</v>
      </c>
      <c r="N94" t="s">
        <v>3403</v>
      </c>
    </row>
    <row r="95" spans="12:14" x14ac:dyDescent="0.25">
      <c r="L95" t="s">
        <v>754</v>
      </c>
      <c r="M95" t="s">
        <v>754</v>
      </c>
      <c r="N95" t="s">
        <v>3400</v>
      </c>
    </row>
    <row r="96" spans="12:14" x14ac:dyDescent="0.25">
      <c r="L96" t="s">
        <v>991</v>
      </c>
      <c r="M96" t="s">
        <v>991</v>
      </c>
      <c r="N96" t="s">
        <v>3400</v>
      </c>
    </row>
    <row r="97" spans="12:14" x14ac:dyDescent="0.25">
      <c r="L97" t="s">
        <v>454</v>
      </c>
      <c r="M97" t="s">
        <v>454</v>
      </c>
      <c r="N97" t="s">
        <v>3401</v>
      </c>
    </row>
    <row r="98" spans="12:14" x14ac:dyDescent="0.25">
      <c r="L98" t="s">
        <v>918</v>
      </c>
      <c r="M98" t="s">
        <v>918</v>
      </c>
      <c r="N98" t="s">
        <v>3401</v>
      </c>
    </row>
    <row r="99" spans="12:14" x14ac:dyDescent="0.25">
      <c r="L99" t="s">
        <v>1129</v>
      </c>
      <c r="M99" t="s">
        <v>723</v>
      </c>
      <c r="N99" t="s">
        <v>3401</v>
      </c>
    </row>
    <row r="100" spans="12:14" x14ac:dyDescent="0.25">
      <c r="L100" t="s">
        <v>1203</v>
      </c>
      <c r="M100" t="s">
        <v>1203</v>
      </c>
      <c r="N100" t="s">
        <v>3401</v>
      </c>
    </row>
    <row r="101" spans="12:14" x14ac:dyDescent="0.25">
      <c r="L101" t="s">
        <v>448</v>
      </c>
      <c r="M101" t="s">
        <v>448</v>
      </c>
      <c r="N101" t="s">
        <v>3401</v>
      </c>
    </row>
    <row r="102" spans="12:14" x14ac:dyDescent="0.25">
      <c r="L102" t="s">
        <v>457</v>
      </c>
      <c r="M102" t="s">
        <v>457</v>
      </c>
      <c r="N102" t="s">
        <v>3401</v>
      </c>
    </row>
    <row r="103" spans="12:14" x14ac:dyDescent="0.25">
      <c r="L103" t="s">
        <v>9</v>
      </c>
      <c r="M103" t="s">
        <v>696</v>
      </c>
      <c r="N103" t="s">
        <v>3401</v>
      </c>
    </row>
    <row r="104" spans="12:14" x14ac:dyDescent="0.25">
      <c r="L104" t="s">
        <v>1013</v>
      </c>
      <c r="M104" t="s">
        <v>1013</v>
      </c>
      <c r="N104" t="s">
        <v>3400</v>
      </c>
    </row>
    <row r="105" spans="12:14" x14ac:dyDescent="0.25">
      <c r="L105" t="s">
        <v>244</v>
      </c>
      <c r="M105" t="s">
        <v>244</v>
      </c>
      <c r="N105" t="s">
        <v>3403</v>
      </c>
    </row>
    <row r="106" spans="12:14" x14ac:dyDescent="0.25">
      <c r="L106" t="s">
        <v>1126</v>
      </c>
      <c r="M106" t="s">
        <v>1013</v>
      </c>
      <c r="N106" t="s">
        <v>3400</v>
      </c>
    </row>
    <row r="107" spans="12:14" x14ac:dyDescent="0.25">
      <c r="L107" t="s">
        <v>94</v>
      </c>
      <c r="M107" t="s">
        <v>88</v>
      </c>
      <c r="N107" t="s">
        <v>3401</v>
      </c>
    </row>
    <row r="108" spans="12:14" x14ac:dyDescent="0.25">
      <c r="L108" t="s">
        <v>1167</v>
      </c>
      <c r="M108" t="s">
        <v>1167</v>
      </c>
      <c r="N108" t="s">
        <v>3401</v>
      </c>
    </row>
    <row r="109" spans="12:14" x14ac:dyDescent="0.25">
      <c r="L109" t="s">
        <v>643</v>
      </c>
      <c r="M109" t="s">
        <v>643</v>
      </c>
      <c r="N109" t="s">
        <v>3400</v>
      </c>
    </row>
    <row r="110" spans="12:14" x14ac:dyDescent="0.25">
      <c r="L110" t="s">
        <v>1357</v>
      </c>
      <c r="M110" t="s">
        <v>1357</v>
      </c>
      <c r="N110" t="s">
        <v>3401</v>
      </c>
    </row>
    <row r="111" spans="12:14" x14ac:dyDescent="0.25">
      <c r="L111" t="s">
        <v>781</v>
      </c>
      <c r="M111" t="s">
        <v>781</v>
      </c>
      <c r="N111" t="s">
        <v>3401</v>
      </c>
    </row>
    <row r="112" spans="12:14" x14ac:dyDescent="0.25">
      <c r="L112" t="s">
        <v>801</v>
      </c>
      <c r="M112" t="s">
        <v>526</v>
      </c>
      <c r="N112" t="s">
        <v>3401</v>
      </c>
    </row>
    <row r="113" spans="12:14" x14ac:dyDescent="0.25">
      <c r="L113" t="s">
        <v>1160</v>
      </c>
      <c r="M113" t="s">
        <v>1160</v>
      </c>
      <c r="N113" t="s">
        <v>3401</v>
      </c>
    </row>
    <row r="114" spans="12:14" x14ac:dyDescent="0.25">
      <c r="L114" t="s">
        <v>770</v>
      </c>
      <c r="M114" t="s">
        <v>770</v>
      </c>
      <c r="N114" t="s">
        <v>3401</v>
      </c>
    </row>
    <row r="115" spans="12:14" x14ac:dyDescent="0.25">
      <c r="L115" t="s">
        <v>1045</v>
      </c>
      <c r="M115" t="s">
        <v>1045</v>
      </c>
      <c r="N115" t="s">
        <v>3401</v>
      </c>
    </row>
    <row r="116" spans="12:14" x14ac:dyDescent="0.25">
      <c r="L116" t="s">
        <v>580</v>
      </c>
      <c r="M116" t="s">
        <v>248</v>
      </c>
      <c r="N116" t="s">
        <v>3400</v>
      </c>
    </row>
    <row r="117" spans="12:14" x14ac:dyDescent="0.25">
      <c r="L117" t="s">
        <v>1007</v>
      </c>
      <c r="M117" t="s">
        <v>560</v>
      </c>
      <c r="N117" t="s">
        <v>3400</v>
      </c>
    </row>
    <row r="118" spans="12:14" x14ac:dyDescent="0.25">
      <c r="L118" t="s">
        <v>1173</v>
      </c>
      <c r="M118" t="s">
        <v>491</v>
      </c>
      <c r="N118" t="s">
        <v>3401</v>
      </c>
    </row>
    <row r="119" spans="12:14" x14ac:dyDescent="0.25">
      <c r="L119" t="s">
        <v>1343</v>
      </c>
      <c r="M119" t="s">
        <v>1343</v>
      </c>
      <c r="N119" t="s">
        <v>3400</v>
      </c>
    </row>
    <row r="120" spans="12:14" x14ac:dyDescent="0.25">
      <c r="L120" t="s">
        <v>1121</v>
      </c>
      <c r="M120" t="s">
        <v>526</v>
      </c>
      <c r="N120" t="s">
        <v>3400</v>
      </c>
    </row>
    <row r="121" spans="12:14" x14ac:dyDescent="0.25">
      <c r="L121" t="s">
        <v>730</v>
      </c>
      <c r="M121" t="s">
        <v>730</v>
      </c>
      <c r="N121" t="s">
        <v>3400</v>
      </c>
    </row>
    <row r="122" spans="12:14" x14ac:dyDescent="0.25">
      <c r="L122" t="s">
        <v>1376</v>
      </c>
      <c r="M122" t="s">
        <v>660</v>
      </c>
      <c r="N122" t="s">
        <v>3401</v>
      </c>
    </row>
    <row r="123" spans="12:14" x14ac:dyDescent="0.25">
      <c r="L123" t="s">
        <v>18</v>
      </c>
      <c r="M123" t="s">
        <v>18</v>
      </c>
      <c r="N123" t="s">
        <v>3401</v>
      </c>
    </row>
    <row r="124" spans="12:14" x14ac:dyDescent="0.25">
      <c r="L124" t="s">
        <v>418</v>
      </c>
      <c r="M124" t="s">
        <v>418</v>
      </c>
      <c r="N124" t="s">
        <v>3403</v>
      </c>
    </row>
    <row r="125" spans="12:14" x14ac:dyDescent="0.25">
      <c r="L125" t="s">
        <v>1020</v>
      </c>
      <c r="M125" t="s">
        <v>1020</v>
      </c>
      <c r="N125" t="s">
        <v>3401</v>
      </c>
    </row>
    <row r="126" spans="12:14" x14ac:dyDescent="0.25">
      <c r="L126" t="s">
        <v>1397</v>
      </c>
      <c r="M126" t="s">
        <v>1397</v>
      </c>
      <c r="N126" t="s">
        <v>3401</v>
      </c>
    </row>
    <row r="127" spans="12:14" x14ac:dyDescent="0.25">
      <c r="L127" t="s">
        <v>707</v>
      </c>
      <c r="M127" t="s">
        <v>567</v>
      </c>
      <c r="N127" t="s">
        <v>3400</v>
      </c>
    </row>
    <row r="128" spans="12:14" x14ac:dyDescent="0.25">
      <c r="L128" t="s">
        <v>939</v>
      </c>
      <c r="M128" t="s">
        <v>939</v>
      </c>
      <c r="N128" t="s">
        <v>3403</v>
      </c>
    </row>
    <row r="129" spans="12:14" x14ac:dyDescent="0.25">
      <c r="L129" t="s">
        <v>395</v>
      </c>
      <c r="M129" t="s">
        <v>148</v>
      </c>
      <c r="N129" t="s">
        <v>3401</v>
      </c>
    </row>
    <row r="130" spans="12:14" x14ac:dyDescent="0.25">
      <c r="L130" t="s">
        <v>972</v>
      </c>
      <c r="M130" t="s">
        <v>14</v>
      </c>
      <c r="N130" t="s">
        <v>3401</v>
      </c>
    </row>
    <row r="131" spans="12:14" x14ac:dyDescent="0.25">
      <c r="L131" t="s">
        <v>430</v>
      </c>
      <c r="M131" t="s">
        <v>74</v>
      </c>
      <c r="N131" t="s">
        <v>3402</v>
      </c>
    </row>
    <row r="132" spans="12:14" x14ac:dyDescent="0.25">
      <c r="L132" t="s">
        <v>641</v>
      </c>
      <c r="M132" t="s">
        <v>641</v>
      </c>
      <c r="N132" t="s">
        <v>3401</v>
      </c>
    </row>
    <row r="133" spans="12:14" x14ac:dyDescent="0.25">
      <c r="L133" t="s">
        <v>134</v>
      </c>
      <c r="M133" t="s">
        <v>134</v>
      </c>
      <c r="N133" t="s">
        <v>3401</v>
      </c>
    </row>
    <row r="134" spans="12:14" x14ac:dyDescent="0.25">
      <c r="L134" t="s">
        <v>836</v>
      </c>
      <c r="M134" t="s">
        <v>836</v>
      </c>
      <c r="N134" t="s">
        <v>3403</v>
      </c>
    </row>
    <row r="135" spans="12:14" x14ac:dyDescent="0.25">
      <c r="L135" t="s">
        <v>966</v>
      </c>
      <c r="M135" t="s">
        <v>966</v>
      </c>
      <c r="N135" t="s">
        <v>3403</v>
      </c>
    </row>
    <row r="136" spans="12:14" x14ac:dyDescent="0.25">
      <c r="L136" t="s">
        <v>786</v>
      </c>
      <c r="M136" t="s">
        <v>786</v>
      </c>
      <c r="N136" t="s">
        <v>3401</v>
      </c>
    </row>
    <row r="137" spans="12:14" x14ac:dyDescent="0.25">
      <c r="L137" t="s">
        <v>1212</v>
      </c>
      <c r="M137" t="s">
        <v>1212</v>
      </c>
      <c r="N137" t="s">
        <v>3401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W1888"/>
  <sheetViews>
    <sheetView showGridLines="0" workbookViewId="0">
      <selection activeCell="V7" sqref="V7"/>
    </sheetView>
  </sheetViews>
  <sheetFormatPr defaultRowHeight="15" x14ac:dyDescent="0.25"/>
  <cols>
    <col min="1" max="1" width="4.42578125" customWidth="1"/>
    <col min="3" max="3" width="21.42578125" bestFit="1" customWidth="1"/>
    <col min="4" max="4" width="12.7109375" customWidth="1"/>
    <col min="5" max="5" width="24.42578125" customWidth="1"/>
    <col min="6" max="6" width="20" customWidth="1"/>
    <col min="7" max="7" width="15.140625" customWidth="1"/>
    <col min="8" max="8" width="28" customWidth="1"/>
    <col min="9" max="9" width="18" customWidth="1"/>
    <col min="10" max="10" width="13" customWidth="1"/>
    <col min="11" max="11" width="1.85546875" customWidth="1"/>
    <col min="12" max="12" width="12.42578125" bestFit="1" customWidth="1"/>
    <col min="13" max="13" width="12.85546875" bestFit="1" customWidth="1"/>
    <col min="14" max="14" width="8.7109375" bestFit="1" customWidth="1"/>
    <col min="15" max="15" width="13.28515625" bestFit="1" customWidth="1"/>
    <col min="16" max="16" width="40" bestFit="1" customWidth="1"/>
    <col min="17" max="17" width="18.5703125" bestFit="1" customWidth="1"/>
    <col min="18" max="18" width="7.140625" bestFit="1" customWidth="1"/>
    <col min="19" max="19" width="1.7109375" customWidth="1"/>
    <col min="20" max="20" width="5.42578125" customWidth="1"/>
    <col min="21" max="21" width="7.140625" customWidth="1"/>
    <col min="22" max="23" width="7" customWidth="1"/>
  </cols>
  <sheetData>
    <row r="1" spans="2:23" ht="23.25" x14ac:dyDescent="0.35">
      <c r="B1" s="55" t="s">
        <v>3386</v>
      </c>
      <c r="C1" s="55"/>
      <c r="D1">
        <v>12</v>
      </c>
    </row>
    <row r="2" spans="2:23" x14ac:dyDescent="0.25">
      <c r="L2" s="13" t="s">
        <v>3417</v>
      </c>
      <c r="T2" t="s">
        <v>3418</v>
      </c>
    </row>
    <row r="3" spans="2:23" x14ac:dyDescent="0.25">
      <c r="B3" s="3" t="s">
        <v>3387</v>
      </c>
      <c r="C3" s="3"/>
      <c r="D3" s="3"/>
      <c r="E3" s="3"/>
      <c r="F3" s="3"/>
      <c r="G3" s="3"/>
      <c r="H3" s="3"/>
      <c r="I3" s="3"/>
    </row>
    <row r="4" spans="2:23" x14ac:dyDescent="0.25">
      <c r="T4" s="10" t="s">
        <v>3405</v>
      </c>
      <c r="U4" s="10"/>
      <c r="V4" s="10"/>
      <c r="W4" s="10"/>
    </row>
    <row r="5" spans="2:23" x14ac:dyDescent="0.25">
      <c r="B5" t="s">
        <v>1401</v>
      </c>
      <c r="C5" t="s">
        <v>0</v>
      </c>
      <c r="D5" t="s">
        <v>3371</v>
      </c>
      <c r="E5" t="s">
        <v>2</v>
      </c>
      <c r="F5" t="s">
        <v>3390</v>
      </c>
      <c r="G5" t="s">
        <v>3396</v>
      </c>
      <c r="H5" t="s">
        <v>3</v>
      </c>
      <c r="I5" t="s">
        <v>3388</v>
      </c>
      <c r="J5" t="s">
        <v>3404</v>
      </c>
      <c r="L5" s="9" t="str">
        <f>tblSalaries[[#Headers],[Salary in USD]]</f>
        <v>Salary in USD</v>
      </c>
      <c r="M5" s="9" t="str">
        <f>tblSalaries[[#Headers],[Your Job Title]]</f>
        <v>Your Job Title</v>
      </c>
      <c r="N5" s="9" t="str">
        <f>tblSalaries[[#Headers],[Job Type]]</f>
        <v>Job Type</v>
      </c>
      <c r="O5" s="9" t="str">
        <f>tblSalaries[[#Headers],[clean Country]]</f>
        <v>clean Country</v>
      </c>
      <c r="P5" s="9" t="str">
        <f>tblSalaries[[#Headers],[How many hours of a day you work on Excel]]</f>
        <v>How many hours of a day you work on Excel</v>
      </c>
      <c r="Q5" s="9" t="str">
        <f>tblSalaries[[#Headers],[Years of Experience]]</f>
        <v>Years of Experience</v>
      </c>
      <c r="R5" s="9" t="str">
        <f>tblSalaries[[#Headers],[Region]]</f>
        <v>Region</v>
      </c>
      <c r="T5" s="11" t="s">
        <v>3407</v>
      </c>
      <c r="U5" s="11" t="s">
        <v>3404</v>
      </c>
      <c r="V5" s="11" t="s">
        <v>3406</v>
      </c>
      <c r="W5" s="27" t="s">
        <v>3429</v>
      </c>
    </row>
    <row r="6" spans="2:23" ht="15" customHeight="1" x14ac:dyDescent="0.25">
      <c r="B6" t="s">
        <v>1402</v>
      </c>
      <c r="C6" s="1">
        <v>41054.133009259262</v>
      </c>
      <c r="D6">
        <v>5846</v>
      </c>
      <c r="E6" t="s">
        <v>5</v>
      </c>
      <c r="F6" t="s">
        <v>17</v>
      </c>
      <c r="G6" t="s">
        <v>6</v>
      </c>
      <c r="H6" t="s">
        <v>7</v>
      </c>
      <c r="J6" t="str">
        <f>VLOOKUP(tblSalaries[[#This Row],[clean Country]],tblCountries[[#All],[Mapping]:[Region]],2,FALSE)</f>
        <v>APAC</v>
      </c>
      <c r="L6" s="9" t="str">
        <f>IF($T6,tblSalaries[[#This Row],[Salary in USD]],"")</f>
        <v/>
      </c>
      <c r="M6" s="9" t="str">
        <f>IF($T6,tblSalaries[[#This Row],[Your Job Title]],"")</f>
        <v/>
      </c>
      <c r="N6" s="9" t="str">
        <f>IF($T6,tblSalaries[[#This Row],[Job Type]],"")</f>
        <v/>
      </c>
      <c r="O6" s="9" t="str">
        <f>IF($T6,tblSalaries[[#This Row],[clean Country]],"")</f>
        <v/>
      </c>
      <c r="P6" s="9" t="str">
        <f>IF($T6,tblSalaries[[#This Row],[How many hours of a day you work on Excel]],"")</f>
        <v/>
      </c>
      <c r="Q6" s="9" t="str">
        <f>IF($T6,tblSalaries[[#This Row],[Years of Experience]],"")</f>
        <v/>
      </c>
      <c r="R6" s="9" t="str">
        <f>IF($T6,tblSalaries[[#This Row],[Region]],"")</f>
        <v/>
      </c>
      <c r="T6" s="11">
        <f>U6*V6*W6</f>
        <v>0</v>
      </c>
      <c r="U6" s="11">
        <f>VLOOKUP(tblSalaries[[#This Row],[Region]],SReg,2,FALSE)</f>
        <v>0</v>
      </c>
      <c r="V6" s="11">
        <f>VLOOKUP(tblSalaries[[#This Row],[How many hours of a day you work on Excel]],SHours,2,FALSE)</f>
        <v>1</v>
      </c>
      <c r="W6" s="11">
        <f>IF(tblSalaries[[#This Row],[Years of Experience]]="",Filters!$I$10,VLOOKUP(tblSalaries[[#This Row],[Years of Experience]],Filters!$G$3:$I$9,3,TRUE))</f>
        <v>0</v>
      </c>
    </row>
    <row r="7" spans="2:23" ht="15" customHeight="1" x14ac:dyDescent="0.25">
      <c r="B7" t="s">
        <v>1403</v>
      </c>
      <c r="C7" s="1">
        <v>41054.13417824074</v>
      </c>
      <c r="D7">
        <v>15000</v>
      </c>
      <c r="E7" t="s">
        <v>8</v>
      </c>
      <c r="F7" t="s">
        <v>391</v>
      </c>
      <c r="G7" t="s">
        <v>696</v>
      </c>
      <c r="H7" t="s">
        <v>10</v>
      </c>
      <c r="J7" t="str">
        <f>VLOOKUP(tblSalaries[[#This Row],[clean Country]],tblCountries[[#All],[Mapping]:[Region]],2,FALSE)</f>
        <v>EMEA</v>
      </c>
      <c r="L7" s="9" t="str">
        <f>IF($T7,tblSalaries[[#This Row],[Salary in USD]],"")</f>
        <v/>
      </c>
      <c r="M7" s="9" t="str">
        <f>IF($T7,tblSalaries[[#This Row],[Your Job Title]],"")</f>
        <v/>
      </c>
      <c r="N7" s="9" t="str">
        <f>IF($T7,tblSalaries[[#This Row],[Job Type]],"")</f>
        <v/>
      </c>
      <c r="O7" s="9" t="str">
        <f>IF($T7,tblSalaries[[#This Row],[clean Country]],"")</f>
        <v/>
      </c>
      <c r="P7" s="9" t="str">
        <f>IF($T7,tblSalaries[[#This Row],[How many hours of a day you work on Excel]],"")</f>
        <v/>
      </c>
      <c r="Q7" s="9" t="str">
        <f>IF($T7,tblSalaries[[#This Row],[Years of Experience]],"")</f>
        <v/>
      </c>
      <c r="R7" s="9" t="str">
        <f>IF($T7,tblSalaries[[#This Row],[Region]],"")</f>
        <v/>
      </c>
      <c r="T7" s="11">
        <f t="shared" ref="T7:T70" si="0">U7*V7*W7</f>
        <v>0</v>
      </c>
      <c r="U7" s="11">
        <f>VLOOKUP(tblSalaries[[#This Row],[Region]],SReg,2,FALSE)</f>
        <v>0</v>
      </c>
      <c r="V7" s="11">
        <f>VLOOKUP(tblSalaries[[#This Row],[How many hours of a day you work on Excel]],SHours,2,FALSE)</f>
        <v>1</v>
      </c>
      <c r="W7" s="11">
        <f>IF(tblSalaries[[#This Row],[Years of Experience]]="",Filters!$I$10,VLOOKUP(tblSalaries[[#This Row],[Years of Experience]],Filters!$G$3:$I$9,3,TRUE))</f>
        <v>0</v>
      </c>
    </row>
    <row r="8" spans="2:23" ht="15" customHeight="1" x14ac:dyDescent="0.25">
      <c r="B8" t="s">
        <v>1404</v>
      </c>
      <c r="C8" s="1">
        <v>41054.136412037034</v>
      </c>
      <c r="D8">
        <v>58000</v>
      </c>
      <c r="E8" t="s">
        <v>11</v>
      </c>
      <c r="F8" t="s">
        <v>17</v>
      </c>
      <c r="G8" t="s">
        <v>12</v>
      </c>
      <c r="H8" t="s">
        <v>10</v>
      </c>
      <c r="J8" t="str">
        <f>VLOOKUP(tblSalaries[[#This Row],[clean Country]],tblCountries[[#All],[Mapping]:[Region]],2,FALSE)</f>
        <v>USA</v>
      </c>
      <c r="L8" s="9" t="str">
        <f>IF($T8,tblSalaries[[#This Row],[Salary in USD]],"")</f>
        <v/>
      </c>
      <c r="M8" s="9" t="str">
        <f>IF($T8,tblSalaries[[#This Row],[Your Job Title]],"")</f>
        <v/>
      </c>
      <c r="N8" s="9" t="str">
        <f>IF($T8,tblSalaries[[#This Row],[Job Type]],"")</f>
        <v/>
      </c>
      <c r="O8" s="9" t="str">
        <f>IF($T8,tblSalaries[[#This Row],[clean Country]],"")</f>
        <v/>
      </c>
      <c r="P8" s="9" t="str">
        <f>IF($T8,tblSalaries[[#This Row],[How many hours of a day you work on Excel]],"")</f>
        <v/>
      </c>
      <c r="Q8" s="9" t="str">
        <f>IF($T8,tblSalaries[[#This Row],[Years of Experience]],"")</f>
        <v/>
      </c>
      <c r="R8" s="9" t="str">
        <f>IF($T8,tblSalaries[[#This Row],[Region]],"")</f>
        <v/>
      </c>
      <c r="T8" s="11">
        <f t="shared" si="0"/>
        <v>0</v>
      </c>
      <c r="U8" s="11">
        <f>VLOOKUP(tblSalaries[[#This Row],[Region]],SReg,2,FALSE)</f>
        <v>1</v>
      </c>
      <c r="V8" s="11">
        <f>VLOOKUP(tblSalaries[[#This Row],[How many hours of a day you work on Excel]],SHours,2,FALSE)</f>
        <v>1</v>
      </c>
      <c r="W8" s="11">
        <f>IF(tblSalaries[[#This Row],[Years of Experience]]="",Filters!$I$10,VLOOKUP(tblSalaries[[#This Row],[Years of Experience]],Filters!$G$3:$I$9,3,TRUE))</f>
        <v>0</v>
      </c>
    </row>
    <row r="9" spans="2:23" ht="15" customHeight="1" x14ac:dyDescent="0.25">
      <c r="B9" t="s">
        <v>1405</v>
      </c>
      <c r="C9" s="1">
        <v>41054.141458333332</v>
      </c>
      <c r="D9">
        <v>48000</v>
      </c>
      <c r="E9" t="s">
        <v>13</v>
      </c>
      <c r="F9" t="s">
        <v>391</v>
      </c>
      <c r="G9" t="s">
        <v>14</v>
      </c>
      <c r="H9" t="s">
        <v>15</v>
      </c>
      <c r="J9" t="str">
        <f>VLOOKUP(tblSalaries[[#This Row],[clean Country]],tblCountries[[#All],[Mapping]:[Region]],2,FALSE)</f>
        <v>EMEA</v>
      </c>
      <c r="L9" s="9" t="str">
        <f>IF($T9,tblSalaries[[#This Row],[Salary in USD]],"")</f>
        <v/>
      </c>
      <c r="M9" s="9" t="str">
        <f>IF($T9,tblSalaries[[#This Row],[Your Job Title]],"")</f>
        <v/>
      </c>
      <c r="N9" s="9" t="str">
        <f>IF($T9,tblSalaries[[#This Row],[Job Type]],"")</f>
        <v/>
      </c>
      <c r="O9" s="9" t="str">
        <f>IF($T9,tblSalaries[[#This Row],[clean Country]],"")</f>
        <v/>
      </c>
      <c r="P9" s="9" t="str">
        <f>IF($T9,tblSalaries[[#This Row],[How many hours of a day you work on Excel]],"")</f>
        <v/>
      </c>
      <c r="Q9" s="9" t="str">
        <f>IF($T9,tblSalaries[[#This Row],[Years of Experience]],"")</f>
        <v/>
      </c>
      <c r="R9" s="9" t="str">
        <f>IF($T9,tblSalaries[[#This Row],[Region]],"")</f>
        <v/>
      </c>
      <c r="T9" s="11">
        <f t="shared" si="0"/>
        <v>0</v>
      </c>
      <c r="U9" s="11">
        <f>VLOOKUP(tblSalaries[[#This Row],[Region]],SReg,2,FALSE)</f>
        <v>0</v>
      </c>
      <c r="V9" s="11">
        <f>VLOOKUP(tblSalaries[[#This Row],[How many hours of a day you work on Excel]],SHours,2,FALSE)</f>
        <v>0</v>
      </c>
      <c r="W9" s="11">
        <f>IF(tblSalaries[[#This Row],[Years of Experience]]="",Filters!$I$10,VLOOKUP(tblSalaries[[#This Row],[Years of Experience]],Filters!$G$3:$I$9,3,TRUE))</f>
        <v>0</v>
      </c>
    </row>
    <row r="10" spans="2:23" ht="15" customHeight="1" x14ac:dyDescent="0.25">
      <c r="B10" t="s">
        <v>1406</v>
      </c>
      <c r="C10" s="1">
        <v>41054.143796296295</v>
      </c>
      <c r="D10">
        <v>54000</v>
      </c>
      <c r="E10" t="s">
        <v>16</v>
      </c>
      <c r="F10" t="s">
        <v>233</v>
      </c>
      <c r="G10" t="s">
        <v>12</v>
      </c>
      <c r="H10" t="s">
        <v>10</v>
      </c>
      <c r="J10" t="str">
        <f>VLOOKUP(tblSalaries[[#This Row],[clean Country]],tblCountries[[#All],[Mapping]:[Region]],2,FALSE)</f>
        <v>USA</v>
      </c>
      <c r="L10" s="9" t="str">
        <f>IF($T10,tblSalaries[[#This Row],[Salary in USD]],"")</f>
        <v/>
      </c>
      <c r="M10" s="9" t="str">
        <f>IF($T10,tblSalaries[[#This Row],[Your Job Title]],"")</f>
        <v/>
      </c>
      <c r="N10" s="9" t="str">
        <f>IF($T10,tblSalaries[[#This Row],[Job Type]],"")</f>
        <v/>
      </c>
      <c r="O10" s="9" t="str">
        <f>IF($T10,tblSalaries[[#This Row],[clean Country]],"")</f>
        <v/>
      </c>
      <c r="P10" s="9" t="str">
        <f>IF($T10,tblSalaries[[#This Row],[How many hours of a day you work on Excel]],"")</f>
        <v/>
      </c>
      <c r="Q10" s="9" t="str">
        <f>IF($T10,tblSalaries[[#This Row],[Years of Experience]],"")</f>
        <v/>
      </c>
      <c r="R10" s="9" t="str">
        <f>IF($T10,tblSalaries[[#This Row],[Region]],"")</f>
        <v/>
      </c>
      <c r="T10" s="11">
        <f t="shared" si="0"/>
        <v>0</v>
      </c>
      <c r="U10" s="11">
        <f>VLOOKUP(tblSalaries[[#This Row],[Region]],SReg,2,FALSE)</f>
        <v>1</v>
      </c>
      <c r="V10" s="11">
        <f>VLOOKUP(tblSalaries[[#This Row],[How many hours of a day you work on Excel]],SHours,2,FALSE)</f>
        <v>1</v>
      </c>
      <c r="W10" s="11">
        <f>IF(tblSalaries[[#This Row],[Years of Experience]]="",Filters!$I$10,VLOOKUP(tblSalaries[[#This Row],[Years of Experience]],Filters!$G$3:$I$9,3,TRUE))</f>
        <v>0</v>
      </c>
    </row>
    <row r="11" spans="2:23" ht="15" customHeight="1" x14ac:dyDescent="0.25">
      <c r="B11" t="s">
        <v>1407</v>
      </c>
      <c r="C11" s="1">
        <v>41054.144768518519</v>
      </c>
      <c r="D11">
        <v>41731</v>
      </c>
      <c r="E11" t="s">
        <v>17</v>
      </c>
      <c r="F11" t="s">
        <v>17</v>
      </c>
      <c r="G11" t="s">
        <v>18</v>
      </c>
      <c r="H11" t="s">
        <v>10</v>
      </c>
      <c r="J11" t="str">
        <f>VLOOKUP(tblSalaries[[#This Row],[clean Country]],tblCountries[[#All],[Mapping]:[Region]],2,FALSE)</f>
        <v>EMEA</v>
      </c>
      <c r="L11" s="9" t="str">
        <f>IF($T11,tblSalaries[[#This Row],[Salary in USD]],"")</f>
        <v/>
      </c>
      <c r="M11" s="9" t="str">
        <f>IF($T11,tblSalaries[[#This Row],[Your Job Title]],"")</f>
        <v/>
      </c>
      <c r="N11" s="9" t="str">
        <f>IF($T11,tblSalaries[[#This Row],[Job Type]],"")</f>
        <v/>
      </c>
      <c r="O11" s="9" t="str">
        <f>IF($T11,tblSalaries[[#This Row],[clean Country]],"")</f>
        <v/>
      </c>
      <c r="P11" s="9" t="str">
        <f>IF($T11,tblSalaries[[#This Row],[How many hours of a day you work on Excel]],"")</f>
        <v/>
      </c>
      <c r="Q11" s="9" t="str">
        <f>IF($T11,tblSalaries[[#This Row],[Years of Experience]],"")</f>
        <v/>
      </c>
      <c r="R11" s="9" t="str">
        <f>IF($T11,tblSalaries[[#This Row],[Region]],"")</f>
        <v/>
      </c>
      <c r="T11" s="11">
        <f t="shared" si="0"/>
        <v>0</v>
      </c>
      <c r="U11" s="11">
        <f>VLOOKUP(tblSalaries[[#This Row],[Region]],SReg,2,FALSE)</f>
        <v>0</v>
      </c>
      <c r="V11" s="11">
        <f>VLOOKUP(tblSalaries[[#This Row],[How many hours of a day you work on Excel]],SHours,2,FALSE)</f>
        <v>1</v>
      </c>
      <c r="W11" s="11">
        <f>IF(tblSalaries[[#This Row],[Years of Experience]]="",Filters!$I$10,VLOOKUP(tblSalaries[[#This Row],[Years of Experience]],Filters!$G$3:$I$9,3,TRUE))</f>
        <v>0</v>
      </c>
    </row>
    <row r="12" spans="2:23" ht="15" customHeight="1" x14ac:dyDescent="0.25">
      <c r="B12" t="s">
        <v>1408</v>
      </c>
      <c r="C12" s="1">
        <v>41054.148506944446</v>
      </c>
      <c r="D12">
        <v>184207.91865378313</v>
      </c>
      <c r="E12" t="s">
        <v>20</v>
      </c>
      <c r="F12" t="s">
        <v>45</v>
      </c>
      <c r="G12" t="s">
        <v>21</v>
      </c>
      <c r="H12" t="s">
        <v>22</v>
      </c>
      <c r="J12" t="str">
        <f>VLOOKUP(tblSalaries[[#This Row],[clean Country]],tblCountries[[#All],[Mapping]:[Region]],2,FALSE)</f>
        <v>EMEA</v>
      </c>
      <c r="L12" s="9" t="str">
        <f>IF($T12,tblSalaries[[#This Row],[Salary in USD]],"")</f>
        <v/>
      </c>
      <c r="M12" s="9" t="str">
        <f>IF($T12,tblSalaries[[#This Row],[Your Job Title]],"")</f>
        <v/>
      </c>
      <c r="N12" s="9" t="str">
        <f>IF($T12,tblSalaries[[#This Row],[Job Type]],"")</f>
        <v/>
      </c>
      <c r="O12" s="9" t="str">
        <f>IF($T12,tblSalaries[[#This Row],[clean Country]],"")</f>
        <v/>
      </c>
      <c r="P12" s="9" t="str">
        <f>IF($T12,tblSalaries[[#This Row],[How many hours of a day you work on Excel]],"")</f>
        <v/>
      </c>
      <c r="Q12" s="9" t="str">
        <f>IF($T12,tblSalaries[[#This Row],[Years of Experience]],"")</f>
        <v/>
      </c>
      <c r="R12" s="9" t="str">
        <f>IF($T12,tblSalaries[[#This Row],[Region]],"")</f>
        <v/>
      </c>
      <c r="T12" s="11">
        <f t="shared" si="0"/>
        <v>0</v>
      </c>
      <c r="U12" s="11">
        <f>VLOOKUP(tblSalaries[[#This Row],[Region]],SReg,2,FALSE)</f>
        <v>0</v>
      </c>
      <c r="V12" s="11">
        <f>VLOOKUP(tblSalaries[[#This Row],[How many hours of a day you work on Excel]],SHours,2,FALSE)</f>
        <v>0</v>
      </c>
      <c r="W12" s="11">
        <f>IF(tblSalaries[[#This Row],[Years of Experience]]="",Filters!$I$10,VLOOKUP(tblSalaries[[#This Row],[Years of Experience]],Filters!$G$3:$I$9,3,TRUE))</f>
        <v>0</v>
      </c>
    </row>
    <row r="13" spans="2:23" ht="15" customHeight="1" x14ac:dyDescent="0.25">
      <c r="B13" t="s">
        <v>1409</v>
      </c>
      <c r="C13" s="1">
        <v>41054.15042824074</v>
      </c>
      <c r="D13">
        <v>12000</v>
      </c>
      <c r="E13" t="s">
        <v>23</v>
      </c>
      <c r="F13" t="s">
        <v>17</v>
      </c>
      <c r="G13" t="s">
        <v>24</v>
      </c>
      <c r="H13" t="s">
        <v>10</v>
      </c>
      <c r="J13" t="str">
        <f>VLOOKUP(tblSalaries[[#This Row],[clean Country]],tblCountries[[#All],[Mapping]:[Region]],2,FALSE)</f>
        <v>EMEA</v>
      </c>
      <c r="L13" s="9" t="str">
        <f>IF($T13,tblSalaries[[#This Row],[Salary in USD]],"")</f>
        <v/>
      </c>
      <c r="M13" s="9" t="str">
        <f>IF($T13,tblSalaries[[#This Row],[Your Job Title]],"")</f>
        <v/>
      </c>
      <c r="N13" s="9" t="str">
        <f>IF($T13,tblSalaries[[#This Row],[Job Type]],"")</f>
        <v/>
      </c>
      <c r="O13" s="9" t="str">
        <f>IF($T13,tblSalaries[[#This Row],[clean Country]],"")</f>
        <v/>
      </c>
      <c r="P13" s="9" t="str">
        <f>IF($T13,tblSalaries[[#This Row],[How many hours of a day you work on Excel]],"")</f>
        <v/>
      </c>
      <c r="Q13" s="9" t="str">
        <f>IF($T13,tblSalaries[[#This Row],[Years of Experience]],"")</f>
        <v/>
      </c>
      <c r="R13" s="9" t="str">
        <f>IF($T13,tblSalaries[[#This Row],[Region]],"")</f>
        <v/>
      </c>
      <c r="T13" s="11">
        <f t="shared" si="0"/>
        <v>0</v>
      </c>
      <c r="U13" s="11">
        <f>VLOOKUP(tblSalaries[[#This Row],[Region]],SReg,2,FALSE)</f>
        <v>0</v>
      </c>
      <c r="V13" s="11">
        <f>VLOOKUP(tblSalaries[[#This Row],[How many hours of a day you work on Excel]],SHours,2,FALSE)</f>
        <v>1</v>
      </c>
      <c r="W13" s="11">
        <f>IF(tblSalaries[[#This Row],[Years of Experience]]="",Filters!$I$10,VLOOKUP(tblSalaries[[#This Row],[Years of Experience]],Filters!$G$3:$I$9,3,TRUE))</f>
        <v>0</v>
      </c>
    </row>
    <row r="14" spans="2:23" ht="15" customHeight="1" x14ac:dyDescent="0.25">
      <c r="B14" t="s">
        <v>1410</v>
      </c>
      <c r="C14" s="1">
        <v>41054.150891203702</v>
      </c>
      <c r="D14">
        <v>44000</v>
      </c>
      <c r="E14" t="s">
        <v>25</v>
      </c>
      <c r="F14" t="s">
        <v>3393</v>
      </c>
      <c r="G14" t="s">
        <v>26</v>
      </c>
      <c r="H14" t="s">
        <v>22</v>
      </c>
      <c r="J14" t="str">
        <f>VLOOKUP(tblSalaries[[#This Row],[clean Country]],tblCountries[[#All],[Mapping]:[Region]],2,FALSE)</f>
        <v>EMEA</v>
      </c>
      <c r="L14" s="9" t="str">
        <f>IF($T14,tblSalaries[[#This Row],[Salary in USD]],"")</f>
        <v/>
      </c>
      <c r="M14" s="9" t="str">
        <f>IF($T14,tblSalaries[[#This Row],[Your Job Title]],"")</f>
        <v/>
      </c>
      <c r="N14" s="9" t="str">
        <f>IF($T14,tblSalaries[[#This Row],[Job Type]],"")</f>
        <v/>
      </c>
      <c r="O14" s="9" t="str">
        <f>IF($T14,tblSalaries[[#This Row],[clean Country]],"")</f>
        <v/>
      </c>
      <c r="P14" s="9" t="str">
        <f>IF($T14,tblSalaries[[#This Row],[How many hours of a day you work on Excel]],"")</f>
        <v/>
      </c>
      <c r="Q14" s="9" t="str">
        <f>IF($T14,tblSalaries[[#This Row],[Years of Experience]],"")</f>
        <v/>
      </c>
      <c r="R14" s="9" t="str">
        <f>IF($T14,tblSalaries[[#This Row],[Region]],"")</f>
        <v/>
      </c>
      <c r="T14" s="11">
        <f t="shared" si="0"/>
        <v>0</v>
      </c>
      <c r="U14" s="11">
        <f>VLOOKUP(tblSalaries[[#This Row],[Region]],SReg,2,FALSE)</f>
        <v>0</v>
      </c>
      <c r="V14" s="11">
        <f>VLOOKUP(tblSalaries[[#This Row],[How many hours of a day you work on Excel]],SHours,2,FALSE)</f>
        <v>0</v>
      </c>
      <c r="W14" s="11">
        <f>IF(tblSalaries[[#This Row],[Years of Experience]]="",Filters!$I$10,VLOOKUP(tblSalaries[[#This Row],[Years of Experience]],Filters!$G$3:$I$9,3,TRUE))</f>
        <v>0</v>
      </c>
    </row>
    <row r="15" spans="2:23" ht="15" customHeight="1" x14ac:dyDescent="0.25">
      <c r="B15" t="s">
        <v>1411</v>
      </c>
      <c r="C15" s="1">
        <v>41054.152048611111</v>
      </c>
      <c r="D15">
        <v>12227.430201752599</v>
      </c>
      <c r="E15" t="s">
        <v>28</v>
      </c>
      <c r="F15" t="s">
        <v>258</v>
      </c>
      <c r="G15" t="s">
        <v>14</v>
      </c>
      <c r="H15" t="s">
        <v>10</v>
      </c>
      <c r="J15" t="str">
        <f>VLOOKUP(tblSalaries[[#This Row],[clean Country]],tblCountries[[#All],[Mapping]:[Region]],2,FALSE)</f>
        <v>EMEA</v>
      </c>
      <c r="L15" s="9" t="str">
        <f>IF($T15,tblSalaries[[#This Row],[Salary in USD]],"")</f>
        <v/>
      </c>
      <c r="M15" s="9" t="str">
        <f>IF($T15,tblSalaries[[#This Row],[Your Job Title]],"")</f>
        <v/>
      </c>
      <c r="N15" s="9" t="str">
        <f>IF($T15,tblSalaries[[#This Row],[Job Type]],"")</f>
        <v/>
      </c>
      <c r="O15" s="9" t="str">
        <f>IF($T15,tblSalaries[[#This Row],[clean Country]],"")</f>
        <v/>
      </c>
      <c r="P15" s="9" t="str">
        <f>IF($T15,tblSalaries[[#This Row],[How many hours of a day you work on Excel]],"")</f>
        <v/>
      </c>
      <c r="Q15" s="9" t="str">
        <f>IF($T15,tblSalaries[[#This Row],[Years of Experience]],"")</f>
        <v/>
      </c>
      <c r="R15" s="9" t="str">
        <f>IF($T15,tblSalaries[[#This Row],[Region]],"")</f>
        <v/>
      </c>
      <c r="T15" s="11">
        <f t="shared" si="0"/>
        <v>0</v>
      </c>
      <c r="U15" s="11">
        <f>VLOOKUP(tblSalaries[[#This Row],[Region]],SReg,2,FALSE)</f>
        <v>0</v>
      </c>
      <c r="V15" s="11">
        <f>VLOOKUP(tblSalaries[[#This Row],[How many hours of a day you work on Excel]],SHours,2,FALSE)</f>
        <v>1</v>
      </c>
      <c r="W15" s="11">
        <f>IF(tblSalaries[[#This Row],[Years of Experience]]="",Filters!$I$10,VLOOKUP(tblSalaries[[#This Row],[Years of Experience]],Filters!$G$3:$I$9,3,TRUE))</f>
        <v>0</v>
      </c>
    </row>
    <row r="16" spans="2:23" ht="15" customHeight="1" x14ac:dyDescent="0.25">
      <c r="B16" t="s">
        <v>1412</v>
      </c>
      <c r="C16" s="1">
        <v>41054.155381944445</v>
      </c>
      <c r="D16">
        <v>65616.131023916547</v>
      </c>
      <c r="E16" t="s">
        <v>29</v>
      </c>
      <c r="F16" t="s">
        <v>56</v>
      </c>
      <c r="G16" t="s">
        <v>30</v>
      </c>
      <c r="H16" t="s">
        <v>15</v>
      </c>
      <c r="J16" t="str">
        <f>VLOOKUP(tblSalaries[[#This Row],[clean Country]],tblCountries[[#All],[Mapping]:[Region]],2,FALSE)</f>
        <v>EMEA</v>
      </c>
      <c r="L16" s="9" t="str">
        <f>IF($T16,tblSalaries[[#This Row],[Salary in USD]],"")</f>
        <v/>
      </c>
      <c r="M16" s="9" t="str">
        <f>IF($T16,tblSalaries[[#This Row],[Your Job Title]],"")</f>
        <v/>
      </c>
      <c r="N16" s="9" t="str">
        <f>IF($T16,tblSalaries[[#This Row],[Job Type]],"")</f>
        <v/>
      </c>
      <c r="O16" s="9" t="str">
        <f>IF($T16,tblSalaries[[#This Row],[clean Country]],"")</f>
        <v/>
      </c>
      <c r="P16" s="9" t="str">
        <f>IF($T16,tblSalaries[[#This Row],[How many hours of a day you work on Excel]],"")</f>
        <v/>
      </c>
      <c r="Q16" s="9" t="str">
        <f>IF($T16,tblSalaries[[#This Row],[Years of Experience]],"")</f>
        <v/>
      </c>
      <c r="R16" s="9" t="str">
        <f>IF($T16,tblSalaries[[#This Row],[Region]],"")</f>
        <v/>
      </c>
      <c r="T16" s="11">
        <f t="shared" si="0"/>
        <v>0</v>
      </c>
      <c r="U16" s="11">
        <f>VLOOKUP(tblSalaries[[#This Row],[Region]],SReg,2,FALSE)</f>
        <v>0</v>
      </c>
      <c r="V16" s="11">
        <f>VLOOKUP(tblSalaries[[#This Row],[How many hours of a day you work on Excel]],SHours,2,FALSE)</f>
        <v>0</v>
      </c>
      <c r="W16" s="11">
        <f>IF(tblSalaries[[#This Row],[Years of Experience]]="",Filters!$I$10,VLOOKUP(tblSalaries[[#This Row],[Years of Experience]],Filters!$G$3:$I$9,3,TRUE))</f>
        <v>0</v>
      </c>
    </row>
    <row r="17" spans="2:23" ht="15" customHeight="1" x14ac:dyDescent="0.25">
      <c r="B17" t="s">
        <v>1413</v>
      </c>
      <c r="C17" s="1">
        <v>41054.155509259261</v>
      </c>
      <c r="D17">
        <v>14000</v>
      </c>
      <c r="E17" t="s">
        <v>31</v>
      </c>
      <c r="F17" t="s">
        <v>233</v>
      </c>
      <c r="G17" t="s">
        <v>32</v>
      </c>
      <c r="H17" t="s">
        <v>7</v>
      </c>
      <c r="J17" t="str">
        <f>VLOOKUP(tblSalaries[[#This Row],[clean Country]],tblCountries[[#All],[Mapping]:[Region]],2,FALSE)</f>
        <v>EMEA</v>
      </c>
      <c r="L17" s="9" t="str">
        <f>IF($T17,tblSalaries[[#This Row],[Salary in USD]],"")</f>
        <v/>
      </c>
      <c r="M17" s="9" t="str">
        <f>IF($T17,tblSalaries[[#This Row],[Your Job Title]],"")</f>
        <v/>
      </c>
      <c r="N17" s="9" t="str">
        <f>IF($T17,tblSalaries[[#This Row],[Job Type]],"")</f>
        <v/>
      </c>
      <c r="O17" s="9" t="str">
        <f>IF($T17,tblSalaries[[#This Row],[clean Country]],"")</f>
        <v/>
      </c>
      <c r="P17" s="9" t="str">
        <f>IF($T17,tblSalaries[[#This Row],[How many hours of a day you work on Excel]],"")</f>
        <v/>
      </c>
      <c r="Q17" s="9" t="str">
        <f>IF($T17,tblSalaries[[#This Row],[Years of Experience]],"")</f>
        <v/>
      </c>
      <c r="R17" s="9" t="str">
        <f>IF($T17,tblSalaries[[#This Row],[Region]],"")</f>
        <v/>
      </c>
      <c r="T17" s="11">
        <f t="shared" si="0"/>
        <v>0</v>
      </c>
      <c r="U17" s="11">
        <f>VLOOKUP(tblSalaries[[#This Row],[Region]],SReg,2,FALSE)</f>
        <v>0</v>
      </c>
      <c r="V17" s="11">
        <f>VLOOKUP(tblSalaries[[#This Row],[How many hours of a day you work on Excel]],SHours,2,FALSE)</f>
        <v>1</v>
      </c>
      <c r="W17" s="11">
        <f>IF(tblSalaries[[#This Row],[Years of Experience]]="",Filters!$I$10,VLOOKUP(tblSalaries[[#This Row],[Years of Experience]],Filters!$G$3:$I$9,3,TRUE))</f>
        <v>0</v>
      </c>
    </row>
    <row r="18" spans="2:23" ht="15" customHeight="1" x14ac:dyDescent="0.25">
      <c r="B18" t="s">
        <v>1414</v>
      </c>
      <c r="C18" s="1">
        <v>41054.158946759257</v>
      </c>
      <c r="D18">
        <v>13338.129598894484</v>
      </c>
      <c r="E18" t="s">
        <v>34</v>
      </c>
      <c r="F18" t="s">
        <v>17</v>
      </c>
      <c r="G18" t="s">
        <v>6</v>
      </c>
      <c r="H18" t="s">
        <v>10</v>
      </c>
      <c r="J18" t="str">
        <f>VLOOKUP(tblSalaries[[#This Row],[clean Country]],tblCountries[[#All],[Mapping]:[Region]],2,FALSE)</f>
        <v>APAC</v>
      </c>
      <c r="L18" s="9" t="str">
        <f>IF($T18,tblSalaries[[#This Row],[Salary in USD]],"")</f>
        <v/>
      </c>
      <c r="M18" s="9" t="str">
        <f>IF($T18,tblSalaries[[#This Row],[Your Job Title]],"")</f>
        <v/>
      </c>
      <c r="N18" s="9" t="str">
        <f>IF($T18,tblSalaries[[#This Row],[Job Type]],"")</f>
        <v/>
      </c>
      <c r="O18" s="9" t="str">
        <f>IF($T18,tblSalaries[[#This Row],[clean Country]],"")</f>
        <v/>
      </c>
      <c r="P18" s="9" t="str">
        <f>IF($T18,tblSalaries[[#This Row],[How many hours of a day you work on Excel]],"")</f>
        <v/>
      </c>
      <c r="Q18" s="9" t="str">
        <f>IF($T18,tblSalaries[[#This Row],[Years of Experience]],"")</f>
        <v/>
      </c>
      <c r="R18" s="9" t="str">
        <f>IF($T18,tblSalaries[[#This Row],[Region]],"")</f>
        <v/>
      </c>
      <c r="T18" s="11">
        <f t="shared" si="0"/>
        <v>0</v>
      </c>
      <c r="U18" s="11">
        <f>VLOOKUP(tblSalaries[[#This Row],[Region]],SReg,2,FALSE)</f>
        <v>0</v>
      </c>
      <c r="V18" s="11">
        <f>VLOOKUP(tblSalaries[[#This Row],[How many hours of a day you work on Excel]],SHours,2,FALSE)</f>
        <v>1</v>
      </c>
      <c r="W18" s="11">
        <f>IF(tblSalaries[[#This Row],[Years of Experience]]="",Filters!$I$10,VLOOKUP(tblSalaries[[#This Row],[Years of Experience]],Filters!$G$3:$I$9,3,TRUE))</f>
        <v>0</v>
      </c>
    </row>
    <row r="19" spans="2:23" ht="15" customHeight="1" x14ac:dyDescent="0.25">
      <c r="B19" t="s">
        <v>1415</v>
      </c>
      <c r="C19" s="1">
        <v>41054.160393518519</v>
      </c>
      <c r="D19">
        <v>49000</v>
      </c>
      <c r="E19" t="s">
        <v>35</v>
      </c>
      <c r="F19" t="s">
        <v>17</v>
      </c>
      <c r="G19" t="s">
        <v>12</v>
      </c>
      <c r="H19" t="s">
        <v>10</v>
      </c>
      <c r="J19" t="str">
        <f>VLOOKUP(tblSalaries[[#This Row],[clean Country]],tblCountries[[#All],[Mapping]:[Region]],2,FALSE)</f>
        <v>USA</v>
      </c>
      <c r="L19" s="9" t="str">
        <f>IF($T19,tblSalaries[[#This Row],[Salary in USD]],"")</f>
        <v/>
      </c>
      <c r="M19" s="9" t="str">
        <f>IF($T19,tblSalaries[[#This Row],[Your Job Title]],"")</f>
        <v/>
      </c>
      <c r="N19" s="9" t="str">
        <f>IF($T19,tblSalaries[[#This Row],[Job Type]],"")</f>
        <v/>
      </c>
      <c r="O19" s="9" t="str">
        <f>IF($T19,tblSalaries[[#This Row],[clean Country]],"")</f>
        <v/>
      </c>
      <c r="P19" s="9" t="str">
        <f>IF($T19,tblSalaries[[#This Row],[How many hours of a day you work on Excel]],"")</f>
        <v/>
      </c>
      <c r="Q19" s="9" t="str">
        <f>IF($T19,tblSalaries[[#This Row],[Years of Experience]],"")</f>
        <v/>
      </c>
      <c r="R19" s="9" t="str">
        <f>IF($T19,tblSalaries[[#This Row],[Region]],"")</f>
        <v/>
      </c>
      <c r="T19" s="11">
        <f t="shared" si="0"/>
        <v>0</v>
      </c>
      <c r="U19" s="11">
        <f>VLOOKUP(tblSalaries[[#This Row],[Region]],SReg,2,FALSE)</f>
        <v>1</v>
      </c>
      <c r="V19" s="11">
        <f>VLOOKUP(tblSalaries[[#This Row],[How many hours of a day you work on Excel]],SHours,2,FALSE)</f>
        <v>1</v>
      </c>
      <c r="W19" s="11">
        <f>IF(tblSalaries[[#This Row],[Years of Experience]]="",Filters!$I$10,VLOOKUP(tblSalaries[[#This Row],[Years of Experience]],Filters!$G$3:$I$9,3,TRUE))</f>
        <v>0</v>
      </c>
    </row>
    <row r="20" spans="2:23" ht="15" customHeight="1" x14ac:dyDescent="0.25">
      <c r="B20" t="s">
        <v>1416</v>
      </c>
      <c r="C20" s="1">
        <v>41054.162060185183</v>
      </c>
      <c r="D20">
        <v>85000</v>
      </c>
      <c r="E20" t="s">
        <v>36</v>
      </c>
      <c r="F20" t="s">
        <v>233</v>
      </c>
      <c r="G20" t="s">
        <v>12</v>
      </c>
      <c r="H20" t="s">
        <v>22</v>
      </c>
      <c r="J20" t="str">
        <f>VLOOKUP(tblSalaries[[#This Row],[clean Country]],tblCountries[[#All],[Mapping]:[Region]],2,FALSE)</f>
        <v>USA</v>
      </c>
      <c r="L20" s="9" t="str">
        <f>IF($T20,tblSalaries[[#This Row],[Salary in USD]],"")</f>
        <v/>
      </c>
      <c r="M20" s="9" t="str">
        <f>IF($T20,tblSalaries[[#This Row],[Your Job Title]],"")</f>
        <v/>
      </c>
      <c r="N20" s="9" t="str">
        <f>IF($T20,tblSalaries[[#This Row],[Job Type]],"")</f>
        <v/>
      </c>
      <c r="O20" s="9" t="str">
        <f>IF($T20,tblSalaries[[#This Row],[clean Country]],"")</f>
        <v/>
      </c>
      <c r="P20" s="9" t="str">
        <f>IF($T20,tblSalaries[[#This Row],[How many hours of a day you work on Excel]],"")</f>
        <v/>
      </c>
      <c r="Q20" s="9" t="str">
        <f>IF($T20,tblSalaries[[#This Row],[Years of Experience]],"")</f>
        <v/>
      </c>
      <c r="R20" s="9" t="str">
        <f>IF($T20,tblSalaries[[#This Row],[Region]],"")</f>
        <v/>
      </c>
      <c r="T20" s="11">
        <f t="shared" si="0"/>
        <v>0</v>
      </c>
      <c r="U20" s="11">
        <f>VLOOKUP(tblSalaries[[#This Row],[Region]],SReg,2,FALSE)</f>
        <v>1</v>
      </c>
      <c r="V20" s="11">
        <f>VLOOKUP(tblSalaries[[#This Row],[How many hours of a day you work on Excel]],SHours,2,FALSE)</f>
        <v>0</v>
      </c>
      <c r="W20" s="11">
        <f>IF(tblSalaries[[#This Row],[Years of Experience]]="",Filters!$I$10,VLOOKUP(tblSalaries[[#This Row],[Years of Experience]],Filters!$G$3:$I$9,3,TRUE))</f>
        <v>0</v>
      </c>
    </row>
    <row r="21" spans="2:23" ht="15" customHeight="1" x14ac:dyDescent="0.25">
      <c r="B21" t="s">
        <v>1417</v>
      </c>
      <c r="C21" s="1">
        <v>41054.164351851854</v>
      </c>
      <c r="D21">
        <v>75000</v>
      </c>
      <c r="E21" t="s">
        <v>37</v>
      </c>
      <c r="F21" t="s">
        <v>233</v>
      </c>
      <c r="G21" t="s">
        <v>12</v>
      </c>
      <c r="H21" t="s">
        <v>10</v>
      </c>
      <c r="J21" t="str">
        <f>VLOOKUP(tblSalaries[[#This Row],[clean Country]],tblCountries[[#All],[Mapping]:[Region]],2,FALSE)</f>
        <v>USA</v>
      </c>
      <c r="L21" s="9" t="str">
        <f>IF($T21,tblSalaries[[#This Row],[Salary in USD]],"")</f>
        <v/>
      </c>
      <c r="M21" s="9" t="str">
        <f>IF($T21,tblSalaries[[#This Row],[Your Job Title]],"")</f>
        <v/>
      </c>
      <c r="N21" s="9" t="str">
        <f>IF($T21,tblSalaries[[#This Row],[Job Type]],"")</f>
        <v/>
      </c>
      <c r="O21" s="9" t="str">
        <f>IF($T21,tblSalaries[[#This Row],[clean Country]],"")</f>
        <v/>
      </c>
      <c r="P21" s="9" t="str">
        <f>IF($T21,tblSalaries[[#This Row],[How many hours of a day you work on Excel]],"")</f>
        <v/>
      </c>
      <c r="Q21" s="9" t="str">
        <f>IF($T21,tblSalaries[[#This Row],[Years of Experience]],"")</f>
        <v/>
      </c>
      <c r="R21" s="9" t="str">
        <f>IF($T21,tblSalaries[[#This Row],[Region]],"")</f>
        <v/>
      </c>
      <c r="T21" s="11">
        <f t="shared" si="0"/>
        <v>0</v>
      </c>
      <c r="U21" s="11">
        <f>VLOOKUP(tblSalaries[[#This Row],[Region]],SReg,2,FALSE)</f>
        <v>1</v>
      </c>
      <c r="V21" s="11">
        <f>VLOOKUP(tblSalaries[[#This Row],[How many hours of a day you work on Excel]],SHours,2,FALSE)</f>
        <v>1</v>
      </c>
      <c r="W21" s="11">
        <f>IF(tblSalaries[[#This Row],[Years of Experience]]="",Filters!$I$10,VLOOKUP(tblSalaries[[#This Row],[Years of Experience]],Filters!$G$3:$I$9,3,TRUE))</f>
        <v>0</v>
      </c>
    </row>
    <row r="22" spans="2:23" ht="15" customHeight="1" x14ac:dyDescent="0.25">
      <c r="B22" t="s">
        <v>1418</v>
      </c>
      <c r="C22" s="1">
        <v>41054.173738425925</v>
      </c>
      <c r="D22">
        <v>107000</v>
      </c>
      <c r="E22" t="s">
        <v>38</v>
      </c>
      <c r="F22" t="s">
        <v>45</v>
      </c>
      <c r="G22" t="s">
        <v>39</v>
      </c>
      <c r="H22" t="s">
        <v>7</v>
      </c>
      <c r="J22" t="str">
        <f>VLOOKUP(tblSalaries[[#This Row],[clean Country]],tblCountries[[#All],[Mapping]:[Region]],2,FALSE)</f>
        <v>EMEA</v>
      </c>
      <c r="L22" s="9" t="str">
        <f>IF($T22,tblSalaries[[#This Row],[Salary in USD]],"")</f>
        <v/>
      </c>
      <c r="M22" s="9" t="str">
        <f>IF($T22,tblSalaries[[#This Row],[Your Job Title]],"")</f>
        <v/>
      </c>
      <c r="N22" s="9" t="str">
        <f>IF($T22,tblSalaries[[#This Row],[Job Type]],"")</f>
        <v/>
      </c>
      <c r="O22" s="9" t="str">
        <f>IF($T22,tblSalaries[[#This Row],[clean Country]],"")</f>
        <v/>
      </c>
      <c r="P22" s="9" t="str">
        <f>IF($T22,tblSalaries[[#This Row],[How many hours of a day you work on Excel]],"")</f>
        <v/>
      </c>
      <c r="Q22" s="9" t="str">
        <f>IF($T22,tblSalaries[[#This Row],[Years of Experience]],"")</f>
        <v/>
      </c>
      <c r="R22" s="9" t="str">
        <f>IF($T22,tblSalaries[[#This Row],[Region]],"")</f>
        <v/>
      </c>
      <c r="T22" s="11">
        <f t="shared" si="0"/>
        <v>0</v>
      </c>
      <c r="U22" s="11">
        <f>VLOOKUP(tblSalaries[[#This Row],[Region]],SReg,2,FALSE)</f>
        <v>0</v>
      </c>
      <c r="V22" s="11">
        <f>VLOOKUP(tblSalaries[[#This Row],[How many hours of a day you work on Excel]],SHours,2,FALSE)</f>
        <v>1</v>
      </c>
      <c r="W22" s="11">
        <f>IF(tblSalaries[[#This Row],[Years of Experience]]="",Filters!$I$10,VLOOKUP(tblSalaries[[#This Row],[Years of Experience]],Filters!$G$3:$I$9,3,TRUE))</f>
        <v>0</v>
      </c>
    </row>
    <row r="23" spans="2:23" ht="15" customHeight="1" x14ac:dyDescent="0.25">
      <c r="B23" t="s">
        <v>1419</v>
      </c>
      <c r="C23" s="1">
        <v>41054.174120370371</v>
      </c>
      <c r="D23">
        <v>45000</v>
      </c>
      <c r="E23" t="s">
        <v>40</v>
      </c>
      <c r="F23" t="s">
        <v>3391</v>
      </c>
      <c r="G23" t="s">
        <v>41</v>
      </c>
      <c r="H23" t="s">
        <v>10</v>
      </c>
      <c r="J23" t="str">
        <f>VLOOKUP(tblSalaries[[#This Row],[clean Country]],tblCountries[[#All],[Mapping]:[Region]],2,FALSE)</f>
        <v>EMEA</v>
      </c>
      <c r="L23" s="9" t="str">
        <f>IF($T23,tblSalaries[[#This Row],[Salary in USD]],"")</f>
        <v/>
      </c>
      <c r="M23" s="9" t="str">
        <f>IF($T23,tblSalaries[[#This Row],[Your Job Title]],"")</f>
        <v/>
      </c>
      <c r="N23" s="9" t="str">
        <f>IF($T23,tblSalaries[[#This Row],[Job Type]],"")</f>
        <v/>
      </c>
      <c r="O23" s="9" t="str">
        <f>IF($T23,tblSalaries[[#This Row],[clean Country]],"")</f>
        <v/>
      </c>
      <c r="P23" s="9" t="str">
        <f>IF($T23,tblSalaries[[#This Row],[How many hours of a day you work on Excel]],"")</f>
        <v/>
      </c>
      <c r="Q23" s="9" t="str">
        <f>IF($T23,tblSalaries[[#This Row],[Years of Experience]],"")</f>
        <v/>
      </c>
      <c r="R23" s="9" t="str">
        <f>IF($T23,tblSalaries[[#This Row],[Region]],"")</f>
        <v/>
      </c>
      <c r="T23" s="11">
        <f t="shared" si="0"/>
        <v>0</v>
      </c>
      <c r="U23" s="11">
        <f>VLOOKUP(tblSalaries[[#This Row],[Region]],SReg,2,FALSE)</f>
        <v>0</v>
      </c>
      <c r="V23" s="11">
        <f>VLOOKUP(tblSalaries[[#This Row],[How many hours of a day you work on Excel]],SHours,2,FALSE)</f>
        <v>1</v>
      </c>
      <c r="W23" s="11">
        <f>IF(tblSalaries[[#This Row],[Years of Experience]]="",Filters!$I$10,VLOOKUP(tblSalaries[[#This Row],[Years of Experience]],Filters!$G$3:$I$9,3,TRUE))</f>
        <v>0</v>
      </c>
    </row>
    <row r="24" spans="2:23" ht="15" customHeight="1" x14ac:dyDescent="0.25">
      <c r="B24" t="s">
        <v>1420</v>
      </c>
      <c r="C24" s="1">
        <v>41054.178148148145</v>
      </c>
      <c r="D24">
        <v>9794.354178093412</v>
      </c>
      <c r="E24" t="s">
        <v>42</v>
      </c>
      <c r="F24" t="s">
        <v>45</v>
      </c>
      <c r="G24" t="s">
        <v>6</v>
      </c>
      <c r="H24" t="s">
        <v>15</v>
      </c>
      <c r="J24" t="str">
        <f>VLOOKUP(tblSalaries[[#This Row],[clean Country]],tblCountries[[#All],[Mapping]:[Region]],2,FALSE)</f>
        <v>APAC</v>
      </c>
      <c r="L24" s="9" t="str">
        <f>IF($T24,tblSalaries[[#This Row],[Salary in USD]],"")</f>
        <v/>
      </c>
      <c r="M24" s="9" t="str">
        <f>IF($T24,tblSalaries[[#This Row],[Your Job Title]],"")</f>
        <v/>
      </c>
      <c r="N24" s="9" t="str">
        <f>IF($T24,tblSalaries[[#This Row],[Job Type]],"")</f>
        <v/>
      </c>
      <c r="O24" s="9" t="str">
        <f>IF($T24,tblSalaries[[#This Row],[clean Country]],"")</f>
        <v/>
      </c>
      <c r="P24" s="9" t="str">
        <f>IF($T24,tblSalaries[[#This Row],[How many hours of a day you work on Excel]],"")</f>
        <v/>
      </c>
      <c r="Q24" s="9" t="str">
        <f>IF($T24,tblSalaries[[#This Row],[Years of Experience]],"")</f>
        <v/>
      </c>
      <c r="R24" s="9" t="str">
        <f>IF($T24,tblSalaries[[#This Row],[Region]],"")</f>
        <v/>
      </c>
      <c r="T24" s="11">
        <f t="shared" si="0"/>
        <v>0</v>
      </c>
      <c r="U24" s="11">
        <f>VLOOKUP(tblSalaries[[#This Row],[Region]],SReg,2,FALSE)</f>
        <v>0</v>
      </c>
      <c r="V24" s="11">
        <f>VLOOKUP(tblSalaries[[#This Row],[How many hours of a day you work on Excel]],SHours,2,FALSE)</f>
        <v>0</v>
      </c>
      <c r="W24" s="11">
        <f>IF(tblSalaries[[#This Row],[Years of Experience]]="",Filters!$I$10,VLOOKUP(tblSalaries[[#This Row],[Years of Experience]],Filters!$G$3:$I$9,3,TRUE))</f>
        <v>0</v>
      </c>
    </row>
    <row r="25" spans="2:23" ht="15" customHeight="1" x14ac:dyDescent="0.25">
      <c r="B25" t="s">
        <v>1421</v>
      </c>
      <c r="C25" s="1">
        <v>41054.180115740739</v>
      </c>
      <c r="D25">
        <v>50000</v>
      </c>
      <c r="E25" t="s">
        <v>43</v>
      </c>
      <c r="F25" t="s">
        <v>45</v>
      </c>
      <c r="G25" t="s">
        <v>6</v>
      </c>
      <c r="H25" t="s">
        <v>22</v>
      </c>
      <c r="J25" t="str">
        <f>VLOOKUP(tblSalaries[[#This Row],[clean Country]],tblCountries[[#All],[Mapping]:[Region]],2,FALSE)</f>
        <v>APAC</v>
      </c>
      <c r="L25" s="9" t="str">
        <f>IF($T25,tblSalaries[[#This Row],[Salary in USD]],"")</f>
        <v/>
      </c>
      <c r="M25" s="9" t="str">
        <f>IF($T25,tblSalaries[[#This Row],[Your Job Title]],"")</f>
        <v/>
      </c>
      <c r="N25" s="9" t="str">
        <f>IF($T25,tblSalaries[[#This Row],[Job Type]],"")</f>
        <v/>
      </c>
      <c r="O25" s="9" t="str">
        <f>IF($T25,tblSalaries[[#This Row],[clean Country]],"")</f>
        <v/>
      </c>
      <c r="P25" s="9" t="str">
        <f>IF($T25,tblSalaries[[#This Row],[How many hours of a day you work on Excel]],"")</f>
        <v/>
      </c>
      <c r="Q25" s="9" t="str">
        <f>IF($T25,tblSalaries[[#This Row],[Years of Experience]],"")</f>
        <v/>
      </c>
      <c r="R25" s="9" t="str">
        <f>IF($T25,tblSalaries[[#This Row],[Region]],"")</f>
        <v/>
      </c>
      <c r="T25" s="11">
        <f t="shared" si="0"/>
        <v>0</v>
      </c>
      <c r="U25" s="11">
        <f>VLOOKUP(tblSalaries[[#This Row],[Region]],SReg,2,FALSE)</f>
        <v>0</v>
      </c>
      <c r="V25" s="11">
        <f>VLOOKUP(tblSalaries[[#This Row],[How many hours of a day you work on Excel]],SHours,2,FALSE)</f>
        <v>0</v>
      </c>
      <c r="W25" s="11">
        <f>IF(tblSalaries[[#This Row],[Years of Experience]]="",Filters!$I$10,VLOOKUP(tblSalaries[[#This Row],[Years of Experience]],Filters!$G$3:$I$9,3,TRUE))</f>
        <v>0</v>
      </c>
    </row>
    <row r="26" spans="2:23" ht="15" customHeight="1" x14ac:dyDescent="0.25">
      <c r="B26" t="s">
        <v>1422</v>
      </c>
      <c r="C26" s="1">
        <v>41054.183344907404</v>
      </c>
      <c r="D26">
        <v>13500</v>
      </c>
      <c r="E26" t="s">
        <v>44</v>
      </c>
      <c r="F26" t="s">
        <v>45</v>
      </c>
      <c r="G26" t="s">
        <v>6</v>
      </c>
      <c r="H26" t="s">
        <v>7</v>
      </c>
      <c r="J26" t="str">
        <f>VLOOKUP(tblSalaries[[#This Row],[clean Country]],tblCountries[[#All],[Mapping]:[Region]],2,FALSE)</f>
        <v>APAC</v>
      </c>
      <c r="L26" s="9" t="str">
        <f>IF($T26,tblSalaries[[#This Row],[Salary in USD]],"")</f>
        <v/>
      </c>
      <c r="M26" s="9" t="str">
        <f>IF($T26,tblSalaries[[#This Row],[Your Job Title]],"")</f>
        <v/>
      </c>
      <c r="N26" s="9" t="str">
        <f>IF($T26,tblSalaries[[#This Row],[Job Type]],"")</f>
        <v/>
      </c>
      <c r="O26" s="9" t="str">
        <f>IF($T26,tblSalaries[[#This Row],[clean Country]],"")</f>
        <v/>
      </c>
      <c r="P26" s="9" t="str">
        <f>IF($T26,tblSalaries[[#This Row],[How many hours of a day you work on Excel]],"")</f>
        <v/>
      </c>
      <c r="Q26" s="9" t="str">
        <f>IF($T26,tblSalaries[[#This Row],[Years of Experience]],"")</f>
        <v/>
      </c>
      <c r="R26" s="9" t="str">
        <f>IF($T26,tblSalaries[[#This Row],[Region]],"")</f>
        <v/>
      </c>
      <c r="T26" s="11">
        <f t="shared" si="0"/>
        <v>0</v>
      </c>
      <c r="U26" s="11">
        <f>VLOOKUP(tblSalaries[[#This Row],[Region]],SReg,2,FALSE)</f>
        <v>0</v>
      </c>
      <c r="V26" s="11">
        <f>VLOOKUP(tblSalaries[[#This Row],[How many hours of a day you work on Excel]],SHours,2,FALSE)</f>
        <v>1</v>
      </c>
      <c r="W26" s="11">
        <f>IF(tblSalaries[[#This Row],[Years of Experience]]="",Filters!$I$10,VLOOKUP(tblSalaries[[#This Row],[Years of Experience]],Filters!$G$3:$I$9,3,TRUE))</f>
        <v>0</v>
      </c>
    </row>
    <row r="27" spans="2:23" ht="15" customHeight="1" x14ac:dyDescent="0.25">
      <c r="B27" t="s">
        <v>1423</v>
      </c>
      <c r="C27" s="1">
        <v>41054.183472222219</v>
      </c>
      <c r="D27">
        <v>96000</v>
      </c>
      <c r="E27" t="s">
        <v>17</v>
      </c>
      <c r="F27" t="s">
        <v>17</v>
      </c>
      <c r="G27" t="s">
        <v>12</v>
      </c>
      <c r="H27" t="s">
        <v>15</v>
      </c>
      <c r="J27" t="str">
        <f>VLOOKUP(tblSalaries[[#This Row],[clean Country]],tblCountries[[#All],[Mapping]:[Region]],2,FALSE)</f>
        <v>USA</v>
      </c>
      <c r="L27" s="9" t="str">
        <f>IF($T27,tblSalaries[[#This Row],[Salary in USD]],"")</f>
        <v/>
      </c>
      <c r="M27" s="9" t="str">
        <f>IF($T27,tblSalaries[[#This Row],[Your Job Title]],"")</f>
        <v/>
      </c>
      <c r="N27" s="9" t="str">
        <f>IF($T27,tblSalaries[[#This Row],[Job Type]],"")</f>
        <v/>
      </c>
      <c r="O27" s="9" t="str">
        <f>IF($T27,tblSalaries[[#This Row],[clean Country]],"")</f>
        <v/>
      </c>
      <c r="P27" s="9" t="str">
        <f>IF($T27,tblSalaries[[#This Row],[How many hours of a day you work on Excel]],"")</f>
        <v/>
      </c>
      <c r="Q27" s="9" t="str">
        <f>IF($T27,tblSalaries[[#This Row],[Years of Experience]],"")</f>
        <v/>
      </c>
      <c r="R27" s="9" t="str">
        <f>IF($T27,tblSalaries[[#This Row],[Region]],"")</f>
        <v/>
      </c>
      <c r="T27" s="11">
        <f t="shared" si="0"/>
        <v>0</v>
      </c>
      <c r="U27" s="11">
        <f>VLOOKUP(tblSalaries[[#This Row],[Region]],SReg,2,FALSE)</f>
        <v>1</v>
      </c>
      <c r="V27" s="11">
        <f>VLOOKUP(tblSalaries[[#This Row],[How many hours of a day you work on Excel]],SHours,2,FALSE)</f>
        <v>0</v>
      </c>
      <c r="W27" s="11">
        <f>IF(tblSalaries[[#This Row],[Years of Experience]]="",Filters!$I$10,VLOOKUP(tblSalaries[[#This Row],[Years of Experience]],Filters!$G$3:$I$9,3,TRUE))</f>
        <v>0</v>
      </c>
    </row>
    <row r="28" spans="2:23" ht="15" customHeight="1" x14ac:dyDescent="0.25">
      <c r="B28" t="s">
        <v>1424</v>
      </c>
      <c r="C28" s="1">
        <v>41054.188668981478</v>
      </c>
      <c r="D28">
        <v>17807.916687442568</v>
      </c>
      <c r="E28" t="s">
        <v>45</v>
      </c>
      <c r="F28" t="s">
        <v>45</v>
      </c>
      <c r="G28" t="s">
        <v>6</v>
      </c>
      <c r="H28" t="s">
        <v>7</v>
      </c>
      <c r="J28" t="str">
        <f>VLOOKUP(tblSalaries[[#This Row],[clean Country]],tblCountries[[#All],[Mapping]:[Region]],2,FALSE)</f>
        <v>APAC</v>
      </c>
      <c r="L28" s="9" t="str">
        <f>IF($T28,tblSalaries[[#This Row],[Salary in USD]],"")</f>
        <v/>
      </c>
      <c r="M28" s="9" t="str">
        <f>IF($T28,tblSalaries[[#This Row],[Your Job Title]],"")</f>
        <v/>
      </c>
      <c r="N28" s="9" t="str">
        <f>IF($T28,tblSalaries[[#This Row],[Job Type]],"")</f>
        <v/>
      </c>
      <c r="O28" s="9" t="str">
        <f>IF($T28,tblSalaries[[#This Row],[clean Country]],"")</f>
        <v/>
      </c>
      <c r="P28" s="9" t="str">
        <f>IF($T28,tblSalaries[[#This Row],[How many hours of a day you work on Excel]],"")</f>
        <v/>
      </c>
      <c r="Q28" s="9" t="str">
        <f>IF($T28,tblSalaries[[#This Row],[Years of Experience]],"")</f>
        <v/>
      </c>
      <c r="R28" s="9" t="str">
        <f>IF($T28,tblSalaries[[#This Row],[Region]],"")</f>
        <v/>
      </c>
      <c r="T28" s="11">
        <f t="shared" si="0"/>
        <v>0</v>
      </c>
      <c r="U28" s="11">
        <f>VLOOKUP(tblSalaries[[#This Row],[Region]],SReg,2,FALSE)</f>
        <v>0</v>
      </c>
      <c r="V28" s="11">
        <f>VLOOKUP(tblSalaries[[#This Row],[How many hours of a day you work on Excel]],SHours,2,FALSE)</f>
        <v>1</v>
      </c>
      <c r="W28" s="11">
        <f>IF(tblSalaries[[#This Row],[Years of Experience]]="",Filters!$I$10,VLOOKUP(tblSalaries[[#This Row],[Years of Experience]],Filters!$G$3:$I$9,3,TRUE))</f>
        <v>0</v>
      </c>
    </row>
    <row r="29" spans="2:23" ht="15" customHeight="1" x14ac:dyDescent="0.25">
      <c r="B29" t="s">
        <v>1425</v>
      </c>
      <c r="C29" s="1">
        <v>41054.189456018517</v>
      </c>
      <c r="D29">
        <v>75000</v>
      </c>
      <c r="E29" t="s">
        <v>46</v>
      </c>
      <c r="F29" t="s">
        <v>3393</v>
      </c>
      <c r="G29" t="s">
        <v>12</v>
      </c>
      <c r="H29" t="s">
        <v>7</v>
      </c>
      <c r="J29" t="str">
        <f>VLOOKUP(tblSalaries[[#This Row],[clean Country]],tblCountries[[#All],[Mapping]:[Region]],2,FALSE)</f>
        <v>USA</v>
      </c>
      <c r="L29" s="9" t="str">
        <f>IF($T29,tblSalaries[[#This Row],[Salary in USD]],"")</f>
        <v/>
      </c>
      <c r="M29" s="9" t="str">
        <f>IF($T29,tblSalaries[[#This Row],[Your Job Title]],"")</f>
        <v/>
      </c>
      <c r="N29" s="9" t="str">
        <f>IF($T29,tblSalaries[[#This Row],[Job Type]],"")</f>
        <v/>
      </c>
      <c r="O29" s="9" t="str">
        <f>IF($T29,tblSalaries[[#This Row],[clean Country]],"")</f>
        <v/>
      </c>
      <c r="P29" s="9" t="str">
        <f>IF($T29,tblSalaries[[#This Row],[How many hours of a day you work on Excel]],"")</f>
        <v/>
      </c>
      <c r="Q29" s="9" t="str">
        <f>IF($T29,tblSalaries[[#This Row],[Years of Experience]],"")</f>
        <v/>
      </c>
      <c r="R29" s="9" t="str">
        <f>IF($T29,tblSalaries[[#This Row],[Region]],"")</f>
        <v/>
      </c>
      <c r="T29" s="11">
        <f t="shared" si="0"/>
        <v>0</v>
      </c>
      <c r="U29" s="11">
        <f>VLOOKUP(tblSalaries[[#This Row],[Region]],SReg,2,FALSE)</f>
        <v>1</v>
      </c>
      <c r="V29" s="11">
        <f>VLOOKUP(tblSalaries[[#This Row],[How many hours of a day you work on Excel]],SHours,2,FALSE)</f>
        <v>1</v>
      </c>
      <c r="W29" s="11">
        <f>IF(tblSalaries[[#This Row],[Years of Experience]]="",Filters!$I$10,VLOOKUP(tblSalaries[[#This Row],[Years of Experience]],Filters!$G$3:$I$9,3,TRUE))</f>
        <v>0</v>
      </c>
    </row>
    <row r="30" spans="2:23" ht="15" customHeight="1" x14ac:dyDescent="0.25">
      <c r="B30" t="s">
        <v>1426</v>
      </c>
      <c r="C30" s="1">
        <v>41054.197118055556</v>
      </c>
      <c r="D30">
        <v>40000</v>
      </c>
      <c r="E30" t="s">
        <v>47</v>
      </c>
      <c r="F30" t="s">
        <v>45</v>
      </c>
      <c r="G30" t="s">
        <v>12</v>
      </c>
      <c r="H30" t="s">
        <v>15</v>
      </c>
      <c r="J30" t="str">
        <f>VLOOKUP(tblSalaries[[#This Row],[clean Country]],tblCountries[[#All],[Mapping]:[Region]],2,FALSE)</f>
        <v>USA</v>
      </c>
      <c r="L30" s="9" t="str">
        <f>IF($T30,tblSalaries[[#This Row],[Salary in USD]],"")</f>
        <v/>
      </c>
      <c r="M30" s="9" t="str">
        <f>IF($T30,tblSalaries[[#This Row],[Your Job Title]],"")</f>
        <v/>
      </c>
      <c r="N30" s="9" t="str">
        <f>IF($T30,tblSalaries[[#This Row],[Job Type]],"")</f>
        <v/>
      </c>
      <c r="O30" s="9" t="str">
        <f>IF($T30,tblSalaries[[#This Row],[clean Country]],"")</f>
        <v/>
      </c>
      <c r="P30" s="9" t="str">
        <f>IF($T30,tblSalaries[[#This Row],[How many hours of a day you work on Excel]],"")</f>
        <v/>
      </c>
      <c r="Q30" s="9" t="str">
        <f>IF($T30,tblSalaries[[#This Row],[Years of Experience]],"")</f>
        <v/>
      </c>
      <c r="R30" s="9" t="str">
        <f>IF($T30,tblSalaries[[#This Row],[Region]],"")</f>
        <v/>
      </c>
      <c r="T30" s="11">
        <f t="shared" si="0"/>
        <v>0</v>
      </c>
      <c r="U30" s="11">
        <f>VLOOKUP(tblSalaries[[#This Row],[Region]],SReg,2,FALSE)</f>
        <v>1</v>
      </c>
      <c r="V30" s="11">
        <f>VLOOKUP(tblSalaries[[#This Row],[How many hours of a day you work on Excel]],SHours,2,FALSE)</f>
        <v>0</v>
      </c>
      <c r="W30" s="11">
        <f>IF(tblSalaries[[#This Row],[Years of Experience]]="",Filters!$I$10,VLOOKUP(tblSalaries[[#This Row],[Years of Experience]],Filters!$G$3:$I$9,3,TRUE))</f>
        <v>0</v>
      </c>
    </row>
    <row r="31" spans="2:23" ht="15" customHeight="1" x14ac:dyDescent="0.25">
      <c r="B31" t="s">
        <v>1427</v>
      </c>
      <c r="C31" s="1">
        <v>41054.197928240741</v>
      </c>
      <c r="D31">
        <v>60000</v>
      </c>
      <c r="E31" t="s">
        <v>49</v>
      </c>
      <c r="F31" t="s">
        <v>17</v>
      </c>
      <c r="G31" t="s">
        <v>12</v>
      </c>
      <c r="H31" t="s">
        <v>10</v>
      </c>
      <c r="J31" t="str">
        <f>VLOOKUP(tblSalaries[[#This Row],[clean Country]],tblCountries[[#All],[Mapping]:[Region]],2,FALSE)</f>
        <v>USA</v>
      </c>
      <c r="L31" s="9" t="str">
        <f>IF($T31,tblSalaries[[#This Row],[Salary in USD]],"")</f>
        <v/>
      </c>
      <c r="M31" s="9" t="str">
        <f>IF($T31,tblSalaries[[#This Row],[Your Job Title]],"")</f>
        <v/>
      </c>
      <c r="N31" s="9" t="str">
        <f>IF($T31,tblSalaries[[#This Row],[Job Type]],"")</f>
        <v/>
      </c>
      <c r="O31" s="9" t="str">
        <f>IF($T31,tblSalaries[[#This Row],[clean Country]],"")</f>
        <v/>
      </c>
      <c r="P31" s="9" t="str">
        <f>IF($T31,tblSalaries[[#This Row],[How many hours of a day you work on Excel]],"")</f>
        <v/>
      </c>
      <c r="Q31" s="9" t="str">
        <f>IF($T31,tblSalaries[[#This Row],[Years of Experience]],"")</f>
        <v/>
      </c>
      <c r="R31" s="9" t="str">
        <f>IF($T31,tblSalaries[[#This Row],[Region]],"")</f>
        <v/>
      </c>
      <c r="T31" s="11">
        <f t="shared" si="0"/>
        <v>0</v>
      </c>
      <c r="U31" s="11">
        <f>VLOOKUP(tblSalaries[[#This Row],[Region]],SReg,2,FALSE)</f>
        <v>1</v>
      </c>
      <c r="V31" s="11">
        <f>VLOOKUP(tblSalaries[[#This Row],[How many hours of a day you work on Excel]],SHours,2,FALSE)</f>
        <v>1</v>
      </c>
      <c r="W31" s="11">
        <f>IF(tblSalaries[[#This Row],[Years of Experience]]="",Filters!$I$10,VLOOKUP(tblSalaries[[#This Row],[Years of Experience]],Filters!$G$3:$I$9,3,TRUE))</f>
        <v>0</v>
      </c>
    </row>
    <row r="32" spans="2:23" ht="15" customHeight="1" x14ac:dyDescent="0.25">
      <c r="B32" t="s">
        <v>1428</v>
      </c>
      <c r="C32" s="1">
        <v>41054.200381944444</v>
      </c>
      <c r="D32">
        <v>41160.941823328096</v>
      </c>
      <c r="E32" t="s">
        <v>50</v>
      </c>
      <c r="F32" t="s">
        <v>45</v>
      </c>
      <c r="G32" t="s">
        <v>51</v>
      </c>
      <c r="H32" t="s">
        <v>7</v>
      </c>
      <c r="J32" t="str">
        <f>VLOOKUP(tblSalaries[[#This Row],[clean Country]],tblCountries[[#All],[Mapping]:[Region]],2,FALSE)</f>
        <v>EMEA</v>
      </c>
      <c r="L32" s="9" t="str">
        <f>IF($T32,tblSalaries[[#This Row],[Salary in USD]],"")</f>
        <v/>
      </c>
      <c r="M32" s="9" t="str">
        <f>IF($T32,tblSalaries[[#This Row],[Your Job Title]],"")</f>
        <v/>
      </c>
      <c r="N32" s="9" t="str">
        <f>IF($T32,tblSalaries[[#This Row],[Job Type]],"")</f>
        <v/>
      </c>
      <c r="O32" s="9" t="str">
        <f>IF($T32,tblSalaries[[#This Row],[clean Country]],"")</f>
        <v/>
      </c>
      <c r="P32" s="9" t="str">
        <f>IF($T32,tblSalaries[[#This Row],[How many hours of a day you work on Excel]],"")</f>
        <v/>
      </c>
      <c r="Q32" s="9" t="str">
        <f>IF($T32,tblSalaries[[#This Row],[Years of Experience]],"")</f>
        <v/>
      </c>
      <c r="R32" s="9" t="str">
        <f>IF($T32,tblSalaries[[#This Row],[Region]],"")</f>
        <v/>
      </c>
      <c r="T32" s="11">
        <f t="shared" si="0"/>
        <v>0</v>
      </c>
      <c r="U32" s="11">
        <f>VLOOKUP(tblSalaries[[#This Row],[Region]],SReg,2,FALSE)</f>
        <v>0</v>
      </c>
      <c r="V32" s="11">
        <f>VLOOKUP(tblSalaries[[#This Row],[How many hours of a day you work on Excel]],SHours,2,FALSE)</f>
        <v>1</v>
      </c>
      <c r="W32" s="11">
        <f>IF(tblSalaries[[#This Row],[Years of Experience]]="",Filters!$I$10,VLOOKUP(tblSalaries[[#This Row],[Years of Experience]],Filters!$G$3:$I$9,3,TRUE))</f>
        <v>0</v>
      </c>
    </row>
    <row r="33" spans="2:23" ht="15" customHeight="1" x14ac:dyDescent="0.25">
      <c r="B33" t="s">
        <v>1429</v>
      </c>
      <c r="C33" s="1">
        <v>41054.203043981484</v>
      </c>
      <c r="D33">
        <v>16027.125018698311</v>
      </c>
      <c r="E33" t="s">
        <v>52</v>
      </c>
      <c r="F33" t="s">
        <v>233</v>
      </c>
      <c r="G33" t="s">
        <v>6</v>
      </c>
      <c r="H33" t="s">
        <v>22</v>
      </c>
      <c r="J33" t="str">
        <f>VLOOKUP(tblSalaries[[#This Row],[clean Country]],tblCountries[[#All],[Mapping]:[Region]],2,FALSE)</f>
        <v>APAC</v>
      </c>
      <c r="L33" s="9" t="str">
        <f>IF($T33,tblSalaries[[#This Row],[Salary in USD]],"")</f>
        <v/>
      </c>
      <c r="M33" s="9" t="str">
        <f>IF($T33,tblSalaries[[#This Row],[Your Job Title]],"")</f>
        <v/>
      </c>
      <c r="N33" s="9" t="str">
        <f>IF($T33,tblSalaries[[#This Row],[Job Type]],"")</f>
        <v/>
      </c>
      <c r="O33" s="9" t="str">
        <f>IF($T33,tblSalaries[[#This Row],[clean Country]],"")</f>
        <v/>
      </c>
      <c r="P33" s="9" t="str">
        <f>IF($T33,tblSalaries[[#This Row],[How many hours of a day you work on Excel]],"")</f>
        <v/>
      </c>
      <c r="Q33" s="9" t="str">
        <f>IF($T33,tblSalaries[[#This Row],[Years of Experience]],"")</f>
        <v/>
      </c>
      <c r="R33" s="9" t="str">
        <f>IF($T33,tblSalaries[[#This Row],[Region]],"")</f>
        <v/>
      </c>
      <c r="T33" s="11">
        <f t="shared" si="0"/>
        <v>0</v>
      </c>
      <c r="U33" s="11">
        <f>VLOOKUP(tblSalaries[[#This Row],[Region]],SReg,2,FALSE)</f>
        <v>0</v>
      </c>
      <c r="V33" s="11">
        <f>VLOOKUP(tblSalaries[[#This Row],[How many hours of a day you work on Excel]],SHours,2,FALSE)</f>
        <v>0</v>
      </c>
      <c r="W33" s="11">
        <f>IF(tblSalaries[[#This Row],[Years of Experience]]="",Filters!$I$10,VLOOKUP(tblSalaries[[#This Row],[Years of Experience]],Filters!$G$3:$I$9,3,TRUE))</f>
        <v>0</v>
      </c>
    </row>
    <row r="34" spans="2:23" ht="15" customHeight="1" x14ac:dyDescent="0.25">
      <c r="B34" t="s">
        <v>1430</v>
      </c>
      <c r="C34" s="1">
        <v>41054.205266203702</v>
      </c>
      <c r="D34">
        <v>10684.750012465542</v>
      </c>
      <c r="E34" t="s">
        <v>53</v>
      </c>
      <c r="F34" t="s">
        <v>45</v>
      </c>
      <c r="G34" t="s">
        <v>6</v>
      </c>
      <c r="H34" t="s">
        <v>7</v>
      </c>
      <c r="J34" t="str">
        <f>VLOOKUP(tblSalaries[[#This Row],[clean Country]],tblCountries[[#All],[Mapping]:[Region]],2,FALSE)</f>
        <v>APAC</v>
      </c>
      <c r="L34" s="9" t="str">
        <f>IF($T34,tblSalaries[[#This Row],[Salary in USD]],"")</f>
        <v/>
      </c>
      <c r="M34" s="9" t="str">
        <f>IF($T34,tblSalaries[[#This Row],[Your Job Title]],"")</f>
        <v/>
      </c>
      <c r="N34" s="9" t="str">
        <f>IF($T34,tblSalaries[[#This Row],[Job Type]],"")</f>
        <v/>
      </c>
      <c r="O34" s="9" t="str">
        <f>IF($T34,tblSalaries[[#This Row],[clean Country]],"")</f>
        <v/>
      </c>
      <c r="P34" s="9" t="str">
        <f>IF($T34,tblSalaries[[#This Row],[How many hours of a day you work on Excel]],"")</f>
        <v/>
      </c>
      <c r="Q34" s="9" t="str">
        <f>IF($T34,tblSalaries[[#This Row],[Years of Experience]],"")</f>
        <v/>
      </c>
      <c r="R34" s="9" t="str">
        <f>IF($T34,tblSalaries[[#This Row],[Region]],"")</f>
        <v/>
      </c>
      <c r="T34" s="11">
        <f t="shared" si="0"/>
        <v>0</v>
      </c>
      <c r="U34" s="11">
        <f>VLOOKUP(tblSalaries[[#This Row],[Region]],SReg,2,FALSE)</f>
        <v>0</v>
      </c>
      <c r="V34" s="11">
        <f>VLOOKUP(tblSalaries[[#This Row],[How many hours of a day you work on Excel]],SHours,2,FALSE)</f>
        <v>1</v>
      </c>
      <c r="W34" s="11">
        <f>IF(tblSalaries[[#This Row],[Years of Experience]]="",Filters!$I$10,VLOOKUP(tblSalaries[[#This Row],[Years of Experience]],Filters!$G$3:$I$9,3,TRUE))</f>
        <v>0</v>
      </c>
    </row>
    <row r="35" spans="2:23" ht="15" customHeight="1" x14ac:dyDescent="0.25">
      <c r="B35" t="s">
        <v>1431</v>
      </c>
      <c r="C35" s="1">
        <v>41054.205416666664</v>
      </c>
      <c r="D35">
        <v>41000</v>
      </c>
      <c r="E35" t="s">
        <v>54</v>
      </c>
      <c r="F35" t="s">
        <v>45</v>
      </c>
      <c r="G35" t="s">
        <v>55</v>
      </c>
      <c r="H35" t="s">
        <v>10</v>
      </c>
      <c r="J35" t="str">
        <f>VLOOKUP(tblSalaries[[#This Row],[clean Country]],tblCountries[[#All],[Mapping]:[Region]],2,FALSE)</f>
        <v>EMEA</v>
      </c>
      <c r="L35" s="9" t="str">
        <f>IF($T35,tblSalaries[[#This Row],[Salary in USD]],"")</f>
        <v/>
      </c>
      <c r="M35" s="9" t="str">
        <f>IF($T35,tblSalaries[[#This Row],[Your Job Title]],"")</f>
        <v/>
      </c>
      <c r="N35" s="9" t="str">
        <f>IF($T35,tblSalaries[[#This Row],[Job Type]],"")</f>
        <v/>
      </c>
      <c r="O35" s="9" t="str">
        <f>IF($T35,tblSalaries[[#This Row],[clean Country]],"")</f>
        <v/>
      </c>
      <c r="P35" s="9" t="str">
        <f>IF($T35,tblSalaries[[#This Row],[How many hours of a day you work on Excel]],"")</f>
        <v/>
      </c>
      <c r="Q35" s="9" t="str">
        <f>IF($T35,tblSalaries[[#This Row],[Years of Experience]],"")</f>
        <v/>
      </c>
      <c r="R35" s="9" t="str">
        <f>IF($T35,tblSalaries[[#This Row],[Region]],"")</f>
        <v/>
      </c>
      <c r="T35" s="11">
        <f t="shared" si="0"/>
        <v>0</v>
      </c>
      <c r="U35" s="11">
        <f>VLOOKUP(tblSalaries[[#This Row],[Region]],SReg,2,FALSE)</f>
        <v>0</v>
      </c>
      <c r="V35" s="11">
        <f>VLOOKUP(tblSalaries[[#This Row],[How many hours of a day you work on Excel]],SHours,2,FALSE)</f>
        <v>1</v>
      </c>
      <c r="W35" s="11">
        <f>IF(tblSalaries[[#This Row],[Years of Experience]]="",Filters!$I$10,VLOOKUP(tblSalaries[[#This Row],[Years of Experience]],Filters!$G$3:$I$9,3,TRUE))</f>
        <v>0</v>
      </c>
    </row>
    <row r="36" spans="2:23" ht="15" customHeight="1" x14ac:dyDescent="0.25">
      <c r="B36" t="s">
        <v>1432</v>
      </c>
      <c r="C36" s="1">
        <v>41054.206319444442</v>
      </c>
      <c r="D36">
        <v>6410.8500074793246</v>
      </c>
      <c r="E36" t="s">
        <v>56</v>
      </c>
      <c r="F36" t="s">
        <v>56</v>
      </c>
      <c r="G36" t="s">
        <v>6</v>
      </c>
      <c r="H36" t="s">
        <v>7</v>
      </c>
      <c r="J36" t="str">
        <f>VLOOKUP(tblSalaries[[#This Row],[clean Country]],tblCountries[[#All],[Mapping]:[Region]],2,FALSE)</f>
        <v>APAC</v>
      </c>
      <c r="L36" s="9" t="str">
        <f>IF($T36,tblSalaries[[#This Row],[Salary in USD]],"")</f>
        <v/>
      </c>
      <c r="M36" s="9" t="str">
        <f>IF($T36,tblSalaries[[#This Row],[Your Job Title]],"")</f>
        <v/>
      </c>
      <c r="N36" s="9" t="str">
        <f>IF($T36,tblSalaries[[#This Row],[Job Type]],"")</f>
        <v/>
      </c>
      <c r="O36" s="9" t="str">
        <f>IF($T36,tblSalaries[[#This Row],[clean Country]],"")</f>
        <v/>
      </c>
      <c r="P36" s="9" t="str">
        <f>IF($T36,tblSalaries[[#This Row],[How many hours of a day you work on Excel]],"")</f>
        <v/>
      </c>
      <c r="Q36" s="9" t="str">
        <f>IF($T36,tblSalaries[[#This Row],[Years of Experience]],"")</f>
        <v/>
      </c>
      <c r="R36" s="9" t="str">
        <f>IF($T36,tblSalaries[[#This Row],[Region]],"")</f>
        <v/>
      </c>
      <c r="T36" s="11">
        <f t="shared" si="0"/>
        <v>0</v>
      </c>
      <c r="U36" s="11">
        <f>VLOOKUP(tblSalaries[[#This Row],[Region]],SReg,2,FALSE)</f>
        <v>0</v>
      </c>
      <c r="V36" s="11">
        <f>VLOOKUP(tblSalaries[[#This Row],[How many hours of a day you work on Excel]],SHours,2,FALSE)</f>
        <v>1</v>
      </c>
      <c r="W36" s="11">
        <f>IF(tblSalaries[[#This Row],[Years of Experience]]="",Filters!$I$10,VLOOKUP(tblSalaries[[#This Row],[Years of Experience]],Filters!$G$3:$I$9,3,TRUE))</f>
        <v>0</v>
      </c>
    </row>
    <row r="37" spans="2:23" ht="15" customHeight="1" x14ac:dyDescent="0.25">
      <c r="B37" t="s">
        <v>1433</v>
      </c>
      <c r="C37" s="1">
        <v>41054.207465277781</v>
      </c>
      <c r="D37">
        <v>55166.239522354947</v>
      </c>
      <c r="E37" t="s">
        <v>58</v>
      </c>
      <c r="F37" t="s">
        <v>17</v>
      </c>
      <c r="G37" t="s">
        <v>59</v>
      </c>
      <c r="H37" t="s">
        <v>10</v>
      </c>
      <c r="J37" t="str">
        <f>VLOOKUP(tblSalaries[[#This Row],[clean Country]],tblCountries[[#All],[Mapping]:[Region]],2,FALSE)</f>
        <v>EMEA</v>
      </c>
      <c r="L37" s="9" t="str">
        <f>IF($T37,tblSalaries[[#This Row],[Salary in USD]],"")</f>
        <v/>
      </c>
      <c r="M37" s="9" t="str">
        <f>IF($T37,tblSalaries[[#This Row],[Your Job Title]],"")</f>
        <v/>
      </c>
      <c r="N37" s="9" t="str">
        <f>IF($T37,tblSalaries[[#This Row],[Job Type]],"")</f>
        <v/>
      </c>
      <c r="O37" s="9" t="str">
        <f>IF($T37,tblSalaries[[#This Row],[clean Country]],"")</f>
        <v/>
      </c>
      <c r="P37" s="9" t="str">
        <f>IF($T37,tblSalaries[[#This Row],[How many hours of a day you work on Excel]],"")</f>
        <v/>
      </c>
      <c r="Q37" s="9" t="str">
        <f>IF($T37,tblSalaries[[#This Row],[Years of Experience]],"")</f>
        <v/>
      </c>
      <c r="R37" s="9" t="str">
        <f>IF($T37,tblSalaries[[#This Row],[Region]],"")</f>
        <v/>
      </c>
      <c r="T37" s="11">
        <f t="shared" si="0"/>
        <v>0</v>
      </c>
      <c r="U37" s="11">
        <f>VLOOKUP(tblSalaries[[#This Row],[Region]],SReg,2,FALSE)</f>
        <v>0</v>
      </c>
      <c r="V37" s="11">
        <f>VLOOKUP(tblSalaries[[#This Row],[How many hours of a day you work on Excel]],SHours,2,FALSE)</f>
        <v>1</v>
      </c>
      <c r="W37" s="11">
        <f>IF(tblSalaries[[#This Row],[Years of Experience]]="",Filters!$I$10,VLOOKUP(tblSalaries[[#This Row],[Years of Experience]],Filters!$G$3:$I$9,3,TRUE))</f>
        <v>0</v>
      </c>
    </row>
    <row r="38" spans="2:23" ht="15" customHeight="1" x14ac:dyDescent="0.25">
      <c r="B38" t="s">
        <v>1434</v>
      </c>
      <c r="C38" s="1">
        <v>41054.209131944444</v>
      </c>
      <c r="D38">
        <v>19200</v>
      </c>
      <c r="E38" t="s">
        <v>17</v>
      </c>
      <c r="F38" t="s">
        <v>17</v>
      </c>
      <c r="G38" t="s">
        <v>62</v>
      </c>
      <c r="H38" t="s">
        <v>15</v>
      </c>
      <c r="J38" t="str">
        <f>VLOOKUP(tblSalaries[[#This Row],[clean Country]],tblCountries[[#All],[Mapping]:[Region]],2,FALSE)</f>
        <v>EMEA</v>
      </c>
      <c r="L38" s="9" t="str">
        <f>IF($T38,tblSalaries[[#This Row],[Salary in USD]],"")</f>
        <v/>
      </c>
      <c r="M38" s="9" t="str">
        <f>IF($T38,tblSalaries[[#This Row],[Your Job Title]],"")</f>
        <v/>
      </c>
      <c r="N38" s="9" t="str">
        <f>IF($T38,tblSalaries[[#This Row],[Job Type]],"")</f>
        <v/>
      </c>
      <c r="O38" s="9" t="str">
        <f>IF($T38,tblSalaries[[#This Row],[clean Country]],"")</f>
        <v/>
      </c>
      <c r="P38" s="9" t="str">
        <f>IF($T38,tblSalaries[[#This Row],[How many hours of a day you work on Excel]],"")</f>
        <v/>
      </c>
      <c r="Q38" s="9" t="str">
        <f>IF($T38,tblSalaries[[#This Row],[Years of Experience]],"")</f>
        <v/>
      </c>
      <c r="R38" s="9" t="str">
        <f>IF($T38,tblSalaries[[#This Row],[Region]],"")</f>
        <v/>
      </c>
      <c r="T38" s="11">
        <f t="shared" si="0"/>
        <v>0</v>
      </c>
      <c r="U38" s="11">
        <f>VLOOKUP(tblSalaries[[#This Row],[Region]],SReg,2,FALSE)</f>
        <v>0</v>
      </c>
      <c r="V38" s="11">
        <f>VLOOKUP(tblSalaries[[#This Row],[How many hours of a day you work on Excel]],SHours,2,FALSE)</f>
        <v>0</v>
      </c>
      <c r="W38" s="11">
        <f>IF(tblSalaries[[#This Row],[Years of Experience]]="",Filters!$I$10,VLOOKUP(tblSalaries[[#This Row],[Years of Experience]],Filters!$G$3:$I$9,3,TRUE))</f>
        <v>0</v>
      </c>
    </row>
    <row r="39" spans="2:23" ht="15" customHeight="1" x14ac:dyDescent="0.25">
      <c r="B39" t="s">
        <v>1435</v>
      </c>
      <c r="C39" s="1">
        <v>41054.21125</v>
      </c>
      <c r="D39">
        <v>8903.9583437212841</v>
      </c>
      <c r="E39" t="s">
        <v>63</v>
      </c>
      <c r="F39" t="s">
        <v>294</v>
      </c>
      <c r="G39" t="s">
        <v>6</v>
      </c>
      <c r="H39" t="s">
        <v>10</v>
      </c>
      <c r="J39" t="str">
        <f>VLOOKUP(tblSalaries[[#This Row],[clean Country]],tblCountries[[#All],[Mapping]:[Region]],2,FALSE)</f>
        <v>APAC</v>
      </c>
      <c r="L39" s="9" t="str">
        <f>IF($T39,tblSalaries[[#This Row],[Salary in USD]],"")</f>
        <v/>
      </c>
      <c r="M39" s="9" t="str">
        <f>IF($T39,tblSalaries[[#This Row],[Your Job Title]],"")</f>
        <v/>
      </c>
      <c r="N39" s="9" t="str">
        <f>IF($T39,tblSalaries[[#This Row],[Job Type]],"")</f>
        <v/>
      </c>
      <c r="O39" s="9" t="str">
        <f>IF($T39,tblSalaries[[#This Row],[clean Country]],"")</f>
        <v/>
      </c>
      <c r="P39" s="9" t="str">
        <f>IF($T39,tblSalaries[[#This Row],[How many hours of a day you work on Excel]],"")</f>
        <v/>
      </c>
      <c r="Q39" s="9" t="str">
        <f>IF($T39,tblSalaries[[#This Row],[Years of Experience]],"")</f>
        <v/>
      </c>
      <c r="R39" s="9" t="str">
        <f>IF($T39,tblSalaries[[#This Row],[Region]],"")</f>
        <v/>
      </c>
      <c r="T39" s="11">
        <f t="shared" si="0"/>
        <v>0</v>
      </c>
      <c r="U39" s="11">
        <f>VLOOKUP(tblSalaries[[#This Row],[Region]],SReg,2,FALSE)</f>
        <v>0</v>
      </c>
      <c r="V39" s="11">
        <f>VLOOKUP(tblSalaries[[#This Row],[How many hours of a day you work on Excel]],SHours,2,FALSE)</f>
        <v>1</v>
      </c>
      <c r="W39" s="11">
        <f>IF(tblSalaries[[#This Row],[Years of Experience]]="",Filters!$I$10,VLOOKUP(tblSalaries[[#This Row],[Years of Experience]],Filters!$G$3:$I$9,3,TRUE))</f>
        <v>0</v>
      </c>
    </row>
    <row r="40" spans="2:23" ht="15" customHeight="1" x14ac:dyDescent="0.25">
      <c r="B40" t="s">
        <v>1436</v>
      </c>
      <c r="C40" s="1">
        <v>41054.213553240741</v>
      </c>
      <c r="D40">
        <v>150000</v>
      </c>
      <c r="E40" t="s">
        <v>64</v>
      </c>
      <c r="F40" t="s">
        <v>45</v>
      </c>
      <c r="G40" t="s">
        <v>12</v>
      </c>
      <c r="H40" t="s">
        <v>15</v>
      </c>
      <c r="J40" t="str">
        <f>VLOOKUP(tblSalaries[[#This Row],[clean Country]],tblCountries[[#All],[Mapping]:[Region]],2,FALSE)</f>
        <v>USA</v>
      </c>
      <c r="L40" s="9" t="str">
        <f>IF($T40,tblSalaries[[#This Row],[Salary in USD]],"")</f>
        <v/>
      </c>
      <c r="M40" s="9" t="str">
        <f>IF($T40,tblSalaries[[#This Row],[Your Job Title]],"")</f>
        <v/>
      </c>
      <c r="N40" s="9" t="str">
        <f>IF($T40,tblSalaries[[#This Row],[Job Type]],"")</f>
        <v/>
      </c>
      <c r="O40" s="9" t="str">
        <f>IF($T40,tblSalaries[[#This Row],[clean Country]],"")</f>
        <v/>
      </c>
      <c r="P40" s="9" t="str">
        <f>IF($T40,tblSalaries[[#This Row],[How many hours of a day you work on Excel]],"")</f>
        <v/>
      </c>
      <c r="Q40" s="9" t="str">
        <f>IF($T40,tblSalaries[[#This Row],[Years of Experience]],"")</f>
        <v/>
      </c>
      <c r="R40" s="9" t="str">
        <f>IF($T40,tblSalaries[[#This Row],[Region]],"")</f>
        <v/>
      </c>
      <c r="T40" s="11">
        <f t="shared" si="0"/>
        <v>0</v>
      </c>
      <c r="U40" s="11">
        <f>VLOOKUP(tblSalaries[[#This Row],[Region]],SReg,2,FALSE)</f>
        <v>1</v>
      </c>
      <c r="V40" s="11">
        <f>VLOOKUP(tblSalaries[[#This Row],[How many hours of a day you work on Excel]],SHours,2,FALSE)</f>
        <v>0</v>
      </c>
      <c r="W40" s="11">
        <f>IF(tblSalaries[[#This Row],[Years of Experience]]="",Filters!$I$10,VLOOKUP(tblSalaries[[#This Row],[Years of Experience]],Filters!$G$3:$I$9,3,TRUE))</f>
        <v>0</v>
      </c>
    </row>
    <row r="41" spans="2:23" ht="15" customHeight="1" x14ac:dyDescent="0.25">
      <c r="B41" t="s">
        <v>1437</v>
      </c>
      <c r="C41" s="1">
        <v>41054.215613425928</v>
      </c>
      <c r="D41">
        <v>69000</v>
      </c>
      <c r="E41" t="s">
        <v>65</v>
      </c>
      <c r="F41" t="s">
        <v>233</v>
      </c>
      <c r="G41" t="s">
        <v>12</v>
      </c>
      <c r="H41" t="s">
        <v>7</v>
      </c>
      <c r="J41" t="str">
        <f>VLOOKUP(tblSalaries[[#This Row],[clean Country]],tblCountries[[#All],[Mapping]:[Region]],2,FALSE)</f>
        <v>USA</v>
      </c>
      <c r="L41" s="9" t="str">
        <f>IF($T41,tblSalaries[[#This Row],[Salary in USD]],"")</f>
        <v/>
      </c>
      <c r="M41" s="9" t="str">
        <f>IF($T41,tblSalaries[[#This Row],[Your Job Title]],"")</f>
        <v/>
      </c>
      <c r="N41" s="9" t="str">
        <f>IF($T41,tblSalaries[[#This Row],[Job Type]],"")</f>
        <v/>
      </c>
      <c r="O41" s="9" t="str">
        <f>IF($T41,tblSalaries[[#This Row],[clean Country]],"")</f>
        <v/>
      </c>
      <c r="P41" s="9" t="str">
        <f>IF($T41,tblSalaries[[#This Row],[How many hours of a day you work on Excel]],"")</f>
        <v/>
      </c>
      <c r="Q41" s="9" t="str">
        <f>IF($T41,tblSalaries[[#This Row],[Years of Experience]],"")</f>
        <v/>
      </c>
      <c r="R41" s="9" t="str">
        <f>IF($T41,tblSalaries[[#This Row],[Region]],"")</f>
        <v/>
      </c>
      <c r="T41" s="11">
        <f t="shared" si="0"/>
        <v>0</v>
      </c>
      <c r="U41" s="11">
        <f>VLOOKUP(tblSalaries[[#This Row],[Region]],SReg,2,FALSE)</f>
        <v>1</v>
      </c>
      <c r="V41" s="11">
        <f>VLOOKUP(tblSalaries[[#This Row],[How many hours of a day you work on Excel]],SHours,2,FALSE)</f>
        <v>1</v>
      </c>
      <c r="W41" s="11">
        <f>IF(tblSalaries[[#This Row],[Years of Experience]]="",Filters!$I$10,VLOOKUP(tblSalaries[[#This Row],[Years of Experience]],Filters!$G$3:$I$9,3,TRUE))</f>
        <v>0</v>
      </c>
    </row>
    <row r="42" spans="2:23" ht="15" customHeight="1" x14ac:dyDescent="0.25">
      <c r="B42" t="s">
        <v>1438</v>
      </c>
      <c r="C42" s="1">
        <v>41054.216400462959</v>
      </c>
      <c r="D42">
        <v>30000</v>
      </c>
      <c r="E42" t="s">
        <v>66</v>
      </c>
      <c r="F42" t="s">
        <v>294</v>
      </c>
      <c r="G42" t="s">
        <v>12</v>
      </c>
      <c r="H42" t="s">
        <v>15</v>
      </c>
      <c r="J42" t="str">
        <f>VLOOKUP(tblSalaries[[#This Row],[clean Country]],tblCountries[[#All],[Mapping]:[Region]],2,FALSE)</f>
        <v>USA</v>
      </c>
      <c r="L42" s="9" t="str">
        <f>IF($T42,tblSalaries[[#This Row],[Salary in USD]],"")</f>
        <v/>
      </c>
      <c r="M42" s="9" t="str">
        <f>IF($T42,tblSalaries[[#This Row],[Your Job Title]],"")</f>
        <v/>
      </c>
      <c r="N42" s="9" t="str">
        <f>IF($T42,tblSalaries[[#This Row],[Job Type]],"")</f>
        <v/>
      </c>
      <c r="O42" s="9" t="str">
        <f>IF($T42,tblSalaries[[#This Row],[clean Country]],"")</f>
        <v/>
      </c>
      <c r="P42" s="9" t="str">
        <f>IF($T42,tblSalaries[[#This Row],[How many hours of a day you work on Excel]],"")</f>
        <v/>
      </c>
      <c r="Q42" s="9" t="str">
        <f>IF($T42,tblSalaries[[#This Row],[Years of Experience]],"")</f>
        <v/>
      </c>
      <c r="R42" s="9" t="str">
        <f>IF($T42,tblSalaries[[#This Row],[Region]],"")</f>
        <v/>
      </c>
      <c r="T42" s="11">
        <f t="shared" si="0"/>
        <v>0</v>
      </c>
      <c r="U42" s="11">
        <f>VLOOKUP(tblSalaries[[#This Row],[Region]],SReg,2,FALSE)</f>
        <v>1</v>
      </c>
      <c r="V42" s="11">
        <f>VLOOKUP(tblSalaries[[#This Row],[How many hours of a day you work on Excel]],SHours,2,FALSE)</f>
        <v>0</v>
      </c>
      <c r="W42" s="11">
        <f>IF(tblSalaries[[#This Row],[Years of Experience]]="",Filters!$I$10,VLOOKUP(tblSalaries[[#This Row],[Years of Experience]],Filters!$G$3:$I$9,3,TRUE))</f>
        <v>0</v>
      </c>
    </row>
    <row r="43" spans="2:23" ht="15" customHeight="1" x14ac:dyDescent="0.25">
      <c r="B43" t="s">
        <v>1439</v>
      </c>
      <c r="C43" s="1">
        <v>41054.217939814815</v>
      </c>
      <c r="D43">
        <v>7123.1666749770275</v>
      </c>
      <c r="E43" t="s">
        <v>67</v>
      </c>
      <c r="F43" t="s">
        <v>45</v>
      </c>
      <c r="G43" t="s">
        <v>6</v>
      </c>
      <c r="H43" t="s">
        <v>7</v>
      </c>
      <c r="J43" t="str">
        <f>VLOOKUP(tblSalaries[[#This Row],[clean Country]],tblCountries[[#All],[Mapping]:[Region]],2,FALSE)</f>
        <v>APAC</v>
      </c>
      <c r="L43" s="9" t="str">
        <f>IF($T43,tblSalaries[[#This Row],[Salary in USD]],"")</f>
        <v/>
      </c>
      <c r="M43" s="9" t="str">
        <f>IF($T43,tblSalaries[[#This Row],[Your Job Title]],"")</f>
        <v/>
      </c>
      <c r="N43" s="9" t="str">
        <f>IF($T43,tblSalaries[[#This Row],[Job Type]],"")</f>
        <v/>
      </c>
      <c r="O43" s="9" t="str">
        <f>IF($T43,tblSalaries[[#This Row],[clean Country]],"")</f>
        <v/>
      </c>
      <c r="P43" s="9" t="str">
        <f>IF($T43,tblSalaries[[#This Row],[How many hours of a day you work on Excel]],"")</f>
        <v/>
      </c>
      <c r="Q43" s="9" t="str">
        <f>IF($T43,tblSalaries[[#This Row],[Years of Experience]],"")</f>
        <v/>
      </c>
      <c r="R43" s="9" t="str">
        <f>IF($T43,tblSalaries[[#This Row],[Region]],"")</f>
        <v/>
      </c>
      <c r="T43" s="11">
        <f t="shared" si="0"/>
        <v>0</v>
      </c>
      <c r="U43" s="11">
        <f>VLOOKUP(tblSalaries[[#This Row],[Region]],SReg,2,FALSE)</f>
        <v>0</v>
      </c>
      <c r="V43" s="11">
        <f>VLOOKUP(tblSalaries[[#This Row],[How many hours of a day you work on Excel]],SHours,2,FALSE)</f>
        <v>1</v>
      </c>
      <c r="W43" s="11">
        <f>IF(tblSalaries[[#This Row],[Years of Experience]]="",Filters!$I$10,VLOOKUP(tblSalaries[[#This Row],[Years of Experience]],Filters!$G$3:$I$9,3,TRUE))</f>
        <v>0</v>
      </c>
    </row>
    <row r="44" spans="2:23" ht="15" customHeight="1" x14ac:dyDescent="0.25">
      <c r="B44" t="s">
        <v>1440</v>
      </c>
      <c r="C44" s="1">
        <v>41054.221388888887</v>
      </c>
      <c r="D44">
        <v>71393.675948184507</v>
      </c>
      <c r="E44" t="s">
        <v>69</v>
      </c>
      <c r="F44" t="s">
        <v>294</v>
      </c>
      <c r="G44" t="s">
        <v>70</v>
      </c>
      <c r="H44" t="s">
        <v>15</v>
      </c>
      <c r="J44" t="str">
        <f>VLOOKUP(tblSalaries[[#This Row],[clean Country]],tblCountries[[#All],[Mapping]:[Region]],2,FALSE)</f>
        <v>APAC</v>
      </c>
      <c r="L44" s="9" t="str">
        <f>IF($T44,tblSalaries[[#This Row],[Salary in USD]],"")</f>
        <v/>
      </c>
      <c r="M44" s="9" t="str">
        <f>IF($T44,tblSalaries[[#This Row],[Your Job Title]],"")</f>
        <v/>
      </c>
      <c r="N44" s="9" t="str">
        <f>IF($T44,tblSalaries[[#This Row],[Job Type]],"")</f>
        <v/>
      </c>
      <c r="O44" s="9" t="str">
        <f>IF($T44,tblSalaries[[#This Row],[clean Country]],"")</f>
        <v/>
      </c>
      <c r="P44" s="9" t="str">
        <f>IF($T44,tblSalaries[[#This Row],[How many hours of a day you work on Excel]],"")</f>
        <v/>
      </c>
      <c r="Q44" s="9" t="str">
        <f>IF($T44,tblSalaries[[#This Row],[Years of Experience]],"")</f>
        <v/>
      </c>
      <c r="R44" s="9" t="str">
        <f>IF($T44,tblSalaries[[#This Row],[Region]],"")</f>
        <v/>
      </c>
      <c r="T44" s="11">
        <f t="shared" si="0"/>
        <v>0</v>
      </c>
      <c r="U44" s="11">
        <f>VLOOKUP(tblSalaries[[#This Row],[Region]],SReg,2,FALSE)</f>
        <v>0</v>
      </c>
      <c r="V44" s="11">
        <f>VLOOKUP(tblSalaries[[#This Row],[How many hours of a day you work on Excel]],SHours,2,FALSE)</f>
        <v>0</v>
      </c>
      <c r="W44" s="11">
        <f>IF(tblSalaries[[#This Row],[Years of Experience]]="",Filters!$I$10,VLOOKUP(tblSalaries[[#This Row],[Years of Experience]],Filters!$G$3:$I$9,3,TRUE))</f>
        <v>0</v>
      </c>
    </row>
    <row r="45" spans="2:23" ht="15" customHeight="1" x14ac:dyDescent="0.25">
      <c r="B45" t="s">
        <v>1441</v>
      </c>
      <c r="C45" s="1">
        <v>41054.222337962965</v>
      </c>
      <c r="D45">
        <v>14500</v>
      </c>
      <c r="E45" t="s">
        <v>71</v>
      </c>
      <c r="F45" t="s">
        <v>17</v>
      </c>
      <c r="G45" t="s">
        <v>6</v>
      </c>
      <c r="H45" t="s">
        <v>7</v>
      </c>
      <c r="J45" t="str">
        <f>VLOOKUP(tblSalaries[[#This Row],[clean Country]],tblCountries[[#All],[Mapping]:[Region]],2,FALSE)</f>
        <v>APAC</v>
      </c>
      <c r="L45" s="9" t="str">
        <f>IF($T45,tblSalaries[[#This Row],[Salary in USD]],"")</f>
        <v/>
      </c>
      <c r="M45" s="9" t="str">
        <f>IF($T45,tblSalaries[[#This Row],[Your Job Title]],"")</f>
        <v/>
      </c>
      <c r="N45" s="9" t="str">
        <f>IF($T45,tblSalaries[[#This Row],[Job Type]],"")</f>
        <v/>
      </c>
      <c r="O45" s="9" t="str">
        <f>IF($T45,tblSalaries[[#This Row],[clean Country]],"")</f>
        <v/>
      </c>
      <c r="P45" s="9" t="str">
        <f>IF($T45,tblSalaries[[#This Row],[How many hours of a day you work on Excel]],"")</f>
        <v/>
      </c>
      <c r="Q45" s="9" t="str">
        <f>IF($T45,tblSalaries[[#This Row],[Years of Experience]],"")</f>
        <v/>
      </c>
      <c r="R45" s="9" t="str">
        <f>IF($T45,tblSalaries[[#This Row],[Region]],"")</f>
        <v/>
      </c>
      <c r="T45" s="11">
        <f t="shared" si="0"/>
        <v>0</v>
      </c>
      <c r="U45" s="11">
        <f>VLOOKUP(tblSalaries[[#This Row],[Region]],SReg,2,FALSE)</f>
        <v>0</v>
      </c>
      <c r="V45" s="11">
        <f>VLOOKUP(tblSalaries[[#This Row],[How many hours of a day you work on Excel]],SHours,2,FALSE)</f>
        <v>1</v>
      </c>
      <c r="W45" s="11">
        <f>IF(tblSalaries[[#This Row],[Years of Experience]]="",Filters!$I$10,VLOOKUP(tblSalaries[[#This Row],[Years of Experience]],Filters!$G$3:$I$9,3,TRUE))</f>
        <v>0</v>
      </c>
    </row>
    <row r="46" spans="2:23" ht="15" customHeight="1" x14ac:dyDescent="0.25">
      <c r="B46" t="s">
        <v>1442</v>
      </c>
      <c r="C46" s="1">
        <v>41054.229618055557</v>
      </c>
      <c r="D46">
        <v>68835.306612122877</v>
      </c>
      <c r="E46" t="s">
        <v>73</v>
      </c>
      <c r="F46" t="s">
        <v>233</v>
      </c>
      <c r="G46" t="s">
        <v>74</v>
      </c>
      <c r="H46" t="s">
        <v>15</v>
      </c>
      <c r="J46" t="str">
        <f>VLOOKUP(tblSalaries[[#This Row],[clean Country]],tblCountries[[#All],[Mapping]:[Region]],2,FALSE)</f>
        <v>CAN</v>
      </c>
      <c r="L46" s="9" t="str">
        <f>IF($T46,tblSalaries[[#This Row],[Salary in USD]],"")</f>
        <v/>
      </c>
      <c r="M46" s="9" t="str">
        <f>IF($T46,tblSalaries[[#This Row],[Your Job Title]],"")</f>
        <v/>
      </c>
      <c r="N46" s="9" t="str">
        <f>IF($T46,tblSalaries[[#This Row],[Job Type]],"")</f>
        <v/>
      </c>
      <c r="O46" s="9" t="str">
        <f>IF($T46,tblSalaries[[#This Row],[clean Country]],"")</f>
        <v/>
      </c>
      <c r="P46" s="9" t="str">
        <f>IF($T46,tblSalaries[[#This Row],[How many hours of a day you work on Excel]],"")</f>
        <v/>
      </c>
      <c r="Q46" s="9" t="str">
        <f>IF($T46,tblSalaries[[#This Row],[Years of Experience]],"")</f>
        <v/>
      </c>
      <c r="R46" s="9" t="str">
        <f>IF($T46,tblSalaries[[#This Row],[Region]],"")</f>
        <v/>
      </c>
      <c r="T46" s="11">
        <f t="shared" si="0"/>
        <v>0</v>
      </c>
      <c r="U46" s="11">
        <f>VLOOKUP(tblSalaries[[#This Row],[Region]],SReg,2,FALSE)</f>
        <v>0</v>
      </c>
      <c r="V46" s="11">
        <f>VLOOKUP(tblSalaries[[#This Row],[How many hours of a day you work on Excel]],SHours,2,FALSE)</f>
        <v>0</v>
      </c>
      <c r="W46" s="11">
        <f>IF(tblSalaries[[#This Row],[Years of Experience]]="",Filters!$I$10,VLOOKUP(tblSalaries[[#This Row],[Years of Experience]],Filters!$G$3:$I$9,3,TRUE))</f>
        <v>0</v>
      </c>
    </row>
    <row r="47" spans="2:23" ht="15" customHeight="1" x14ac:dyDescent="0.25">
      <c r="B47" t="s">
        <v>1443</v>
      </c>
      <c r="C47" s="1">
        <v>41054.23296296296</v>
      </c>
      <c r="D47">
        <v>58000</v>
      </c>
      <c r="E47" t="s">
        <v>75</v>
      </c>
      <c r="F47" t="s">
        <v>258</v>
      </c>
      <c r="G47" t="s">
        <v>12</v>
      </c>
      <c r="H47" t="s">
        <v>7</v>
      </c>
      <c r="J47" t="str">
        <f>VLOOKUP(tblSalaries[[#This Row],[clean Country]],tblCountries[[#All],[Mapping]:[Region]],2,FALSE)</f>
        <v>USA</v>
      </c>
      <c r="L47" s="9" t="str">
        <f>IF($T47,tblSalaries[[#This Row],[Salary in USD]],"")</f>
        <v/>
      </c>
      <c r="M47" s="9" t="str">
        <f>IF($T47,tblSalaries[[#This Row],[Your Job Title]],"")</f>
        <v/>
      </c>
      <c r="N47" s="9" t="str">
        <f>IF($T47,tblSalaries[[#This Row],[Job Type]],"")</f>
        <v/>
      </c>
      <c r="O47" s="9" t="str">
        <f>IF($T47,tblSalaries[[#This Row],[clean Country]],"")</f>
        <v/>
      </c>
      <c r="P47" s="9" t="str">
        <f>IF($T47,tblSalaries[[#This Row],[How many hours of a day you work on Excel]],"")</f>
        <v/>
      </c>
      <c r="Q47" s="9" t="str">
        <f>IF($T47,tblSalaries[[#This Row],[Years of Experience]],"")</f>
        <v/>
      </c>
      <c r="R47" s="9" t="str">
        <f>IF($T47,tblSalaries[[#This Row],[Region]],"")</f>
        <v/>
      </c>
      <c r="T47" s="11">
        <f t="shared" si="0"/>
        <v>0</v>
      </c>
      <c r="U47" s="11">
        <f>VLOOKUP(tblSalaries[[#This Row],[Region]],SReg,2,FALSE)</f>
        <v>1</v>
      </c>
      <c r="V47" s="11">
        <f>VLOOKUP(tblSalaries[[#This Row],[How many hours of a day you work on Excel]],SHours,2,FALSE)</f>
        <v>1</v>
      </c>
      <c r="W47" s="11">
        <f>IF(tblSalaries[[#This Row],[Years of Experience]]="",Filters!$I$10,VLOOKUP(tblSalaries[[#This Row],[Years of Experience]],Filters!$G$3:$I$9,3,TRUE))</f>
        <v>0</v>
      </c>
    </row>
    <row r="48" spans="2:23" ht="15" customHeight="1" x14ac:dyDescent="0.25">
      <c r="B48" t="s">
        <v>1444</v>
      </c>
      <c r="C48" s="1">
        <v>41054.239594907405</v>
      </c>
      <c r="D48">
        <v>90000</v>
      </c>
      <c r="E48" t="s">
        <v>76</v>
      </c>
      <c r="F48" t="s">
        <v>3392</v>
      </c>
      <c r="G48" t="s">
        <v>12</v>
      </c>
      <c r="H48" t="s">
        <v>22</v>
      </c>
      <c r="J48" t="str">
        <f>VLOOKUP(tblSalaries[[#This Row],[clean Country]],tblCountries[[#All],[Mapping]:[Region]],2,FALSE)</f>
        <v>USA</v>
      </c>
      <c r="L48" s="9" t="str">
        <f>IF($T48,tblSalaries[[#This Row],[Salary in USD]],"")</f>
        <v/>
      </c>
      <c r="M48" s="9" t="str">
        <f>IF($T48,tblSalaries[[#This Row],[Your Job Title]],"")</f>
        <v/>
      </c>
      <c r="N48" s="9" t="str">
        <f>IF($T48,tblSalaries[[#This Row],[Job Type]],"")</f>
        <v/>
      </c>
      <c r="O48" s="9" t="str">
        <f>IF($T48,tblSalaries[[#This Row],[clean Country]],"")</f>
        <v/>
      </c>
      <c r="P48" s="9" t="str">
        <f>IF($T48,tblSalaries[[#This Row],[How many hours of a day you work on Excel]],"")</f>
        <v/>
      </c>
      <c r="Q48" s="9" t="str">
        <f>IF($T48,tblSalaries[[#This Row],[Years of Experience]],"")</f>
        <v/>
      </c>
      <c r="R48" s="9" t="str">
        <f>IF($T48,tblSalaries[[#This Row],[Region]],"")</f>
        <v/>
      </c>
      <c r="T48" s="11">
        <f t="shared" si="0"/>
        <v>0</v>
      </c>
      <c r="U48" s="11">
        <f>VLOOKUP(tblSalaries[[#This Row],[Region]],SReg,2,FALSE)</f>
        <v>1</v>
      </c>
      <c r="V48" s="11">
        <f>VLOOKUP(tblSalaries[[#This Row],[How many hours of a day you work on Excel]],SHours,2,FALSE)</f>
        <v>0</v>
      </c>
      <c r="W48" s="11">
        <f>IF(tblSalaries[[#This Row],[Years of Experience]]="",Filters!$I$10,VLOOKUP(tblSalaries[[#This Row],[Years of Experience]],Filters!$G$3:$I$9,3,TRUE))</f>
        <v>0</v>
      </c>
    </row>
    <row r="49" spans="2:23" ht="15" customHeight="1" x14ac:dyDescent="0.25">
      <c r="B49" t="s">
        <v>1445</v>
      </c>
      <c r="C49" s="1">
        <v>41054.24082175926</v>
      </c>
      <c r="D49">
        <v>14246.333349954055</v>
      </c>
      <c r="E49" t="s">
        <v>77</v>
      </c>
      <c r="F49" t="s">
        <v>45</v>
      </c>
      <c r="G49" t="s">
        <v>6</v>
      </c>
      <c r="H49" t="s">
        <v>15</v>
      </c>
      <c r="J49" t="str">
        <f>VLOOKUP(tblSalaries[[#This Row],[clean Country]],tblCountries[[#All],[Mapping]:[Region]],2,FALSE)</f>
        <v>APAC</v>
      </c>
      <c r="L49" s="9" t="str">
        <f>IF($T49,tblSalaries[[#This Row],[Salary in USD]],"")</f>
        <v/>
      </c>
      <c r="M49" s="9" t="str">
        <f>IF($T49,tblSalaries[[#This Row],[Your Job Title]],"")</f>
        <v/>
      </c>
      <c r="N49" s="9" t="str">
        <f>IF($T49,tblSalaries[[#This Row],[Job Type]],"")</f>
        <v/>
      </c>
      <c r="O49" s="9" t="str">
        <f>IF($T49,tblSalaries[[#This Row],[clean Country]],"")</f>
        <v/>
      </c>
      <c r="P49" s="9" t="str">
        <f>IF($T49,tblSalaries[[#This Row],[How many hours of a day you work on Excel]],"")</f>
        <v/>
      </c>
      <c r="Q49" s="9" t="str">
        <f>IF($T49,tblSalaries[[#This Row],[Years of Experience]],"")</f>
        <v/>
      </c>
      <c r="R49" s="9" t="str">
        <f>IF($T49,tblSalaries[[#This Row],[Region]],"")</f>
        <v/>
      </c>
      <c r="T49" s="11">
        <f t="shared" si="0"/>
        <v>0</v>
      </c>
      <c r="U49" s="11">
        <f>VLOOKUP(tblSalaries[[#This Row],[Region]],SReg,2,FALSE)</f>
        <v>0</v>
      </c>
      <c r="V49" s="11">
        <f>VLOOKUP(tblSalaries[[#This Row],[How many hours of a day you work on Excel]],SHours,2,FALSE)</f>
        <v>0</v>
      </c>
      <c r="W49" s="11">
        <f>IF(tblSalaries[[#This Row],[Years of Experience]]="",Filters!$I$10,VLOOKUP(tblSalaries[[#This Row],[Years of Experience]],Filters!$G$3:$I$9,3,TRUE))</f>
        <v>0</v>
      </c>
    </row>
    <row r="50" spans="2:23" ht="15" customHeight="1" x14ac:dyDescent="0.25">
      <c r="B50" t="s">
        <v>1446</v>
      </c>
      <c r="C50" s="1">
        <v>41054.241087962961</v>
      </c>
      <c r="D50">
        <v>50437.70470615309</v>
      </c>
      <c r="E50" t="s">
        <v>78</v>
      </c>
      <c r="F50" t="s">
        <v>17</v>
      </c>
      <c r="G50" t="s">
        <v>59</v>
      </c>
      <c r="H50" t="s">
        <v>7</v>
      </c>
      <c r="J50" t="str">
        <f>VLOOKUP(tblSalaries[[#This Row],[clean Country]],tblCountries[[#All],[Mapping]:[Region]],2,FALSE)</f>
        <v>EMEA</v>
      </c>
      <c r="L50" s="9" t="str">
        <f>IF($T50,tblSalaries[[#This Row],[Salary in USD]],"")</f>
        <v/>
      </c>
      <c r="M50" s="9" t="str">
        <f>IF($T50,tblSalaries[[#This Row],[Your Job Title]],"")</f>
        <v/>
      </c>
      <c r="N50" s="9" t="str">
        <f>IF($T50,tblSalaries[[#This Row],[Job Type]],"")</f>
        <v/>
      </c>
      <c r="O50" s="9" t="str">
        <f>IF($T50,tblSalaries[[#This Row],[clean Country]],"")</f>
        <v/>
      </c>
      <c r="P50" s="9" t="str">
        <f>IF($T50,tblSalaries[[#This Row],[How many hours of a day you work on Excel]],"")</f>
        <v/>
      </c>
      <c r="Q50" s="9" t="str">
        <f>IF($T50,tblSalaries[[#This Row],[Years of Experience]],"")</f>
        <v/>
      </c>
      <c r="R50" s="9" t="str">
        <f>IF($T50,tblSalaries[[#This Row],[Region]],"")</f>
        <v/>
      </c>
      <c r="T50" s="11">
        <f t="shared" si="0"/>
        <v>0</v>
      </c>
      <c r="U50" s="11">
        <f>VLOOKUP(tblSalaries[[#This Row],[Region]],SReg,2,FALSE)</f>
        <v>0</v>
      </c>
      <c r="V50" s="11">
        <f>VLOOKUP(tblSalaries[[#This Row],[How many hours of a day you work on Excel]],SHours,2,FALSE)</f>
        <v>1</v>
      </c>
      <c r="W50" s="11">
        <f>IF(tblSalaries[[#This Row],[Years of Experience]]="",Filters!$I$10,VLOOKUP(tblSalaries[[#This Row],[Years of Experience]],Filters!$G$3:$I$9,3,TRUE))</f>
        <v>0</v>
      </c>
    </row>
    <row r="51" spans="2:23" ht="15" customHeight="1" x14ac:dyDescent="0.25">
      <c r="B51" t="s">
        <v>1447</v>
      </c>
      <c r="C51" s="1">
        <v>41054.241574074076</v>
      </c>
      <c r="D51">
        <v>12000</v>
      </c>
      <c r="E51" t="s">
        <v>79</v>
      </c>
      <c r="F51" t="s">
        <v>294</v>
      </c>
      <c r="G51" t="s">
        <v>12</v>
      </c>
      <c r="H51" t="s">
        <v>22</v>
      </c>
      <c r="J51" t="str">
        <f>VLOOKUP(tblSalaries[[#This Row],[clean Country]],tblCountries[[#All],[Mapping]:[Region]],2,FALSE)</f>
        <v>USA</v>
      </c>
      <c r="L51" s="9" t="str">
        <f>IF($T51,tblSalaries[[#This Row],[Salary in USD]],"")</f>
        <v/>
      </c>
      <c r="M51" s="9" t="str">
        <f>IF($T51,tblSalaries[[#This Row],[Your Job Title]],"")</f>
        <v/>
      </c>
      <c r="N51" s="9" t="str">
        <f>IF($T51,tblSalaries[[#This Row],[Job Type]],"")</f>
        <v/>
      </c>
      <c r="O51" s="9" t="str">
        <f>IF($T51,tblSalaries[[#This Row],[clean Country]],"")</f>
        <v/>
      </c>
      <c r="P51" s="9" t="str">
        <f>IF($T51,tblSalaries[[#This Row],[How many hours of a day you work on Excel]],"")</f>
        <v/>
      </c>
      <c r="Q51" s="9" t="str">
        <f>IF($T51,tblSalaries[[#This Row],[Years of Experience]],"")</f>
        <v/>
      </c>
      <c r="R51" s="9" t="str">
        <f>IF($T51,tblSalaries[[#This Row],[Region]],"")</f>
        <v/>
      </c>
      <c r="T51" s="11">
        <f t="shared" si="0"/>
        <v>0</v>
      </c>
      <c r="U51" s="11">
        <f>VLOOKUP(tblSalaries[[#This Row],[Region]],SReg,2,FALSE)</f>
        <v>1</v>
      </c>
      <c r="V51" s="11">
        <f>VLOOKUP(tblSalaries[[#This Row],[How many hours of a day you work on Excel]],SHours,2,FALSE)</f>
        <v>0</v>
      </c>
      <c r="W51" s="11">
        <f>IF(tblSalaries[[#This Row],[Years of Experience]]="",Filters!$I$10,VLOOKUP(tblSalaries[[#This Row],[Years of Experience]],Filters!$G$3:$I$9,3,TRUE))</f>
        <v>0</v>
      </c>
    </row>
    <row r="52" spans="2:23" ht="15" customHeight="1" x14ac:dyDescent="0.25">
      <c r="B52" t="s">
        <v>1448</v>
      </c>
      <c r="C52" s="1">
        <v>41054.253263888888</v>
      </c>
      <c r="D52">
        <v>57167.974754622352</v>
      </c>
      <c r="E52" t="s">
        <v>80</v>
      </c>
      <c r="F52" t="s">
        <v>45</v>
      </c>
      <c r="G52" t="s">
        <v>491</v>
      </c>
      <c r="H52" t="s">
        <v>7</v>
      </c>
      <c r="J52" t="str">
        <f>VLOOKUP(tblSalaries[[#This Row],[clean Country]],tblCountries[[#All],[Mapping]:[Region]],2,FALSE)</f>
        <v>EMEA</v>
      </c>
      <c r="L52" s="9" t="str">
        <f>IF($T52,tblSalaries[[#This Row],[Salary in USD]],"")</f>
        <v/>
      </c>
      <c r="M52" s="9" t="str">
        <f>IF($T52,tblSalaries[[#This Row],[Your Job Title]],"")</f>
        <v/>
      </c>
      <c r="N52" s="9" t="str">
        <f>IF($T52,tblSalaries[[#This Row],[Job Type]],"")</f>
        <v/>
      </c>
      <c r="O52" s="9" t="str">
        <f>IF($T52,tblSalaries[[#This Row],[clean Country]],"")</f>
        <v/>
      </c>
      <c r="P52" s="9" t="str">
        <f>IF($T52,tblSalaries[[#This Row],[How many hours of a day you work on Excel]],"")</f>
        <v/>
      </c>
      <c r="Q52" s="9" t="str">
        <f>IF($T52,tblSalaries[[#This Row],[Years of Experience]],"")</f>
        <v/>
      </c>
      <c r="R52" s="9" t="str">
        <f>IF($T52,tblSalaries[[#This Row],[Region]],"")</f>
        <v/>
      </c>
      <c r="T52" s="11">
        <f t="shared" si="0"/>
        <v>0</v>
      </c>
      <c r="U52" s="11">
        <f>VLOOKUP(tblSalaries[[#This Row],[Region]],SReg,2,FALSE)</f>
        <v>0</v>
      </c>
      <c r="V52" s="11">
        <f>VLOOKUP(tblSalaries[[#This Row],[How many hours of a day you work on Excel]],SHours,2,FALSE)</f>
        <v>1</v>
      </c>
      <c r="W52" s="11">
        <f>IF(tblSalaries[[#This Row],[Years of Experience]]="",Filters!$I$10,VLOOKUP(tblSalaries[[#This Row],[Years of Experience]],Filters!$G$3:$I$9,3,TRUE))</f>
        <v>0</v>
      </c>
    </row>
    <row r="53" spans="2:23" ht="15" customHeight="1" x14ac:dyDescent="0.25">
      <c r="B53" t="s">
        <v>1449</v>
      </c>
      <c r="C53" s="1">
        <v>41054.253437500003</v>
      </c>
      <c r="D53">
        <v>100000</v>
      </c>
      <c r="E53" t="s">
        <v>82</v>
      </c>
      <c r="F53" t="s">
        <v>17</v>
      </c>
      <c r="G53" t="s">
        <v>21</v>
      </c>
      <c r="H53" t="s">
        <v>10</v>
      </c>
      <c r="J53" t="str">
        <f>VLOOKUP(tblSalaries[[#This Row],[clean Country]],tblCountries[[#All],[Mapping]:[Region]],2,FALSE)</f>
        <v>EMEA</v>
      </c>
      <c r="L53" s="9" t="str">
        <f>IF($T53,tblSalaries[[#This Row],[Salary in USD]],"")</f>
        <v/>
      </c>
      <c r="M53" s="9" t="str">
        <f>IF($T53,tblSalaries[[#This Row],[Your Job Title]],"")</f>
        <v/>
      </c>
      <c r="N53" s="9" t="str">
        <f>IF($T53,tblSalaries[[#This Row],[Job Type]],"")</f>
        <v/>
      </c>
      <c r="O53" s="9" t="str">
        <f>IF($T53,tblSalaries[[#This Row],[clean Country]],"")</f>
        <v/>
      </c>
      <c r="P53" s="9" t="str">
        <f>IF($T53,tblSalaries[[#This Row],[How many hours of a day you work on Excel]],"")</f>
        <v/>
      </c>
      <c r="Q53" s="9" t="str">
        <f>IF($T53,tblSalaries[[#This Row],[Years of Experience]],"")</f>
        <v/>
      </c>
      <c r="R53" s="9" t="str">
        <f>IF($T53,tblSalaries[[#This Row],[Region]],"")</f>
        <v/>
      </c>
      <c r="T53" s="11">
        <f t="shared" si="0"/>
        <v>0</v>
      </c>
      <c r="U53" s="11">
        <f>VLOOKUP(tblSalaries[[#This Row],[Region]],SReg,2,FALSE)</f>
        <v>0</v>
      </c>
      <c r="V53" s="11">
        <f>VLOOKUP(tblSalaries[[#This Row],[How many hours of a day you work on Excel]],SHours,2,FALSE)</f>
        <v>1</v>
      </c>
      <c r="W53" s="11">
        <f>IF(tblSalaries[[#This Row],[Years of Experience]]="",Filters!$I$10,VLOOKUP(tblSalaries[[#This Row],[Years of Experience]],Filters!$G$3:$I$9,3,TRUE))</f>
        <v>0</v>
      </c>
    </row>
    <row r="54" spans="2:23" ht="15" customHeight="1" x14ac:dyDescent="0.25">
      <c r="B54" t="s">
        <v>1450</v>
      </c>
      <c r="C54" s="1">
        <v>41054.253668981481</v>
      </c>
      <c r="D54">
        <v>57000</v>
      </c>
      <c r="E54" t="s">
        <v>83</v>
      </c>
      <c r="F54" t="s">
        <v>258</v>
      </c>
      <c r="G54" t="s">
        <v>12</v>
      </c>
      <c r="H54" t="s">
        <v>15</v>
      </c>
      <c r="J54" t="str">
        <f>VLOOKUP(tblSalaries[[#This Row],[clean Country]],tblCountries[[#All],[Mapping]:[Region]],2,FALSE)</f>
        <v>USA</v>
      </c>
      <c r="L54" s="9" t="str">
        <f>IF($T54,tblSalaries[[#This Row],[Salary in USD]],"")</f>
        <v/>
      </c>
      <c r="M54" s="9" t="str">
        <f>IF($T54,tblSalaries[[#This Row],[Your Job Title]],"")</f>
        <v/>
      </c>
      <c r="N54" s="9" t="str">
        <f>IF($T54,tblSalaries[[#This Row],[Job Type]],"")</f>
        <v/>
      </c>
      <c r="O54" s="9" t="str">
        <f>IF($T54,tblSalaries[[#This Row],[clean Country]],"")</f>
        <v/>
      </c>
      <c r="P54" s="9" t="str">
        <f>IF($T54,tblSalaries[[#This Row],[How many hours of a day you work on Excel]],"")</f>
        <v/>
      </c>
      <c r="Q54" s="9" t="str">
        <f>IF($T54,tblSalaries[[#This Row],[Years of Experience]],"")</f>
        <v/>
      </c>
      <c r="R54" s="9" t="str">
        <f>IF($T54,tblSalaries[[#This Row],[Region]],"")</f>
        <v/>
      </c>
      <c r="T54" s="11">
        <f t="shared" si="0"/>
        <v>0</v>
      </c>
      <c r="U54" s="11">
        <f>VLOOKUP(tblSalaries[[#This Row],[Region]],SReg,2,FALSE)</f>
        <v>1</v>
      </c>
      <c r="V54" s="11">
        <f>VLOOKUP(tblSalaries[[#This Row],[How many hours of a day you work on Excel]],SHours,2,FALSE)</f>
        <v>0</v>
      </c>
      <c r="W54" s="11">
        <f>IF(tblSalaries[[#This Row],[Years of Experience]]="",Filters!$I$10,VLOOKUP(tblSalaries[[#This Row],[Years of Experience]],Filters!$G$3:$I$9,3,TRUE))</f>
        <v>0</v>
      </c>
    </row>
    <row r="55" spans="2:23" ht="15" customHeight="1" x14ac:dyDescent="0.25">
      <c r="B55" t="s">
        <v>1451</v>
      </c>
      <c r="C55" s="1">
        <v>41054.25503472222</v>
      </c>
      <c r="D55">
        <v>63047.130882691366</v>
      </c>
      <c r="E55" t="s">
        <v>75</v>
      </c>
      <c r="F55" t="s">
        <v>258</v>
      </c>
      <c r="G55" t="s">
        <v>59</v>
      </c>
      <c r="H55" t="s">
        <v>7</v>
      </c>
      <c r="J55" t="str">
        <f>VLOOKUP(tblSalaries[[#This Row],[clean Country]],tblCountries[[#All],[Mapping]:[Region]],2,FALSE)</f>
        <v>EMEA</v>
      </c>
      <c r="L55" s="9" t="str">
        <f>IF($T55,tblSalaries[[#This Row],[Salary in USD]],"")</f>
        <v/>
      </c>
      <c r="M55" s="9" t="str">
        <f>IF($T55,tblSalaries[[#This Row],[Your Job Title]],"")</f>
        <v/>
      </c>
      <c r="N55" s="9" t="str">
        <f>IF($T55,tblSalaries[[#This Row],[Job Type]],"")</f>
        <v/>
      </c>
      <c r="O55" s="9" t="str">
        <f>IF($T55,tblSalaries[[#This Row],[clean Country]],"")</f>
        <v/>
      </c>
      <c r="P55" s="9" t="str">
        <f>IF($T55,tblSalaries[[#This Row],[How many hours of a day you work on Excel]],"")</f>
        <v/>
      </c>
      <c r="Q55" s="9" t="str">
        <f>IF($T55,tblSalaries[[#This Row],[Years of Experience]],"")</f>
        <v/>
      </c>
      <c r="R55" s="9" t="str">
        <f>IF($T55,tblSalaries[[#This Row],[Region]],"")</f>
        <v/>
      </c>
      <c r="T55" s="11">
        <f t="shared" si="0"/>
        <v>0</v>
      </c>
      <c r="U55" s="11">
        <f>VLOOKUP(tblSalaries[[#This Row],[Region]],SReg,2,FALSE)</f>
        <v>0</v>
      </c>
      <c r="V55" s="11">
        <f>VLOOKUP(tblSalaries[[#This Row],[How many hours of a day you work on Excel]],SHours,2,FALSE)</f>
        <v>1</v>
      </c>
      <c r="W55" s="11">
        <f>IF(tblSalaries[[#This Row],[Years of Experience]]="",Filters!$I$10,VLOOKUP(tblSalaries[[#This Row],[Years of Experience]],Filters!$G$3:$I$9,3,TRUE))</f>
        <v>0</v>
      </c>
    </row>
    <row r="56" spans="2:23" ht="15" customHeight="1" x14ac:dyDescent="0.25">
      <c r="B56" t="s">
        <v>1452</v>
      </c>
      <c r="C56" s="1">
        <v>41054.25675925926</v>
      </c>
      <c r="D56">
        <v>30489.586535798586</v>
      </c>
      <c r="E56" t="s">
        <v>84</v>
      </c>
      <c r="F56" t="s">
        <v>45</v>
      </c>
      <c r="G56" t="s">
        <v>21</v>
      </c>
      <c r="H56" t="s">
        <v>10</v>
      </c>
      <c r="J56" t="str">
        <f>VLOOKUP(tblSalaries[[#This Row],[clean Country]],tblCountries[[#All],[Mapping]:[Region]],2,FALSE)</f>
        <v>EMEA</v>
      </c>
      <c r="L56" s="9" t="str">
        <f>IF($T56,tblSalaries[[#This Row],[Salary in USD]],"")</f>
        <v/>
      </c>
      <c r="M56" s="9" t="str">
        <f>IF($T56,tblSalaries[[#This Row],[Your Job Title]],"")</f>
        <v/>
      </c>
      <c r="N56" s="9" t="str">
        <f>IF($T56,tblSalaries[[#This Row],[Job Type]],"")</f>
        <v/>
      </c>
      <c r="O56" s="9" t="str">
        <f>IF($T56,tblSalaries[[#This Row],[clean Country]],"")</f>
        <v/>
      </c>
      <c r="P56" s="9" t="str">
        <f>IF($T56,tblSalaries[[#This Row],[How many hours of a day you work on Excel]],"")</f>
        <v/>
      </c>
      <c r="Q56" s="9" t="str">
        <f>IF($T56,tblSalaries[[#This Row],[Years of Experience]],"")</f>
        <v/>
      </c>
      <c r="R56" s="9" t="str">
        <f>IF($T56,tblSalaries[[#This Row],[Region]],"")</f>
        <v/>
      </c>
      <c r="T56" s="11">
        <f t="shared" si="0"/>
        <v>0</v>
      </c>
      <c r="U56" s="11">
        <f>VLOOKUP(tblSalaries[[#This Row],[Region]],SReg,2,FALSE)</f>
        <v>0</v>
      </c>
      <c r="V56" s="11">
        <f>VLOOKUP(tblSalaries[[#This Row],[How many hours of a day you work on Excel]],SHours,2,FALSE)</f>
        <v>1</v>
      </c>
      <c r="W56" s="11">
        <f>IF(tblSalaries[[#This Row],[Years of Experience]]="",Filters!$I$10,VLOOKUP(tblSalaries[[#This Row],[Years of Experience]],Filters!$G$3:$I$9,3,TRUE))</f>
        <v>0</v>
      </c>
    </row>
    <row r="57" spans="2:23" ht="15" customHeight="1" x14ac:dyDescent="0.25">
      <c r="B57" t="s">
        <v>1453</v>
      </c>
      <c r="C57" s="1">
        <v>41054.257152777776</v>
      </c>
      <c r="D57">
        <v>4320</v>
      </c>
      <c r="E57" t="s">
        <v>85</v>
      </c>
      <c r="F57" t="s">
        <v>258</v>
      </c>
      <c r="G57" t="s">
        <v>6</v>
      </c>
      <c r="H57" t="s">
        <v>15</v>
      </c>
      <c r="J57" t="str">
        <f>VLOOKUP(tblSalaries[[#This Row],[clean Country]],tblCountries[[#All],[Mapping]:[Region]],2,FALSE)</f>
        <v>APAC</v>
      </c>
      <c r="L57" s="9" t="str">
        <f>IF($T57,tblSalaries[[#This Row],[Salary in USD]],"")</f>
        <v/>
      </c>
      <c r="M57" s="9" t="str">
        <f>IF($T57,tblSalaries[[#This Row],[Your Job Title]],"")</f>
        <v/>
      </c>
      <c r="N57" s="9" t="str">
        <f>IF($T57,tblSalaries[[#This Row],[Job Type]],"")</f>
        <v/>
      </c>
      <c r="O57" s="9" t="str">
        <f>IF($T57,tblSalaries[[#This Row],[clean Country]],"")</f>
        <v/>
      </c>
      <c r="P57" s="9" t="str">
        <f>IF($T57,tblSalaries[[#This Row],[How many hours of a day you work on Excel]],"")</f>
        <v/>
      </c>
      <c r="Q57" s="9" t="str">
        <f>IF($T57,tblSalaries[[#This Row],[Years of Experience]],"")</f>
        <v/>
      </c>
      <c r="R57" s="9" t="str">
        <f>IF($T57,tblSalaries[[#This Row],[Region]],"")</f>
        <v/>
      </c>
      <c r="T57" s="11">
        <f t="shared" si="0"/>
        <v>0</v>
      </c>
      <c r="U57" s="11">
        <f>VLOOKUP(tblSalaries[[#This Row],[Region]],SReg,2,FALSE)</f>
        <v>0</v>
      </c>
      <c r="V57" s="11">
        <f>VLOOKUP(tblSalaries[[#This Row],[How many hours of a day you work on Excel]],SHours,2,FALSE)</f>
        <v>0</v>
      </c>
      <c r="W57" s="11">
        <f>IF(tblSalaries[[#This Row],[Years of Experience]]="",Filters!$I$10,VLOOKUP(tblSalaries[[#This Row],[Years of Experience]],Filters!$G$3:$I$9,3,TRUE))</f>
        <v>0</v>
      </c>
    </row>
    <row r="58" spans="2:23" ht="15" customHeight="1" x14ac:dyDescent="0.25">
      <c r="B58" t="s">
        <v>1454</v>
      </c>
      <c r="C58" s="1">
        <v>41054.26090277778</v>
      </c>
      <c r="D58">
        <v>62000</v>
      </c>
      <c r="E58" t="s">
        <v>17</v>
      </c>
      <c r="F58" t="s">
        <v>17</v>
      </c>
      <c r="G58" t="s">
        <v>12</v>
      </c>
      <c r="H58" t="s">
        <v>7</v>
      </c>
      <c r="J58" t="str">
        <f>VLOOKUP(tblSalaries[[#This Row],[clean Country]],tblCountries[[#All],[Mapping]:[Region]],2,FALSE)</f>
        <v>USA</v>
      </c>
      <c r="L58" s="9" t="str">
        <f>IF($T58,tblSalaries[[#This Row],[Salary in USD]],"")</f>
        <v/>
      </c>
      <c r="M58" s="9" t="str">
        <f>IF($T58,tblSalaries[[#This Row],[Your Job Title]],"")</f>
        <v/>
      </c>
      <c r="N58" s="9" t="str">
        <f>IF($T58,tblSalaries[[#This Row],[Job Type]],"")</f>
        <v/>
      </c>
      <c r="O58" s="9" t="str">
        <f>IF($T58,tblSalaries[[#This Row],[clean Country]],"")</f>
        <v/>
      </c>
      <c r="P58" s="9" t="str">
        <f>IF($T58,tblSalaries[[#This Row],[How many hours of a day you work on Excel]],"")</f>
        <v/>
      </c>
      <c r="Q58" s="9" t="str">
        <f>IF($T58,tblSalaries[[#This Row],[Years of Experience]],"")</f>
        <v/>
      </c>
      <c r="R58" s="9" t="str">
        <f>IF($T58,tblSalaries[[#This Row],[Region]],"")</f>
        <v/>
      </c>
      <c r="T58" s="11">
        <f t="shared" si="0"/>
        <v>0</v>
      </c>
      <c r="U58" s="11">
        <f>VLOOKUP(tblSalaries[[#This Row],[Region]],SReg,2,FALSE)</f>
        <v>1</v>
      </c>
      <c r="V58" s="11">
        <f>VLOOKUP(tblSalaries[[#This Row],[How many hours of a day you work on Excel]],SHours,2,FALSE)</f>
        <v>1</v>
      </c>
      <c r="W58" s="11">
        <f>IF(tblSalaries[[#This Row],[Years of Experience]]="",Filters!$I$10,VLOOKUP(tblSalaries[[#This Row],[Years of Experience]],Filters!$G$3:$I$9,3,TRUE))</f>
        <v>0</v>
      </c>
    </row>
    <row r="59" spans="2:23" ht="15" customHeight="1" x14ac:dyDescent="0.25">
      <c r="B59" t="s">
        <v>1455</v>
      </c>
      <c r="C59" s="1">
        <v>41054.268564814818</v>
      </c>
      <c r="D59">
        <v>7500</v>
      </c>
      <c r="E59" t="s">
        <v>17</v>
      </c>
      <c r="F59" t="s">
        <v>17</v>
      </c>
      <c r="G59" t="s">
        <v>6</v>
      </c>
      <c r="H59" t="s">
        <v>7</v>
      </c>
      <c r="J59" t="str">
        <f>VLOOKUP(tblSalaries[[#This Row],[clean Country]],tblCountries[[#All],[Mapping]:[Region]],2,FALSE)</f>
        <v>APAC</v>
      </c>
      <c r="L59" s="9" t="str">
        <f>IF($T59,tblSalaries[[#This Row],[Salary in USD]],"")</f>
        <v/>
      </c>
      <c r="M59" s="9" t="str">
        <f>IF($T59,tblSalaries[[#This Row],[Your Job Title]],"")</f>
        <v/>
      </c>
      <c r="N59" s="9" t="str">
        <f>IF($T59,tblSalaries[[#This Row],[Job Type]],"")</f>
        <v/>
      </c>
      <c r="O59" s="9" t="str">
        <f>IF($T59,tblSalaries[[#This Row],[clean Country]],"")</f>
        <v/>
      </c>
      <c r="P59" s="9" t="str">
        <f>IF($T59,tblSalaries[[#This Row],[How many hours of a day you work on Excel]],"")</f>
        <v/>
      </c>
      <c r="Q59" s="9" t="str">
        <f>IF($T59,tblSalaries[[#This Row],[Years of Experience]],"")</f>
        <v/>
      </c>
      <c r="R59" s="9" t="str">
        <f>IF($T59,tblSalaries[[#This Row],[Region]],"")</f>
        <v/>
      </c>
      <c r="T59" s="11">
        <f t="shared" si="0"/>
        <v>0</v>
      </c>
      <c r="U59" s="11">
        <f>VLOOKUP(tblSalaries[[#This Row],[Region]],SReg,2,FALSE)</f>
        <v>0</v>
      </c>
      <c r="V59" s="11">
        <f>VLOOKUP(tblSalaries[[#This Row],[How many hours of a day you work on Excel]],SHours,2,FALSE)</f>
        <v>1</v>
      </c>
      <c r="W59" s="11">
        <f>IF(tblSalaries[[#This Row],[Years of Experience]]="",Filters!$I$10,VLOOKUP(tblSalaries[[#This Row],[Years of Experience]],Filters!$G$3:$I$9,3,TRUE))</f>
        <v>0</v>
      </c>
    </row>
    <row r="60" spans="2:23" ht="15" customHeight="1" x14ac:dyDescent="0.25">
      <c r="B60" t="s">
        <v>1456</v>
      </c>
      <c r="C60" s="1">
        <v>41054.269085648149</v>
      </c>
      <c r="D60">
        <v>28371.208897211112</v>
      </c>
      <c r="E60" t="s">
        <v>86</v>
      </c>
      <c r="F60" t="s">
        <v>45</v>
      </c>
      <c r="G60" t="s">
        <v>59</v>
      </c>
      <c r="H60" t="s">
        <v>22</v>
      </c>
      <c r="J60" t="str">
        <f>VLOOKUP(tblSalaries[[#This Row],[clean Country]],tblCountries[[#All],[Mapping]:[Region]],2,FALSE)</f>
        <v>EMEA</v>
      </c>
      <c r="L60" s="9" t="str">
        <f>IF($T60,tblSalaries[[#This Row],[Salary in USD]],"")</f>
        <v/>
      </c>
      <c r="M60" s="9" t="str">
        <f>IF($T60,tblSalaries[[#This Row],[Your Job Title]],"")</f>
        <v/>
      </c>
      <c r="N60" s="9" t="str">
        <f>IF($T60,tblSalaries[[#This Row],[Job Type]],"")</f>
        <v/>
      </c>
      <c r="O60" s="9" t="str">
        <f>IF($T60,tblSalaries[[#This Row],[clean Country]],"")</f>
        <v/>
      </c>
      <c r="P60" s="9" t="str">
        <f>IF($T60,tblSalaries[[#This Row],[How many hours of a day you work on Excel]],"")</f>
        <v/>
      </c>
      <c r="Q60" s="9" t="str">
        <f>IF($T60,tblSalaries[[#This Row],[Years of Experience]],"")</f>
        <v/>
      </c>
      <c r="R60" s="9" t="str">
        <f>IF($T60,tblSalaries[[#This Row],[Region]],"")</f>
        <v/>
      </c>
      <c r="T60" s="11">
        <f t="shared" si="0"/>
        <v>0</v>
      </c>
      <c r="U60" s="11">
        <f>VLOOKUP(tblSalaries[[#This Row],[Region]],SReg,2,FALSE)</f>
        <v>0</v>
      </c>
      <c r="V60" s="11">
        <f>VLOOKUP(tblSalaries[[#This Row],[How many hours of a day you work on Excel]],SHours,2,FALSE)</f>
        <v>0</v>
      </c>
      <c r="W60" s="11">
        <f>IF(tblSalaries[[#This Row],[Years of Experience]]="",Filters!$I$10,VLOOKUP(tblSalaries[[#This Row],[Years of Experience]],Filters!$G$3:$I$9,3,TRUE))</f>
        <v>0</v>
      </c>
    </row>
    <row r="61" spans="2:23" ht="15" customHeight="1" x14ac:dyDescent="0.25">
      <c r="B61" t="s">
        <v>1457</v>
      </c>
      <c r="C61" s="1">
        <v>41054.284317129626</v>
      </c>
      <c r="D61">
        <v>62249.572510588783</v>
      </c>
      <c r="E61" t="s">
        <v>87</v>
      </c>
      <c r="F61" t="s">
        <v>45</v>
      </c>
      <c r="G61" t="s">
        <v>88</v>
      </c>
      <c r="H61" t="s">
        <v>15</v>
      </c>
      <c r="J61" t="str">
        <f>VLOOKUP(tblSalaries[[#This Row],[clean Country]],tblCountries[[#All],[Mapping]:[Region]],2,FALSE)</f>
        <v>EMEA</v>
      </c>
      <c r="L61" s="9" t="str">
        <f>IF($T61,tblSalaries[[#This Row],[Salary in USD]],"")</f>
        <v/>
      </c>
      <c r="M61" s="9" t="str">
        <f>IF($T61,tblSalaries[[#This Row],[Your Job Title]],"")</f>
        <v/>
      </c>
      <c r="N61" s="9" t="str">
        <f>IF($T61,tblSalaries[[#This Row],[Job Type]],"")</f>
        <v/>
      </c>
      <c r="O61" s="9" t="str">
        <f>IF($T61,tblSalaries[[#This Row],[clean Country]],"")</f>
        <v/>
      </c>
      <c r="P61" s="9" t="str">
        <f>IF($T61,tblSalaries[[#This Row],[How many hours of a day you work on Excel]],"")</f>
        <v/>
      </c>
      <c r="Q61" s="9" t="str">
        <f>IF($T61,tblSalaries[[#This Row],[Years of Experience]],"")</f>
        <v/>
      </c>
      <c r="R61" s="9" t="str">
        <f>IF($T61,tblSalaries[[#This Row],[Region]],"")</f>
        <v/>
      </c>
      <c r="T61" s="11">
        <f t="shared" si="0"/>
        <v>0</v>
      </c>
      <c r="U61" s="11">
        <f>VLOOKUP(tblSalaries[[#This Row],[Region]],SReg,2,FALSE)</f>
        <v>0</v>
      </c>
      <c r="V61" s="11">
        <f>VLOOKUP(tblSalaries[[#This Row],[How many hours of a day you work on Excel]],SHours,2,FALSE)</f>
        <v>0</v>
      </c>
      <c r="W61" s="11">
        <f>IF(tblSalaries[[#This Row],[Years of Experience]]="",Filters!$I$10,VLOOKUP(tblSalaries[[#This Row],[Years of Experience]],Filters!$G$3:$I$9,3,TRUE))</f>
        <v>0</v>
      </c>
    </row>
    <row r="62" spans="2:23" ht="15" customHeight="1" x14ac:dyDescent="0.25">
      <c r="B62" t="s">
        <v>1458</v>
      </c>
      <c r="C62" s="1">
        <v>41054.290185185186</v>
      </c>
      <c r="D62">
        <v>38000</v>
      </c>
      <c r="E62" t="s">
        <v>60</v>
      </c>
      <c r="F62" t="s">
        <v>17</v>
      </c>
      <c r="G62" t="s">
        <v>12</v>
      </c>
      <c r="H62" t="s">
        <v>7</v>
      </c>
      <c r="J62" t="str">
        <f>VLOOKUP(tblSalaries[[#This Row],[clean Country]],tblCountries[[#All],[Mapping]:[Region]],2,FALSE)</f>
        <v>USA</v>
      </c>
      <c r="L62" s="9" t="str">
        <f>IF($T62,tblSalaries[[#This Row],[Salary in USD]],"")</f>
        <v/>
      </c>
      <c r="M62" s="9" t="str">
        <f>IF($T62,tblSalaries[[#This Row],[Your Job Title]],"")</f>
        <v/>
      </c>
      <c r="N62" s="9" t="str">
        <f>IF($T62,tblSalaries[[#This Row],[Job Type]],"")</f>
        <v/>
      </c>
      <c r="O62" s="9" t="str">
        <f>IF($T62,tblSalaries[[#This Row],[clean Country]],"")</f>
        <v/>
      </c>
      <c r="P62" s="9" t="str">
        <f>IF($T62,tblSalaries[[#This Row],[How many hours of a day you work on Excel]],"")</f>
        <v/>
      </c>
      <c r="Q62" s="9" t="str">
        <f>IF($T62,tblSalaries[[#This Row],[Years of Experience]],"")</f>
        <v/>
      </c>
      <c r="R62" s="9" t="str">
        <f>IF($T62,tblSalaries[[#This Row],[Region]],"")</f>
        <v/>
      </c>
      <c r="T62" s="11">
        <f t="shared" si="0"/>
        <v>0</v>
      </c>
      <c r="U62" s="11">
        <f>VLOOKUP(tblSalaries[[#This Row],[Region]],SReg,2,FALSE)</f>
        <v>1</v>
      </c>
      <c r="V62" s="11">
        <f>VLOOKUP(tblSalaries[[#This Row],[How many hours of a day you work on Excel]],SHours,2,FALSE)</f>
        <v>1</v>
      </c>
      <c r="W62" s="11">
        <f>IF(tblSalaries[[#This Row],[Years of Experience]]="",Filters!$I$10,VLOOKUP(tblSalaries[[#This Row],[Years of Experience]],Filters!$G$3:$I$9,3,TRUE))</f>
        <v>0</v>
      </c>
    </row>
    <row r="63" spans="2:23" ht="15" customHeight="1" x14ac:dyDescent="0.25">
      <c r="B63" t="s">
        <v>1459</v>
      </c>
      <c r="C63" s="1">
        <v>41054.292268518519</v>
      </c>
      <c r="D63">
        <v>41000</v>
      </c>
      <c r="E63" t="s">
        <v>56</v>
      </c>
      <c r="F63" t="s">
        <v>56</v>
      </c>
      <c r="G63" t="s">
        <v>12</v>
      </c>
      <c r="H63" t="s">
        <v>7</v>
      </c>
      <c r="J63" t="str">
        <f>VLOOKUP(tblSalaries[[#This Row],[clean Country]],tblCountries[[#All],[Mapping]:[Region]],2,FALSE)</f>
        <v>USA</v>
      </c>
      <c r="L63" s="9" t="str">
        <f>IF($T63,tblSalaries[[#This Row],[Salary in USD]],"")</f>
        <v/>
      </c>
      <c r="M63" s="9" t="str">
        <f>IF($T63,tblSalaries[[#This Row],[Your Job Title]],"")</f>
        <v/>
      </c>
      <c r="N63" s="9" t="str">
        <f>IF($T63,tblSalaries[[#This Row],[Job Type]],"")</f>
        <v/>
      </c>
      <c r="O63" s="9" t="str">
        <f>IF($T63,tblSalaries[[#This Row],[clean Country]],"")</f>
        <v/>
      </c>
      <c r="P63" s="9" t="str">
        <f>IF($T63,tblSalaries[[#This Row],[How many hours of a day you work on Excel]],"")</f>
        <v/>
      </c>
      <c r="Q63" s="9" t="str">
        <f>IF($T63,tblSalaries[[#This Row],[Years of Experience]],"")</f>
        <v/>
      </c>
      <c r="R63" s="9" t="str">
        <f>IF($T63,tblSalaries[[#This Row],[Region]],"")</f>
        <v/>
      </c>
      <c r="T63" s="11">
        <f t="shared" si="0"/>
        <v>0</v>
      </c>
      <c r="U63" s="11">
        <f>VLOOKUP(tblSalaries[[#This Row],[Region]],SReg,2,FALSE)</f>
        <v>1</v>
      </c>
      <c r="V63" s="11">
        <f>VLOOKUP(tblSalaries[[#This Row],[How many hours of a day you work on Excel]],SHours,2,FALSE)</f>
        <v>1</v>
      </c>
      <c r="W63" s="11">
        <f>IF(tblSalaries[[#This Row],[Years of Experience]]="",Filters!$I$10,VLOOKUP(tblSalaries[[#This Row],[Years of Experience]],Filters!$G$3:$I$9,3,TRUE))</f>
        <v>0</v>
      </c>
    </row>
    <row r="64" spans="2:23" ht="15" customHeight="1" x14ac:dyDescent="0.25">
      <c r="B64" t="s">
        <v>1460</v>
      </c>
      <c r="C64" s="1">
        <v>41054.299409722225</v>
      </c>
      <c r="D64">
        <v>68000</v>
      </c>
      <c r="E64" t="s">
        <v>89</v>
      </c>
      <c r="F64" t="s">
        <v>17</v>
      </c>
      <c r="G64" t="s">
        <v>12</v>
      </c>
      <c r="H64" t="s">
        <v>10</v>
      </c>
      <c r="J64" t="str">
        <f>VLOOKUP(tblSalaries[[#This Row],[clean Country]],tblCountries[[#All],[Mapping]:[Region]],2,FALSE)</f>
        <v>USA</v>
      </c>
      <c r="L64" s="9" t="str">
        <f>IF($T64,tblSalaries[[#This Row],[Salary in USD]],"")</f>
        <v/>
      </c>
      <c r="M64" s="9" t="str">
        <f>IF($T64,tblSalaries[[#This Row],[Your Job Title]],"")</f>
        <v/>
      </c>
      <c r="N64" s="9" t="str">
        <f>IF($T64,tblSalaries[[#This Row],[Job Type]],"")</f>
        <v/>
      </c>
      <c r="O64" s="9" t="str">
        <f>IF($T64,tblSalaries[[#This Row],[clean Country]],"")</f>
        <v/>
      </c>
      <c r="P64" s="9" t="str">
        <f>IF($T64,tblSalaries[[#This Row],[How many hours of a day you work on Excel]],"")</f>
        <v/>
      </c>
      <c r="Q64" s="9" t="str">
        <f>IF($T64,tblSalaries[[#This Row],[Years of Experience]],"")</f>
        <v/>
      </c>
      <c r="R64" s="9" t="str">
        <f>IF($T64,tblSalaries[[#This Row],[Region]],"")</f>
        <v/>
      </c>
      <c r="T64" s="11">
        <f t="shared" si="0"/>
        <v>0</v>
      </c>
      <c r="U64" s="11">
        <f>VLOOKUP(tblSalaries[[#This Row],[Region]],SReg,2,FALSE)</f>
        <v>1</v>
      </c>
      <c r="V64" s="11">
        <f>VLOOKUP(tblSalaries[[#This Row],[How many hours of a day you work on Excel]],SHours,2,FALSE)</f>
        <v>1</v>
      </c>
      <c r="W64" s="11">
        <f>IF(tblSalaries[[#This Row],[Years of Experience]]="",Filters!$I$10,VLOOKUP(tblSalaries[[#This Row],[Years of Experience]],Filters!$G$3:$I$9,3,TRUE))</f>
        <v>0</v>
      </c>
    </row>
    <row r="65" spans="2:23" ht="15" customHeight="1" x14ac:dyDescent="0.25">
      <c r="B65" t="s">
        <v>1461</v>
      </c>
      <c r="C65" s="1">
        <v>41054.301053240742</v>
      </c>
      <c r="D65">
        <v>55068.245289698301</v>
      </c>
      <c r="E65" t="s">
        <v>90</v>
      </c>
      <c r="F65" t="s">
        <v>17</v>
      </c>
      <c r="G65" t="s">
        <v>74</v>
      </c>
      <c r="H65" t="s">
        <v>10</v>
      </c>
      <c r="J65" t="str">
        <f>VLOOKUP(tblSalaries[[#This Row],[clean Country]],tblCountries[[#All],[Mapping]:[Region]],2,FALSE)</f>
        <v>CAN</v>
      </c>
      <c r="L65" s="9" t="str">
        <f>IF($T65,tblSalaries[[#This Row],[Salary in USD]],"")</f>
        <v/>
      </c>
      <c r="M65" s="9" t="str">
        <f>IF($T65,tblSalaries[[#This Row],[Your Job Title]],"")</f>
        <v/>
      </c>
      <c r="N65" s="9" t="str">
        <f>IF($T65,tblSalaries[[#This Row],[Job Type]],"")</f>
        <v/>
      </c>
      <c r="O65" s="9" t="str">
        <f>IF($T65,tblSalaries[[#This Row],[clean Country]],"")</f>
        <v/>
      </c>
      <c r="P65" s="9" t="str">
        <f>IF($T65,tblSalaries[[#This Row],[How many hours of a day you work on Excel]],"")</f>
        <v/>
      </c>
      <c r="Q65" s="9" t="str">
        <f>IF($T65,tblSalaries[[#This Row],[Years of Experience]],"")</f>
        <v/>
      </c>
      <c r="R65" s="9" t="str">
        <f>IF($T65,tblSalaries[[#This Row],[Region]],"")</f>
        <v/>
      </c>
      <c r="T65" s="11">
        <f t="shared" si="0"/>
        <v>0</v>
      </c>
      <c r="U65" s="11">
        <f>VLOOKUP(tblSalaries[[#This Row],[Region]],SReg,2,FALSE)</f>
        <v>0</v>
      </c>
      <c r="V65" s="11">
        <f>VLOOKUP(tblSalaries[[#This Row],[How many hours of a day you work on Excel]],SHours,2,FALSE)</f>
        <v>1</v>
      </c>
      <c r="W65" s="11">
        <f>IF(tblSalaries[[#This Row],[Years of Experience]]="",Filters!$I$10,VLOOKUP(tblSalaries[[#This Row],[Years of Experience]],Filters!$G$3:$I$9,3,TRUE))</f>
        <v>0</v>
      </c>
    </row>
    <row r="66" spans="2:23" ht="15" customHeight="1" x14ac:dyDescent="0.25">
      <c r="B66" t="s">
        <v>1462</v>
      </c>
      <c r="C66" s="1">
        <v>41054.302222222221</v>
      </c>
      <c r="D66">
        <v>61000</v>
      </c>
      <c r="E66" t="s">
        <v>91</v>
      </c>
      <c r="F66" t="s">
        <v>45</v>
      </c>
      <c r="G66" t="s">
        <v>92</v>
      </c>
      <c r="H66" t="s">
        <v>10</v>
      </c>
      <c r="J66" t="str">
        <f>VLOOKUP(tblSalaries[[#This Row],[clean Country]],tblCountries[[#All],[Mapping]:[Region]],2,FALSE)</f>
        <v>S AMER</v>
      </c>
      <c r="L66" s="9" t="str">
        <f>IF($T66,tblSalaries[[#This Row],[Salary in USD]],"")</f>
        <v/>
      </c>
      <c r="M66" s="9" t="str">
        <f>IF($T66,tblSalaries[[#This Row],[Your Job Title]],"")</f>
        <v/>
      </c>
      <c r="N66" s="9" t="str">
        <f>IF($T66,tblSalaries[[#This Row],[Job Type]],"")</f>
        <v/>
      </c>
      <c r="O66" s="9" t="str">
        <f>IF($T66,tblSalaries[[#This Row],[clean Country]],"")</f>
        <v/>
      </c>
      <c r="P66" s="9" t="str">
        <f>IF($T66,tblSalaries[[#This Row],[How many hours of a day you work on Excel]],"")</f>
        <v/>
      </c>
      <c r="Q66" s="9" t="str">
        <f>IF($T66,tblSalaries[[#This Row],[Years of Experience]],"")</f>
        <v/>
      </c>
      <c r="R66" s="9" t="str">
        <f>IF($T66,tblSalaries[[#This Row],[Region]],"")</f>
        <v/>
      </c>
      <c r="T66" s="11">
        <f t="shared" si="0"/>
        <v>0</v>
      </c>
      <c r="U66" s="11">
        <f>VLOOKUP(tblSalaries[[#This Row],[Region]],SReg,2,FALSE)</f>
        <v>0</v>
      </c>
      <c r="V66" s="11">
        <f>VLOOKUP(tblSalaries[[#This Row],[How many hours of a day you work on Excel]],SHours,2,FALSE)</f>
        <v>1</v>
      </c>
      <c r="W66" s="11">
        <f>IF(tblSalaries[[#This Row],[Years of Experience]]="",Filters!$I$10,VLOOKUP(tblSalaries[[#This Row],[Years of Experience]],Filters!$G$3:$I$9,3,TRUE))</f>
        <v>0</v>
      </c>
    </row>
    <row r="67" spans="2:23" ht="15" customHeight="1" x14ac:dyDescent="0.25">
      <c r="B67" t="s">
        <v>1463</v>
      </c>
      <c r="C67" s="1">
        <v>41054.304780092592</v>
      </c>
      <c r="D67">
        <v>54627.175876639136</v>
      </c>
      <c r="E67" t="s">
        <v>93</v>
      </c>
      <c r="F67" t="s">
        <v>294</v>
      </c>
      <c r="G67" t="s">
        <v>88</v>
      </c>
      <c r="H67" t="s">
        <v>7</v>
      </c>
      <c r="J67" t="str">
        <f>VLOOKUP(tblSalaries[[#This Row],[clean Country]],tblCountries[[#All],[Mapping]:[Region]],2,FALSE)</f>
        <v>EMEA</v>
      </c>
      <c r="L67" s="9" t="str">
        <f>IF($T67,tblSalaries[[#This Row],[Salary in USD]],"")</f>
        <v/>
      </c>
      <c r="M67" s="9" t="str">
        <f>IF($T67,tblSalaries[[#This Row],[Your Job Title]],"")</f>
        <v/>
      </c>
      <c r="N67" s="9" t="str">
        <f>IF($T67,tblSalaries[[#This Row],[Job Type]],"")</f>
        <v/>
      </c>
      <c r="O67" s="9" t="str">
        <f>IF($T67,tblSalaries[[#This Row],[clean Country]],"")</f>
        <v/>
      </c>
      <c r="P67" s="9" t="str">
        <f>IF($T67,tblSalaries[[#This Row],[How many hours of a day you work on Excel]],"")</f>
        <v/>
      </c>
      <c r="Q67" s="9" t="str">
        <f>IF($T67,tblSalaries[[#This Row],[Years of Experience]],"")</f>
        <v/>
      </c>
      <c r="R67" s="9" t="str">
        <f>IF($T67,tblSalaries[[#This Row],[Region]],"")</f>
        <v/>
      </c>
      <c r="T67" s="11">
        <f t="shared" si="0"/>
        <v>0</v>
      </c>
      <c r="U67" s="11">
        <f>VLOOKUP(tblSalaries[[#This Row],[Region]],SReg,2,FALSE)</f>
        <v>0</v>
      </c>
      <c r="V67" s="11">
        <f>VLOOKUP(tblSalaries[[#This Row],[How many hours of a day you work on Excel]],SHours,2,FALSE)</f>
        <v>1</v>
      </c>
      <c r="W67" s="11">
        <f>IF(tblSalaries[[#This Row],[Years of Experience]]="",Filters!$I$10,VLOOKUP(tblSalaries[[#This Row],[Years of Experience]],Filters!$G$3:$I$9,3,TRUE))</f>
        <v>0</v>
      </c>
    </row>
    <row r="68" spans="2:23" ht="15" customHeight="1" x14ac:dyDescent="0.25">
      <c r="B68" t="s">
        <v>1464</v>
      </c>
      <c r="C68" s="1">
        <v>41054.305648148147</v>
      </c>
      <c r="D68">
        <v>85000</v>
      </c>
      <c r="E68" t="s">
        <v>45</v>
      </c>
      <c r="F68" t="s">
        <v>45</v>
      </c>
      <c r="G68" t="s">
        <v>12</v>
      </c>
      <c r="H68" t="s">
        <v>7</v>
      </c>
      <c r="J68" t="str">
        <f>VLOOKUP(tblSalaries[[#This Row],[clean Country]],tblCountries[[#All],[Mapping]:[Region]],2,FALSE)</f>
        <v>USA</v>
      </c>
      <c r="L68" s="9" t="str">
        <f>IF($T68,tblSalaries[[#This Row],[Salary in USD]],"")</f>
        <v/>
      </c>
      <c r="M68" s="9" t="str">
        <f>IF($T68,tblSalaries[[#This Row],[Your Job Title]],"")</f>
        <v/>
      </c>
      <c r="N68" s="9" t="str">
        <f>IF($T68,tblSalaries[[#This Row],[Job Type]],"")</f>
        <v/>
      </c>
      <c r="O68" s="9" t="str">
        <f>IF($T68,tblSalaries[[#This Row],[clean Country]],"")</f>
        <v/>
      </c>
      <c r="P68" s="9" t="str">
        <f>IF($T68,tblSalaries[[#This Row],[How many hours of a day you work on Excel]],"")</f>
        <v/>
      </c>
      <c r="Q68" s="9" t="str">
        <f>IF($T68,tblSalaries[[#This Row],[Years of Experience]],"")</f>
        <v/>
      </c>
      <c r="R68" s="9" t="str">
        <f>IF($T68,tblSalaries[[#This Row],[Region]],"")</f>
        <v/>
      </c>
      <c r="T68" s="11">
        <f t="shared" si="0"/>
        <v>0</v>
      </c>
      <c r="U68" s="11">
        <f>VLOOKUP(tblSalaries[[#This Row],[Region]],SReg,2,FALSE)</f>
        <v>1</v>
      </c>
      <c r="V68" s="11">
        <f>VLOOKUP(tblSalaries[[#This Row],[How many hours of a day you work on Excel]],SHours,2,FALSE)</f>
        <v>1</v>
      </c>
      <c r="W68" s="11">
        <f>IF(tblSalaries[[#This Row],[Years of Experience]]="",Filters!$I$10,VLOOKUP(tblSalaries[[#This Row],[Years of Experience]],Filters!$G$3:$I$9,3,TRUE))</f>
        <v>0</v>
      </c>
    </row>
    <row r="69" spans="2:23" ht="15" customHeight="1" x14ac:dyDescent="0.25">
      <c r="B69" t="s">
        <v>1465</v>
      </c>
      <c r="C69" s="1">
        <v>41054.306458333333</v>
      </c>
      <c r="D69">
        <v>48275.178681681093</v>
      </c>
      <c r="E69" t="s">
        <v>95</v>
      </c>
      <c r="F69" t="s">
        <v>17</v>
      </c>
      <c r="G69" t="s">
        <v>491</v>
      </c>
      <c r="H69" t="s">
        <v>22</v>
      </c>
      <c r="J69" t="str">
        <f>VLOOKUP(tblSalaries[[#This Row],[clean Country]],tblCountries[[#All],[Mapping]:[Region]],2,FALSE)</f>
        <v>EMEA</v>
      </c>
      <c r="L69" s="9" t="str">
        <f>IF($T69,tblSalaries[[#This Row],[Salary in USD]],"")</f>
        <v/>
      </c>
      <c r="M69" s="9" t="str">
        <f>IF($T69,tblSalaries[[#This Row],[Your Job Title]],"")</f>
        <v/>
      </c>
      <c r="N69" s="9" t="str">
        <f>IF($T69,tblSalaries[[#This Row],[Job Type]],"")</f>
        <v/>
      </c>
      <c r="O69" s="9" t="str">
        <f>IF($T69,tblSalaries[[#This Row],[clean Country]],"")</f>
        <v/>
      </c>
      <c r="P69" s="9" t="str">
        <f>IF($T69,tblSalaries[[#This Row],[How many hours of a day you work on Excel]],"")</f>
        <v/>
      </c>
      <c r="Q69" s="9" t="str">
        <f>IF($T69,tblSalaries[[#This Row],[Years of Experience]],"")</f>
        <v/>
      </c>
      <c r="R69" s="9" t="str">
        <f>IF($T69,tblSalaries[[#This Row],[Region]],"")</f>
        <v/>
      </c>
      <c r="T69" s="11">
        <f t="shared" si="0"/>
        <v>0</v>
      </c>
      <c r="U69" s="11">
        <f>VLOOKUP(tblSalaries[[#This Row],[Region]],SReg,2,FALSE)</f>
        <v>0</v>
      </c>
      <c r="V69" s="11">
        <f>VLOOKUP(tblSalaries[[#This Row],[How many hours of a day you work on Excel]],SHours,2,FALSE)</f>
        <v>0</v>
      </c>
      <c r="W69" s="11">
        <f>IF(tblSalaries[[#This Row],[Years of Experience]]="",Filters!$I$10,VLOOKUP(tblSalaries[[#This Row],[Years of Experience]],Filters!$G$3:$I$9,3,TRUE))</f>
        <v>0</v>
      </c>
    </row>
    <row r="70" spans="2:23" ht="15" customHeight="1" x14ac:dyDescent="0.25">
      <c r="B70" t="s">
        <v>1466</v>
      </c>
      <c r="C70" s="1">
        <v>41054.309166666666</v>
      </c>
      <c r="D70">
        <v>86692.320794224041</v>
      </c>
      <c r="E70" t="s">
        <v>96</v>
      </c>
      <c r="F70" t="s">
        <v>3393</v>
      </c>
      <c r="G70" t="s">
        <v>70</v>
      </c>
      <c r="H70" t="s">
        <v>7</v>
      </c>
      <c r="J70" t="str">
        <f>VLOOKUP(tblSalaries[[#This Row],[clean Country]],tblCountries[[#All],[Mapping]:[Region]],2,FALSE)</f>
        <v>APAC</v>
      </c>
      <c r="L70" s="9" t="str">
        <f>IF($T70,tblSalaries[[#This Row],[Salary in USD]],"")</f>
        <v/>
      </c>
      <c r="M70" s="9" t="str">
        <f>IF($T70,tblSalaries[[#This Row],[Your Job Title]],"")</f>
        <v/>
      </c>
      <c r="N70" s="9" t="str">
        <f>IF($T70,tblSalaries[[#This Row],[Job Type]],"")</f>
        <v/>
      </c>
      <c r="O70" s="9" t="str">
        <f>IF($T70,tblSalaries[[#This Row],[clean Country]],"")</f>
        <v/>
      </c>
      <c r="P70" s="9" t="str">
        <f>IF($T70,tblSalaries[[#This Row],[How many hours of a day you work on Excel]],"")</f>
        <v/>
      </c>
      <c r="Q70" s="9" t="str">
        <f>IF($T70,tblSalaries[[#This Row],[Years of Experience]],"")</f>
        <v/>
      </c>
      <c r="R70" s="9" t="str">
        <f>IF($T70,tblSalaries[[#This Row],[Region]],"")</f>
        <v/>
      </c>
      <c r="T70" s="11">
        <f t="shared" si="0"/>
        <v>0</v>
      </c>
      <c r="U70" s="11">
        <f>VLOOKUP(tblSalaries[[#This Row],[Region]],SReg,2,FALSE)</f>
        <v>0</v>
      </c>
      <c r="V70" s="11">
        <f>VLOOKUP(tblSalaries[[#This Row],[How many hours of a day you work on Excel]],SHours,2,FALSE)</f>
        <v>1</v>
      </c>
      <c r="W70" s="11">
        <f>IF(tblSalaries[[#This Row],[Years of Experience]]="",Filters!$I$10,VLOOKUP(tblSalaries[[#This Row],[Years of Experience]],Filters!$G$3:$I$9,3,TRUE))</f>
        <v>0</v>
      </c>
    </row>
    <row r="71" spans="2:23" ht="15" customHeight="1" x14ac:dyDescent="0.25">
      <c r="B71" t="s">
        <v>1467</v>
      </c>
      <c r="C71" s="1">
        <v>41054.311944444446</v>
      </c>
      <c r="D71">
        <v>85087</v>
      </c>
      <c r="E71" t="s">
        <v>97</v>
      </c>
      <c r="F71" t="s">
        <v>17</v>
      </c>
      <c r="G71" t="s">
        <v>12</v>
      </c>
      <c r="H71" t="s">
        <v>15</v>
      </c>
      <c r="J71" t="str">
        <f>VLOOKUP(tblSalaries[[#This Row],[clean Country]],tblCountries[[#All],[Mapping]:[Region]],2,FALSE)</f>
        <v>USA</v>
      </c>
      <c r="L71" s="9" t="str">
        <f>IF($T71,tblSalaries[[#This Row],[Salary in USD]],"")</f>
        <v/>
      </c>
      <c r="M71" s="9" t="str">
        <f>IF($T71,tblSalaries[[#This Row],[Your Job Title]],"")</f>
        <v/>
      </c>
      <c r="N71" s="9" t="str">
        <f>IF($T71,tblSalaries[[#This Row],[Job Type]],"")</f>
        <v/>
      </c>
      <c r="O71" s="9" t="str">
        <f>IF($T71,tblSalaries[[#This Row],[clean Country]],"")</f>
        <v/>
      </c>
      <c r="P71" s="9" t="str">
        <f>IF($T71,tblSalaries[[#This Row],[How many hours of a day you work on Excel]],"")</f>
        <v/>
      </c>
      <c r="Q71" s="9" t="str">
        <f>IF($T71,tblSalaries[[#This Row],[Years of Experience]],"")</f>
        <v/>
      </c>
      <c r="R71" s="9" t="str">
        <f>IF($T71,tblSalaries[[#This Row],[Region]],"")</f>
        <v/>
      </c>
      <c r="T71" s="11">
        <f t="shared" ref="T71:T134" si="1">U71*V71*W71</f>
        <v>0</v>
      </c>
      <c r="U71" s="11">
        <f>VLOOKUP(tblSalaries[[#This Row],[Region]],SReg,2,FALSE)</f>
        <v>1</v>
      </c>
      <c r="V71" s="11">
        <f>VLOOKUP(tblSalaries[[#This Row],[How many hours of a day you work on Excel]],SHours,2,FALSE)</f>
        <v>0</v>
      </c>
      <c r="W71" s="11">
        <f>IF(tblSalaries[[#This Row],[Years of Experience]]="",Filters!$I$10,VLOOKUP(tblSalaries[[#This Row],[Years of Experience]],Filters!$G$3:$I$9,3,TRUE))</f>
        <v>0</v>
      </c>
    </row>
    <row r="72" spans="2:23" ht="15" customHeight="1" x14ac:dyDescent="0.25">
      <c r="B72" t="s">
        <v>1468</v>
      </c>
      <c r="C72" s="1">
        <v>41054.318310185183</v>
      </c>
      <c r="D72">
        <v>50000</v>
      </c>
      <c r="E72" t="s">
        <v>98</v>
      </c>
      <c r="F72" t="s">
        <v>17</v>
      </c>
      <c r="G72" t="s">
        <v>12</v>
      </c>
      <c r="H72" t="s">
        <v>10</v>
      </c>
      <c r="J72" t="str">
        <f>VLOOKUP(tblSalaries[[#This Row],[clean Country]],tblCountries[[#All],[Mapping]:[Region]],2,FALSE)</f>
        <v>USA</v>
      </c>
      <c r="L72" s="9" t="str">
        <f>IF($T72,tblSalaries[[#This Row],[Salary in USD]],"")</f>
        <v/>
      </c>
      <c r="M72" s="9" t="str">
        <f>IF($T72,tblSalaries[[#This Row],[Your Job Title]],"")</f>
        <v/>
      </c>
      <c r="N72" s="9" t="str">
        <f>IF($T72,tblSalaries[[#This Row],[Job Type]],"")</f>
        <v/>
      </c>
      <c r="O72" s="9" t="str">
        <f>IF($T72,tblSalaries[[#This Row],[clean Country]],"")</f>
        <v/>
      </c>
      <c r="P72" s="9" t="str">
        <f>IF($T72,tblSalaries[[#This Row],[How many hours of a day you work on Excel]],"")</f>
        <v/>
      </c>
      <c r="Q72" s="9" t="str">
        <f>IF($T72,tblSalaries[[#This Row],[Years of Experience]],"")</f>
        <v/>
      </c>
      <c r="R72" s="9" t="str">
        <f>IF($T72,tblSalaries[[#This Row],[Region]],"")</f>
        <v/>
      </c>
      <c r="T72" s="11">
        <f t="shared" si="1"/>
        <v>0</v>
      </c>
      <c r="U72" s="11">
        <f>VLOOKUP(tblSalaries[[#This Row],[Region]],SReg,2,FALSE)</f>
        <v>1</v>
      </c>
      <c r="V72" s="11">
        <f>VLOOKUP(tblSalaries[[#This Row],[How many hours of a day you work on Excel]],SHours,2,FALSE)</f>
        <v>1</v>
      </c>
      <c r="W72" s="11">
        <f>IF(tblSalaries[[#This Row],[Years of Experience]]="",Filters!$I$10,VLOOKUP(tblSalaries[[#This Row],[Years of Experience]],Filters!$G$3:$I$9,3,TRUE))</f>
        <v>0</v>
      </c>
    </row>
    <row r="73" spans="2:23" ht="15" customHeight="1" x14ac:dyDescent="0.25">
      <c r="B73" t="s">
        <v>1469</v>
      </c>
      <c r="C73" s="1">
        <v>41054.324305555558</v>
      </c>
      <c r="D73">
        <v>100000</v>
      </c>
      <c r="E73" t="s">
        <v>99</v>
      </c>
      <c r="F73" t="s">
        <v>45</v>
      </c>
      <c r="G73" t="s">
        <v>41</v>
      </c>
      <c r="H73" t="s">
        <v>7</v>
      </c>
      <c r="J73" t="str">
        <f>VLOOKUP(tblSalaries[[#This Row],[clean Country]],tblCountries[[#All],[Mapping]:[Region]],2,FALSE)</f>
        <v>EMEA</v>
      </c>
      <c r="L73" s="9" t="str">
        <f>IF($T73,tblSalaries[[#This Row],[Salary in USD]],"")</f>
        <v/>
      </c>
      <c r="M73" s="9" t="str">
        <f>IF($T73,tblSalaries[[#This Row],[Your Job Title]],"")</f>
        <v/>
      </c>
      <c r="N73" s="9" t="str">
        <f>IF($T73,tblSalaries[[#This Row],[Job Type]],"")</f>
        <v/>
      </c>
      <c r="O73" s="9" t="str">
        <f>IF($T73,tblSalaries[[#This Row],[clean Country]],"")</f>
        <v/>
      </c>
      <c r="P73" s="9" t="str">
        <f>IF($T73,tblSalaries[[#This Row],[How many hours of a day you work on Excel]],"")</f>
        <v/>
      </c>
      <c r="Q73" s="9" t="str">
        <f>IF($T73,tblSalaries[[#This Row],[Years of Experience]],"")</f>
        <v/>
      </c>
      <c r="R73" s="9" t="str">
        <f>IF($T73,tblSalaries[[#This Row],[Region]],"")</f>
        <v/>
      </c>
      <c r="T73" s="11">
        <f t="shared" si="1"/>
        <v>0</v>
      </c>
      <c r="U73" s="11">
        <f>VLOOKUP(tblSalaries[[#This Row],[Region]],SReg,2,FALSE)</f>
        <v>0</v>
      </c>
      <c r="V73" s="11">
        <f>VLOOKUP(tblSalaries[[#This Row],[How many hours of a day you work on Excel]],SHours,2,FALSE)</f>
        <v>1</v>
      </c>
      <c r="W73" s="11">
        <f>IF(tblSalaries[[#This Row],[Years of Experience]]="",Filters!$I$10,VLOOKUP(tblSalaries[[#This Row],[Years of Experience]],Filters!$G$3:$I$9,3,TRUE))</f>
        <v>0</v>
      </c>
    </row>
    <row r="74" spans="2:23" ht="15" customHeight="1" x14ac:dyDescent="0.25">
      <c r="B74" t="s">
        <v>1470</v>
      </c>
      <c r="C74" s="1">
        <v>41054.950694444444</v>
      </c>
      <c r="D74">
        <v>57000</v>
      </c>
      <c r="E74" t="s">
        <v>101</v>
      </c>
      <c r="F74" t="s">
        <v>17</v>
      </c>
      <c r="G74" t="s">
        <v>12</v>
      </c>
      <c r="H74" t="s">
        <v>7</v>
      </c>
      <c r="J74" t="str">
        <f>VLOOKUP(tblSalaries[[#This Row],[clean Country]],tblCountries[[#All],[Mapping]:[Region]],2,FALSE)</f>
        <v>USA</v>
      </c>
      <c r="L74" s="9" t="str">
        <f>IF($T74,tblSalaries[[#This Row],[Salary in USD]],"")</f>
        <v/>
      </c>
      <c r="M74" s="9" t="str">
        <f>IF($T74,tblSalaries[[#This Row],[Your Job Title]],"")</f>
        <v/>
      </c>
      <c r="N74" s="9" t="str">
        <f>IF($T74,tblSalaries[[#This Row],[Job Type]],"")</f>
        <v/>
      </c>
      <c r="O74" s="9" t="str">
        <f>IF($T74,tblSalaries[[#This Row],[clean Country]],"")</f>
        <v/>
      </c>
      <c r="P74" s="9" t="str">
        <f>IF($T74,tblSalaries[[#This Row],[How many hours of a day you work on Excel]],"")</f>
        <v/>
      </c>
      <c r="Q74" s="9" t="str">
        <f>IF($T74,tblSalaries[[#This Row],[Years of Experience]],"")</f>
        <v/>
      </c>
      <c r="R74" s="9" t="str">
        <f>IF($T74,tblSalaries[[#This Row],[Region]],"")</f>
        <v/>
      </c>
      <c r="T74" s="11">
        <f t="shared" si="1"/>
        <v>0</v>
      </c>
      <c r="U74" s="11">
        <f>VLOOKUP(tblSalaries[[#This Row],[Region]],SReg,2,FALSE)</f>
        <v>1</v>
      </c>
      <c r="V74" s="11">
        <f>VLOOKUP(tblSalaries[[#This Row],[How many hours of a day you work on Excel]],SHours,2,FALSE)</f>
        <v>1</v>
      </c>
      <c r="W74" s="11">
        <f>IF(tblSalaries[[#This Row],[Years of Experience]]="",Filters!$I$10,VLOOKUP(tblSalaries[[#This Row],[Years of Experience]],Filters!$G$3:$I$9,3,TRUE))</f>
        <v>0</v>
      </c>
    </row>
    <row r="75" spans="2:23" ht="15" customHeight="1" x14ac:dyDescent="0.25">
      <c r="B75" t="s">
        <v>1471</v>
      </c>
      <c r="C75" s="1">
        <v>41054.953101851854</v>
      </c>
      <c r="D75">
        <v>75000</v>
      </c>
      <c r="E75" t="s">
        <v>102</v>
      </c>
      <c r="F75" t="s">
        <v>45</v>
      </c>
      <c r="G75" t="s">
        <v>12</v>
      </c>
      <c r="H75" t="s">
        <v>10</v>
      </c>
      <c r="J75" t="str">
        <f>VLOOKUP(tblSalaries[[#This Row],[clean Country]],tblCountries[[#All],[Mapping]:[Region]],2,FALSE)</f>
        <v>USA</v>
      </c>
      <c r="L75" s="9" t="str">
        <f>IF($T75,tblSalaries[[#This Row],[Salary in USD]],"")</f>
        <v/>
      </c>
      <c r="M75" s="9" t="str">
        <f>IF($T75,tblSalaries[[#This Row],[Your Job Title]],"")</f>
        <v/>
      </c>
      <c r="N75" s="9" t="str">
        <f>IF($T75,tblSalaries[[#This Row],[Job Type]],"")</f>
        <v/>
      </c>
      <c r="O75" s="9" t="str">
        <f>IF($T75,tblSalaries[[#This Row],[clean Country]],"")</f>
        <v/>
      </c>
      <c r="P75" s="9" t="str">
        <f>IF($T75,tblSalaries[[#This Row],[How many hours of a day you work on Excel]],"")</f>
        <v/>
      </c>
      <c r="Q75" s="9" t="str">
        <f>IF($T75,tblSalaries[[#This Row],[Years of Experience]],"")</f>
        <v/>
      </c>
      <c r="R75" s="9" t="str">
        <f>IF($T75,tblSalaries[[#This Row],[Region]],"")</f>
        <v/>
      </c>
      <c r="T75" s="11">
        <f t="shared" si="1"/>
        <v>0</v>
      </c>
      <c r="U75" s="11">
        <f>VLOOKUP(tblSalaries[[#This Row],[Region]],SReg,2,FALSE)</f>
        <v>1</v>
      </c>
      <c r="V75" s="11">
        <f>VLOOKUP(tblSalaries[[#This Row],[How many hours of a day you work on Excel]],SHours,2,FALSE)</f>
        <v>1</v>
      </c>
      <c r="W75" s="11">
        <f>IF(tblSalaries[[#This Row],[Years of Experience]]="",Filters!$I$10,VLOOKUP(tblSalaries[[#This Row],[Years of Experience]],Filters!$G$3:$I$9,3,TRUE))</f>
        <v>0</v>
      </c>
    </row>
    <row r="76" spans="2:23" ht="15" customHeight="1" x14ac:dyDescent="0.25">
      <c r="B76" t="s">
        <v>1472</v>
      </c>
      <c r="C76" s="1">
        <v>41054.957696759258</v>
      </c>
      <c r="D76">
        <v>101990.96564026357</v>
      </c>
      <c r="E76" t="s">
        <v>103</v>
      </c>
      <c r="F76" t="s">
        <v>45</v>
      </c>
      <c r="G76" t="s">
        <v>70</v>
      </c>
      <c r="H76" t="s">
        <v>7</v>
      </c>
      <c r="J76" t="str">
        <f>VLOOKUP(tblSalaries[[#This Row],[clean Country]],tblCountries[[#All],[Mapping]:[Region]],2,FALSE)</f>
        <v>APAC</v>
      </c>
      <c r="L76" s="9" t="str">
        <f>IF($T76,tblSalaries[[#This Row],[Salary in USD]],"")</f>
        <v/>
      </c>
      <c r="M76" s="9" t="str">
        <f>IF($T76,tblSalaries[[#This Row],[Your Job Title]],"")</f>
        <v/>
      </c>
      <c r="N76" s="9" t="str">
        <f>IF($T76,tblSalaries[[#This Row],[Job Type]],"")</f>
        <v/>
      </c>
      <c r="O76" s="9" t="str">
        <f>IF($T76,tblSalaries[[#This Row],[clean Country]],"")</f>
        <v/>
      </c>
      <c r="P76" s="9" t="str">
        <f>IF($T76,tblSalaries[[#This Row],[How many hours of a day you work on Excel]],"")</f>
        <v/>
      </c>
      <c r="Q76" s="9" t="str">
        <f>IF($T76,tblSalaries[[#This Row],[Years of Experience]],"")</f>
        <v/>
      </c>
      <c r="R76" s="9" t="str">
        <f>IF($T76,tblSalaries[[#This Row],[Region]],"")</f>
        <v/>
      </c>
      <c r="T76" s="11">
        <f t="shared" si="1"/>
        <v>0</v>
      </c>
      <c r="U76" s="11">
        <f>VLOOKUP(tblSalaries[[#This Row],[Region]],SReg,2,FALSE)</f>
        <v>0</v>
      </c>
      <c r="V76" s="11">
        <f>VLOOKUP(tblSalaries[[#This Row],[How many hours of a day you work on Excel]],SHours,2,FALSE)</f>
        <v>1</v>
      </c>
      <c r="W76" s="11">
        <f>IF(tblSalaries[[#This Row],[Years of Experience]]="",Filters!$I$10,VLOOKUP(tblSalaries[[#This Row],[Years of Experience]],Filters!$G$3:$I$9,3,TRUE))</f>
        <v>0</v>
      </c>
    </row>
    <row r="77" spans="2:23" ht="15" customHeight="1" x14ac:dyDescent="0.25">
      <c r="B77" t="s">
        <v>1473</v>
      </c>
      <c r="C77" s="1">
        <v>41054.95925925926</v>
      </c>
      <c r="D77">
        <v>33420</v>
      </c>
      <c r="E77" t="s">
        <v>104</v>
      </c>
      <c r="F77" t="s">
        <v>45</v>
      </c>
      <c r="G77" t="s">
        <v>148</v>
      </c>
      <c r="H77" t="s">
        <v>10</v>
      </c>
      <c r="J77" t="str">
        <f>VLOOKUP(tblSalaries[[#This Row],[clean Country]],tblCountries[[#All],[Mapping]:[Region]],2,FALSE)</f>
        <v>EMEA</v>
      </c>
      <c r="L77" s="9" t="str">
        <f>IF($T77,tblSalaries[[#This Row],[Salary in USD]],"")</f>
        <v/>
      </c>
      <c r="M77" s="9" t="str">
        <f>IF($T77,tblSalaries[[#This Row],[Your Job Title]],"")</f>
        <v/>
      </c>
      <c r="N77" s="9" t="str">
        <f>IF($T77,tblSalaries[[#This Row],[Job Type]],"")</f>
        <v/>
      </c>
      <c r="O77" s="9" t="str">
        <f>IF($T77,tblSalaries[[#This Row],[clean Country]],"")</f>
        <v/>
      </c>
      <c r="P77" s="9" t="str">
        <f>IF($T77,tblSalaries[[#This Row],[How many hours of a day you work on Excel]],"")</f>
        <v/>
      </c>
      <c r="Q77" s="9" t="str">
        <f>IF($T77,tblSalaries[[#This Row],[Years of Experience]],"")</f>
        <v/>
      </c>
      <c r="R77" s="9" t="str">
        <f>IF($T77,tblSalaries[[#This Row],[Region]],"")</f>
        <v/>
      </c>
      <c r="T77" s="11">
        <f t="shared" si="1"/>
        <v>0</v>
      </c>
      <c r="U77" s="11">
        <f>VLOOKUP(tblSalaries[[#This Row],[Region]],SReg,2,FALSE)</f>
        <v>0</v>
      </c>
      <c r="V77" s="11">
        <f>VLOOKUP(tblSalaries[[#This Row],[How many hours of a day you work on Excel]],SHours,2,FALSE)</f>
        <v>1</v>
      </c>
      <c r="W77" s="11">
        <f>IF(tblSalaries[[#This Row],[Years of Experience]]="",Filters!$I$10,VLOOKUP(tblSalaries[[#This Row],[Years of Experience]],Filters!$G$3:$I$9,3,TRUE))</f>
        <v>0</v>
      </c>
    </row>
    <row r="78" spans="2:23" ht="15" customHeight="1" x14ac:dyDescent="0.25">
      <c r="B78" t="s">
        <v>1474</v>
      </c>
      <c r="C78" s="1">
        <v>41054.960416666669</v>
      </c>
      <c r="D78">
        <v>58460.842544152933</v>
      </c>
      <c r="E78" t="s">
        <v>106</v>
      </c>
      <c r="F78" t="s">
        <v>56</v>
      </c>
      <c r="G78" t="s">
        <v>74</v>
      </c>
      <c r="H78" t="s">
        <v>10</v>
      </c>
      <c r="J78" t="str">
        <f>VLOOKUP(tblSalaries[[#This Row],[clean Country]],tblCountries[[#All],[Mapping]:[Region]],2,FALSE)</f>
        <v>CAN</v>
      </c>
      <c r="L78" s="9" t="str">
        <f>IF($T78,tblSalaries[[#This Row],[Salary in USD]],"")</f>
        <v/>
      </c>
      <c r="M78" s="9" t="str">
        <f>IF($T78,tblSalaries[[#This Row],[Your Job Title]],"")</f>
        <v/>
      </c>
      <c r="N78" s="9" t="str">
        <f>IF($T78,tblSalaries[[#This Row],[Job Type]],"")</f>
        <v/>
      </c>
      <c r="O78" s="9" t="str">
        <f>IF($T78,tblSalaries[[#This Row],[clean Country]],"")</f>
        <v/>
      </c>
      <c r="P78" s="9" t="str">
        <f>IF($T78,tblSalaries[[#This Row],[How many hours of a day you work on Excel]],"")</f>
        <v/>
      </c>
      <c r="Q78" s="9" t="str">
        <f>IF($T78,tblSalaries[[#This Row],[Years of Experience]],"")</f>
        <v/>
      </c>
      <c r="R78" s="9" t="str">
        <f>IF($T78,tblSalaries[[#This Row],[Region]],"")</f>
        <v/>
      </c>
      <c r="T78" s="11">
        <f t="shared" si="1"/>
        <v>0</v>
      </c>
      <c r="U78" s="11">
        <f>VLOOKUP(tblSalaries[[#This Row],[Region]],SReg,2,FALSE)</f>
        <v>0</v>
      </c>
      <c r="V78" s="11">
        <f>VLOOKUP(tblSalaries[[#This Row],[How many hours of a day you work on Excel]],SHours,2,FALSE)</f>
        <v>1</v>
      </c>
      <c r="W78" s="11">
        <f>IF(tblSalaries[[#This Row],[Years of Experience]]="",Filters!$I$10,VLOOKUP(tblSalaries[[#This Row],[Years of Experience]],Filters!$G$3:$I$9,3,TRUE))</f>
        <v>0</v>
      </c>
    </row>
    <row r="79" spans="2:23" ht="15" customHeight="1" x14ac:dyDescent="0.25">
      <c r="B79" t="s">
        <v>1475</v>
      </c>
      <c r="C79" s="1">
        <v>41054.967002314814</v>
      </c>
      <c r="D79">
        <v>15000</v>
      </c>
      <c r="E79" t="s">
        <v>107</v>
      </c>
      <c r="F79" t="s">
        <v>294</v>
      </c>
      <c r="G79" t="s">
        <v>12</v>
      </c>
      <c r="H79" t="s">
        <v>10</v>
      </c>
      <c r="J79" t="str">
        <f>VLOOKUP(tblSalaries[[#This Row],[clean Country]],tblCountries[[#All],[Mapping]:[Region]],2,FALSE)</f>
        <v>USA</v>
      </c>
      <c r="L79" s="9" t="str">
        <f>IF($T79,tblSalaries[[#This Row],[Salary in USD]],"")</f>
        <v/>
      </c>
      <c r="M79" s="9" t="str">
        <f>IF($T79,tblSalaries[[#This Row],[Your Job Title]],"")</f>
        <v/>
      </c>
      <c r="N79" s="9" t="str">
        <f>IF($T79,tblSalaries[[#This Row],[Job Type]],"")</f>
        <v/>
      </c>
      <c r="O79" s="9" t="str">
        <f>IF($T79,tblSalaries[[#This Row],[clean Country]],"")</f>
        <v/>
      </c>
      <c r="P79" s="9" t="str">
        <f>IF($T79,tblSalaries[[#This Row],[How many hours of a day you work on Excel]],"")</f>
        <v/>
      </c>
      <c r="Q79" s="9" t="str">
        <f>IF($T79,tblSalaries[[#This Row],[Years of Experience]],"")</f>
        <v/>
      </c>
      <c r="R79" s="9" t="str">
        <f>IF($T79,tblSalaries[[#This Row],[Region]],"")</f>
        <v/>
      </c>
      <c r="T79" s="11">
        <f t="shared" si="1"/>
        <v>0</v>
      </c>
      <c r="U79" s="11">
        <f>VLOOKUP(tblSalaries[[#This Row],[Region]],SReg,2,FALSE)</f>
        <v>1</v>
      </c>
      <c r="V79" s="11">
        <f>VLOOKUP(tblSalaries[[#This Row],[How many hours of a day you work on Excel]],SHours,2,FALSE)</f>
        <v>1</v>
      </c>
      <c r="W79" s="11">
        <f>IF(tblSalaries[[#This Row],[Years of Experience]]="",Filters!$I$10,VLOOKUP(tblSalaries[[#This Row],[Years of Experience]],Filters!$G$3:$I$9,3,TRUE))</f>
        <v>0</v>
      </c>
    </row>
    <row r="80" spans="2:23" ht="15" customHeight="1" x14ac:dyDescent="0.25">
      <c r="B80" t="s">
        <v>1476</v>
      </c>
      <c r="C80" s="1">
        <v>41054.969143518516</v>
      </c>
      <c r="D80">
        <v>60000</v>
      </c>
      <c r="E80" t="s">
        <v>108</v>
      </c>
      <c r="F80" t="s">
        <v>17</v>
      </c>
      <c r="G80" t="s">
        <v>74</v>
      </c>
      <c r="H80" t="s">
        <v>22</v>
      </c>
      <c r="J80" t="str">
        <f>VLOOKUP(tblSalaries[[#This Row],[clean Country]],tblCountries[[#All],[Mapping]:[Region]],2,FALSE)</f>
        <v>CAN</v>
      </c>
      <c r="L80" s="9" t="str">
        <f>IF($T80,tblSalaries[[#This Row],[Salary in USD]],"")</f>
        <v/>
      </c>
      <c r="M80" s="9" t="str">
        <f>IF($T80,tblSalaries[[#This Row],[Your Job Title]],"")</f>
        <v/>
      </c>
      <c r="N80" s="9" t="str">
        <f>IF($T80,tblSalaries[[#This Row],[Job Type]],"")</f>
        <v/>
      </c>
      <c r="O80" s="9" t="str">
        <f>IF($T80,tblSalaries[[#This Row],[clean Country]],"")</f>
        <v/>
      </c>
      <c r="P80" s="9" t="str">
        <f>IF($T80,tblSalaries[[#This Row],[How many hours of a day you work on Excel]],"")</f>
        <v/>
      </c>
      <c r="Q80" s="9" t="str">
        <f>IF($T80,tblSalaries[[#This Row],[Years of Experience]],"")</f>
        <v/>
      </c>
      <c r="R80" s="9" t="str">
        <f>IF($T80,tblSalaries[[#This Row],[Region]],"")</f>
        <v/>
      </c>
      <c r="T80" s="11">
        <f t="shared" si="1"/>
        <v>0</v>
      </c>
      <c r="U80" s="11">
        <f>VLOOKUP(tblSalaries[[#This Row],[Region]],SReg,2,FALSE)</f>
        <v>0</v>
      </c>
      <c r="V80" s="11">
        <f>VLOOKUP(tblSalaries[[#This Row],[How many hours of a day you work on Excel]],SHours,2,FALSE)</f>
        <v>0</v>
      </c>
      <c r="W80" s="11">
        <f>IF(tblSalaries[[#This Row],[Years of Experience]]="",Filters!$I$10,VLOOKUP(tblSalaries[[#This Row],[Years of Experience]],Filters!$G$3:$I$9,3,TRUE))</f>
        <v>0</v>
      </c>
    </row>
    <row r="81" spans="2:23" ht="15" customHeight="1" x14ac:dyDescent="0.25">
      <c r="B81" t="s">
        <v>1477</v>
      </c>
      <c r="C81" s="1">
        <v>41054.971354166664</v>
      </c>
      <c r="D81">
        <v>157617.8272067284</v>
      </c>
      <c r="E81" t="s">
        <v>17</v>
      </c>
      <c r="F81" t="s">
        <v>17</v>
      </c>
      <c r="G81" t="s">
        <v>59</v>
      </c>
      <c r="H81" t="s">
        <v>15</v>
      </c>
      <c r="J81" t="str">
        <f>VLOOKUP(tblSalaries[[#This Row],[clean Country]],tblCountries[[#All],[Mapping]:[Region]],2,FALSE)</f>
        <v>EMEA</v>
      </c>
      <c r="L81" s="9" t="str">
        <f>IF($T81,tblSalaries[[#This Row],[Salary in USD]],"")</f>
        <v/>
      </c>
      <c r="M81" s="9" t="str">
        <f>IF($T81,tblSalaries[[#This Row],[Your Job Title]],"")</f>
        <v/>
      </c>
      <c r="N81" s="9" t="str">
        <f>IF($T81,tblSalaries[[#This Row],[Job Type]],"")</f>
        <v/>
      </c>
      <c r="O81" s="9" t="str">
        <f>IF($T81,tblSalaries[[#This Row],[clean Country]],"")</f>
        <v/>
      </c>
      <c r="P81" s="9" t="str">
        <f>IF($T81,tblSalaries[[#This Row],[How many hours of a day you work on Excel]],"")</f>
        <v/>
      </c>
      <c r="Q81" s="9" t="str">
        <f>IF($T81,tblSalaries[[#This Row],[Years of Experience]],"")</f>
        <v/>
      </c>
      <c r="R81" s="9" t="str">
        <f>IF($T81,tblSalaries[[#This Row],[Region]],"")</f>
        <v/>
      </c>
      <c r="T81" s="11">
        <f t="shared" si="1"/>
        <v>0</v>
      </c>
      <c r="U81" s="11">
        <f>VLOOKUP(tblSalaries[[#This Row],[Region]],SReg,2,FALSE)</f>
        <v>0</v>
      </c>
      <c r="V81" s="11">
        <f>VLOOKUP(tblSalaries[[#This Row],[How many hours of a day you work on Excel]],SHours,2,FALSE)</f>
        <v>0</v>
      </c>
      <c r="W81" s="11">
        <f>IF(tblSalaries[[#This Row],[Years of Experience]]="",Filters!$I$10,VLOOKUP(tblSalaries[[#This Row],[Years of Experience]],Filters!$G$3:$I$9,3,TRUE))</f>
        <v>0</v>
      </c>
    </row>
    <row r="82" spans="2:23" ht="15" customHeight="1" x14ac:dyDescent="0.25">
      <c r="B82" t="s">
        <v>1478</v>
      </c>
      <c r="C82" s="1">
        <v>41054.972754629627</v>
      </c>
      <c r="D82">
        <v>18000</v>
      </c>
      <c r="E82" t="s">
        <v>109</v>
      </c>
      <c r="F82" t="s">
        <v>17</v>
      </c>
      <c r="G82" t="s">
        <v>110</v>
      </c>
      <c r="H82" t="s">
        <v>10</v>
      </c>
      <c r="J82" t="str">
        <f>VLOOKUP(tblSalaries[[#This Row],[clean Country]],tblCountries[[#All],[Mapping]:[Region]],2,FALSE)</f>
        <v>EMEA</v>
      </c>
      <c r="L82" s="9" t="str">
        <f>IF($T82,tblSalaries[[#This Row],[Salary in USD]],"")</f>
        <v/>
      </c>
      <c r="M82" s="9" t="str">
        <f>IF($T82,tblSalaries[[#This Row],[Your Job Title]],"")</f>
        <v/>
      </c>
      <c r="N82" s="9" t="str">
        <f>IF($T82,tblSalaries[[#This Row],[Job Type]],"")</f>
        <v/>
      </c>
      <c r="O82" s="9" t="str">
        <f>IF($T82,tblSalaries[[#This Row],[clean Country]],"")</f>
        <v/>
      </c>
      <c r="P82" s="9" t="str">
        <f>IF($T82,tblSalaries[[#This Row],[How many hours of a day you work on Excel]],"")</f>
        <v/>
      </c>
      <c r="Q82" s="9" t="str">
        <f>IF($T82,tblSalaries[[#This Row],[Years of Experience]],"")</f>
        <v/>
      </c>
      <c r="R82" s="9" t="str">
        <f>IF($T82,tblSalaries[[#This Row],[Region]],"")</f>
        <v/>
      </c>
      <c r="T82" s="11">
        <f t="shared" si="1"/>
        <v>0</v>
      </c>
      <c r="U82" s="11">
        <f>VLOOKUP(tblSalaries[[#This Row],[Region]],SReg,2,FALSE)</f>
        <v>0</v>
      </c>
      <c r="V82" s="11">
        <f>VLOOKUP(tblSalaries[[#This Row],[How many hours of a day you work on Excel]],SHours,2,FALSE)</f>
        <v>1</v>
      </c>
      <c r="W82" s="11">
        <f>IF(tblSalaries[[#This Row],[Years of Experience]]="",Filters!$I$10,VLOOKUP(tblSalaries[[#This Row],[Years of Experience]],Filters!$G$3:$I$9,3,TRUE))</f>
        <v>0</v>
      </c>
    </row>
    <row r="83" spans="2:23" ht="15" customHeight="1" x14ac:dyDescent="0.25">
      <c r="B83" t="s">
        <v>1479</v>
      </c>
      <c r="C83" s="1">
        <v>41054.980046296296</v>
      </c>
      <c r="D83">
        <v>50000</v>
      </c>
      <c r="E83" t="s">
        <v>111</v>
      </c>
      <c r="F83" t="s">
        <v>45</v>
      </c>
      <c r="G83" t="s">
        <v>12</v>
      </c>
      <c r="H83" t="s">
        <v>15</v>
      </c>
      <c r="J83" t="str">
        <f>VLOOKUP(tblSalaries[[#This Row],[clean Country]],tblCountries[[#All],[Mapping]:[Region]],2,FALSE)</f>
        <v>USA</v>
      </c>
      <c r="L83" s="9" t="str">
        <f>IF($T83,tblSalaries[[#This Row],[Salary in USD]],"")</f>
        <v/>
      </c>
      <c r="M83" s="9" t="str">
        <f>IF($T83,tblSalaries[[#This Row],[Your Job Title]],"")</f>
        <v/>
      </c>
      <c r="N83" s="9" t="str">
        <f>IF($T83,tblSalaries[[#This Row],[Job Type]],"")</f>
        <v/>
      </c>
      <c r="O83" s="9" t="str">
        <f>IF($T83,tblSalaries[[#This Row],[clean Country]],"")</f>
        <v/>
      </c>
      <c r="P83" s="9" t="str">
        <f>IF($T83,tblSalaries[[#This Row],[How many hours of a day you work on Excel]],"")</f>
        <v/>
      </c>
      <c r="Q83" s="9" t="str">
        <f>IF($T83,tblSalaries[[#This Row],[Years of Experience]],"")</f>
        <v/>
      </c>
      <c r="R83" s="9" t="str">
        <f>IF($T83,tblSalaries[[#This Row],[Region]],"")</f>
        <v/>
      </c>
      <c r="T83" s="11">
        <f t="shared" si="1"/>
        <v>0</v>
      </c>
      <c r="U83" s="11">
        <f>VLOOKUP(tblSalaries[[#This Row],[Region]],SReg,2,FALSE)</f>
        <v>1</v>
      </c>
      <c r="V83" s="11">
        <f>VLOOKUP(tblSalaries[[#This Row],[How many hours of a day you work on Excel]],SHours,2,FALSE)</f>
        <v>0</v>
      </c>
      <c r="W83" s="11">
        <f>IF(tblSalaries[[#This Row],[Years of Experience]]="",Filters!$I$10,VLOOKUP(tblSalaries[[#This Row],[Years of Experience]],Filters!$G$3:$I$9,3,TRUE))</f>
        <v>0</v>
      </c>
    </row>
    <row r="84" spans="2:23" ht="15" customHeight="1" x14ac:dyDescent="0.25">
      <c r="B84" t="s">
        <v>1480</v>
      </c>
      <c r="C84" s="1">
        <v>41054.981423611112</v>
      </c>
      <c r="D84">
        <v>26000</v>
      </c>
      <c r="E84" t="s">
        <v>112</v>
      </c>
      <c r="F84" t="s">
        <v>17</v>
      </c>
      <c r="G84" t="s">
        <v>113</v>
      </c>
      <c r="H84" t="s">
        <v>10</v>
      </c>
      <c r="J84" t="str">
        <f>VLOOKUP(tblSalaries[[#This Row],[clean Country]],tblCountries[[#All],[Mapping]:[Region]],2,FALSE)</f>
        <v>S AMER</v>
      </c>
      <c r="L84" s="9" t="str">
        <f>IF($T84,tblSalaries[[#This Row],[Salary in USD]],"")</f>
        <v/>
      </c>
      <c r="M84" s="9" t="str">
        <f>IF($T84,tblSalaries[[#This Row],[Your Job Title]],"")</f>
        <v/>
      </c>
      <c r="N84" s="9" t="str">
        <f>IF($T84,tblSalaries[[#This Row],[Job Type]],"")</f>
        <v/>
      </c>
      <c r="O84" s="9" t="str">
        <f>IF($T84,tblSalaries[[#This Row],[clean Country]],"")</f>
        <v/>
      </c>
      <c r="P84" s="9" t="str">
        <f>IF($T84,tblSalaries[[#This Row],[How many hours of a day you work on Excel]],"")</f>
        <v/>
      </c>
      <c r="Q84" s="9" t="str">
        <f>IF($T84,tblSalaries[[#This Row],[Years of Experience]],"")</f>
        <v/>
      </c>
      <c r="R84" s="9" t="str">
        <f>IF($T84,tblSalaries[[#This Row],[Region]],"")</f>
        <v/>
      </c>
      <c r="T84" s="11">
        <f t="shared" si="1"/>
        <v>0</v>
      </c>
      <c r="U84" s="11">
        <f>VLOOKUP(tblSalaries[[#This Row],[Region]],SReg,2,FALSE)</f>
        <v>0</v>
      </c>
      <c r="V84" s="11">
        <f>VLOOKUP(tblSalaries[[#This Row],[How many hours of a day you work on Excel]],SHours,2,FALSE)</f>
        <v>1</v>
      </c>
      <c r="W84" s="11">
        <f>IF(tblSalaries[[#This Row],[Years of Experience]]="",Filters!$I$10,VLOOKUP(tblSalaries[[#This Row],[Years of Experience]],Filters!$G$3:$I$9,3,TRUE))</f>
        <v>0</v>
      </c>
    </row>
    <row r="85" spans="2:23" ht="15" customHeight="1" x14ac:dyDescent="0.25">
      <c r="B85" t="s">
        <v>1481</v>
      </c>
      <c r="C85" s="1">
        <v>41054.992673611108</v>
      </c>
      <c r="D85">
        <v>47285.348162018527</v>
      </c>
      <c r="E85" t="s">
        <v>114</v>
      </c>
      <c r="F85" t="s">
        <v>45</v>
      </c>
      <c r="G85" t="s">
        <v>59</v>
      </c>
      <c r="H85" t="s">
        <v>7</v>
      </c>
      <c r="J85" t="str">
        <f>VLOOKUP(tblSalaries[[#This Row],[clean Country]],tblCountries[[#All],[Mapping]:[Region]],2,FALSE)</f>
        <v>EMEA</v>
      </c>
      <c r="L85" s="9" t="str">
        <f>IF($T85,tblSalaries[[#This Row],[Salary in USD]],"")</f>
        <v/>
      </c>
      <c r="M85" s="9" t="str">
        <f>IF($T85,tblSalaries[[#This Row],[Your Job Title]],"")</f>
        <v/>
      </c>
      <c r="N85" s="9" t="str">
        <f>IF($T85,tblSalaries[[#This Row],[Job Type]],"")</f>
        <v/>
      </c>
      <c r="O85" s="9" t="str">
        <f>IF($T85,tblSalaries[[#This Row],[clean Country]],"")</f>
        <v/>
      </c>
      <c r="P85" s="9" t="str">
        <f>IF($T85,tblSalaries[[#This Row],[How many hours of a day you work on Excel]],"")</f>
        <v/>
      </c>
      <c r="Q85" s="9" t="str">
        <f>IF($T85,tblSalaries[[#This Row],[Years of Experience]],"")</f>
        <v/>
      </c>
      <c r="R85" s="9" t="str">
        <f>IF($T85,tblSalaries[[#This Row],[Region]],"")</f>
        <v/>
      </c>
      <c r="T85" s="11">
        <f t="shared" si="1"/>
        <v>0</v>
      </c>
      <c r="U85" s="11">
        <f>VLOOKUP(tblSalaries[[#This Row],[Region]],SReg,2,FALSE)</f>
        <v>0</v>
      </c>
      <c r="V85" s="11">
        <f>VLOOKUP(tblSalaries[[#This Row],[How many hours of a day you work on Excel]],SHours,2,FALSE)</f>
        <v>1</v>
      </c>
      <c r="W85" s="11">
        <f>IF(tblSalaries[[#This Row],[Years of Experience]]="",Filters!$I$10,VLOOKUP(tblSalaries[[#This Row],[Years of Experience]],Filters!$G$3:$I$9,3,TRUE))</f>
        <v>0</v>
      </c>
    </row>
    <row r="86" spans="2:23" ht="15" customHeight="1" x14ac:dyDescent="0.25">
      <c r="B86" t="s">
        <v>1482</v>
      </c>
      <c r="C86" s="1">
        <v>41055.000601851854</v>
      </c>
      <c r="D86">
        <v>150000</v>
      </c>
      <c r="E86" t="s">
        <v>115</v>
      </c>
      <c r="F86" t="s">
        <v>3393</v>
      </c>
      <c r="G86" t="s">
        <v>12</v>
      </c>
      <c r="H86" t="s">
        <v>10</v>
      </c>
      <c r="J86" t="str">
        <f>VLOOKUP(tblSalaries[[#This Row],[clean Country]],tblCountries[[#All],[Mapping]:[Region]],2,FALSE)</f>
        <v>USA</v>
      </c>
      <c r="L86" s="9" t="str">
        <f>IF($T86,tblSalaries[[#This Row],[Salary in USD]],"")</f>
        <v/>
      </c>
      <c r="M86" s="9" t="str">
        <f>IF($T86,tblSalaries[[#This Row],[Your Job Title]],"")</f>
        <v/>
      </c>
      <c r="N86" s="9" t="str">
        <f>IF($T86,tblSalaries[[#This Row],[Job Type]],"")</f>
        <v/>
      </c>
      <c r="O86" s="9" t="str">
        <f>IF($T86,tblSalaries[[#This Row],[clean Country]],"")</f>
        <v/>
      </c>
      <c r="P86" s="9" t="str">
        <f>IF($T86,tblSalaries[[#This Row],[How many hours of a day you work on Excel]],"")</f>
        <v/>
      </c>
      <c r="Q86" s="9" t="str">
        <f>IF($T86,tblSalaries[[#This Row],[Years of Experience]],"")</f>
        <v/>
      </c>
      <c r="R86" s="9" t="str">
        <f>IF($T86,tblSalaries[[#This Row],[Region]],"")</f>
        <v/>
      </c>
      <c r="T86" s="11">
        <f t="shared" si="1"/>
        <v>0</v>
      </c>
      <c r="U86" s="11">
        <f>VLOOKUP(tblSalaries[[#This Row],[Region]],SReg,2,FALSE)</f>
        <v>1</v>
      </c>
      <c r="V86" s="11">
        <f>VLOOKUP(tblSalaries[[#This Row],[How many hours of a day you work on Excel]],SHours,2,FALSE)</f>
        <v>1</v>
      </c>
      <c r="W86" s="11">
        <f>IF(tblSalaries[[#This Row],[Years of Experience]]="",Filters!$I$10,VLOOKUP(tblSalaries[[#This Row],[Years of Experience]],Filters!$G$3:$I$9,3,TRUE))</f>
        <v>0</v>
      </c>
    </row>
    <row r="87" spans="2:23" ht="15" customHeight="1" x14ac:dyDescent="0.25">
      <c r="B87" t="s">
        <v>1483</v>
      </c>
      <c r="C87" s="1">
        <v>41055.003993055558</v>
      </c>
      <c r="D87">
        <v>120000</v>
      </c>
      <c r="E87" t="s">
        <v>116</v>
      </c>
      <c r="F87" t="s">
        <v>45</v>
      </c>
      <c r="G87" t="s">
        <v>12</v>
      </c>
      <c r="H87" t="s">
        <v>7</v>
      </c>
      <c r="J87" t="str">
        <f>VLOOKUP(tblSalaries[[#This Row],[clean Country]],tblCountries[[#All],[Mapping]:[Region]],2,FALSE)</f>
        <v>USA</v>
      </c>
      <c r="L87" s="9" t="str">
        <f>IF($T87,tblSalaries[[#This Row],[Salary in USD]],"")</f>
        <v/>
      </c>
      <c r="M87" s="9" t="str">
        <f>IF($T87,tblSalaries[[#This Row],[Your Job Title]],"")</f>
        <v/>
      </c>
      <c r="N87" s="9" t="str">
        <f>IF($T87,tblSalaries[[#This Row],[Job Type]],"")</f>
        <v/>
      </c>
      <c r="O87" s="9" t="str">
        <f>IF($T87,tblSalaries[[#This Row],[clean Country]],"")</f>
        <v/>
      </c>
      <c r="P87" s="9" t="str">
        <f>IF($T87,tblSalaries[[#This Row],[How many hours of a day you work on Excel]],"")</f>
        <v/>
      </c>
      <c r="Q87" s="9" t="str">
        <f>IF($T87,tblSalaries[[#This Row],[Years of Experience]],"")</f>
        <v/>
      </c>
      <c r="R87" s="9" t="str">
        <f>IF($T87,tblSalaries[[#This Row],[Region]],"")</f>
        <v/>
      </c>
      <c r="T87" s="11">
        <f t="shared" si="1"/>
        <v>0</v>
      </c>
      <c r="U87" s="11">
        <f>VLOOKUP(tblSalaries[[#This Row],[Region]],SReg,2,FALSE)</f>
        <v>1</v>
      </c>
      <c r="V87" s="11">
        <f>VLOOKUP(tblSalaries[[#This Row],[How many hours of a day you work on Excel]],SHours,2,FALSE)</f>
        <v>1</v>
      </c>
      <c r="W87" s="11">
        <f>IF(tblSalaries[[#This Row],[Years of Experience]]="",Filters!$I$10,VLOOKUP(tblSalaries[[#This Row],[Years of Experience]],Filters!$G$3:$I$9,3,TRUE))</f>
        <v>0</v>
      </c>
    </row>
    <row r="88" spans="2:23" ht="15" customHeight="1" x14ac:dyDescent="0.25">
      <c r="B88" t="s">
        <v>1484</v>
      </c>
      <c r="C88" s="1">
        <v>41055.007141203707</v>
      </c>
      <c r="D88">
        <v>8903.9583437212841</v>
      </c>
      <c r="E88" t="s">
        <v>63</v>
      </c>
      <c r="F88" t="s">
        <v>294</v>
      </c>
      <c r="G88" t="s">
        <v>6</v>
      </c>
      <c r="H88" t="s">
        <v>10</v>
      </c>
      <c r="J88" t="str">
        <f>VLOOKUP(tblSalaries[[#This Row],[clean Country]],tblCountries[[#All],[Mapping]:[Region]],2,FALSE)</f>
        <v>APAC</v>
      </c>
      <c r="L88" s="9" t="str">
        <f>IF($T88,tblSalaries[[#This Row],[Salary in USD]],"")</f>
        <v/>
      </c>
      <c r="M88" s="9" t="str">
        <f>IF($T88,tblSalaries[[#This Row],[Your Job Title]],"")</f>
        <v/>
      </c>
      <c r="N88" s="9" t="str">
        <f>IF($T88,tblSalaries[[#This Row],[Job Type]],"")</f>
        <v/>
      </c>
      <c r="O88" s="9" t="str">
        <f>IF($T88,tblSalaries[[#This Row],[clean Country]],"")</f>
        <v/>
      </c>
      <c r="P88" s="9" t="str">
        <f>IF($T88,tblSalaries[[#This Row],[How many hours of a day you work on Excel]],"")</f>
        <v/>
      </c>
      <c r="Q88" s="9" t="str">
        <f>IF($T88,tblSalaries[[#This Row],[Years of Experience]],"")</f>
        <v/>
      </c>
      <c r="R88" s="9" t="str">
        <f>IF($T88,tblSalaries[[#This Row],[Region]],"")</f>
        <v/>
      </c>
      <c r="T88" s="11">
        <f t="shared" si="1"/>
        <v>0</v>
      </c>
      <c r="U88" s="11">
        <f>VLOOKUP(tblSalaries[[#This Row],[Region]],SReg,2,FALSE)</f>
        <v>0</v>
      </c>
      <c r="V88" s="11">
        <f>VLOOKUP(tblSalaries[[#This Row],[How many hours of a day you work on Excel]],SHours,2,FALSE)</f>
        <v>1</v>
      </c>
      <c r="W88" s="11">
        <f>IF(tblSalaries[[#This Row],[Years of Experience]]="",Filters!$I$10,VLOOKUP(tblSalaries[[#This Row],[Years of Experience]],Filters!$G$3:$I$9,3,TRUE))</f>
        <v>0</v>
      </c>
    </row>
    <row r="89" spans="2:23" ht="15" customHeight="1" x14ac:dyDescent="0.25">
      <c r="B89" t="s">
        <v>1485</v>
      </c>
      <c r="C89" s="1">
        <v>41055.007881944446</v>
      </c>
      <c r="D89">
        <v>31330</v>
      </c>
      <c r="E89" t="s">
        <v>117</v>
      </c>
      <c r="F89" t="s">
        <v>17</v>
      </c>
      <c r="G89" t="s">
        <v>118</v>
      </c>
      <c r="H89" t="s">
        <v>10</v>
      </c>
      <c r="J89" t="str">
        <f>VLOOKUP(tblSalaries[[#This Row],[clean Country]],tblCountries[[#All],[Mapping]:[Region]],2,FALSE)</f>
        <v>S AMER</v>
      </c>
      <c r="L89" s="9" t="str">
        <f>IF($T89,tblSalaries[[#This Row],[Salary in USD]],"")</f>
        <v/>
      </c>
      <c r="M89" s="9" t="str">
        <f>IF($T89,tblSalaries[[#This Row],[Your Job Title]],"")</f>
        <v/>
      </c>
      <c r="N89" s="9" t="str">
        <f>IF($T89,tblSalaries[[#This Row],[Job Type]],"")</f>
        <v/>
      </c>
      <c r="O89" s="9" t="str">
        <f>IF($T89,tblSalaries[[#This Row],[clean Country]],"")</f>
        <v/>
      </c>
      <c r="P89" s="9" t="str">
        <f>IF($T89,tblSalaries[[#This Row],[How many hours of a day you work on Excel]],"")</f>
        <v/>
      </c>
      <c r="Q89" s="9" t="str">
        <f>IF($T89,tblSalaries[[#This Row],[Years of Experience]],"")</f>
        <v/>
      </c>
      <c r="R89" s="9" t="str">
        <f>IF($T89,tblSalaries[[#This Row],[Region]],"")</f>
        <v/>
      </c>
      <c r="T89" s="11">
        <f t="shared" si="1"/>
        <v>0</v>
      </c>
      <c r="U89" s="11">
        <f>VLOOKUP(tblSalaries[[#This Row],[Region]],SReg,2,FALSE)</f>
        <v>0</v>
      </c>
      <c r="V89" s="11">
        <f>VLOOKUP(tblSalaries[[#This Row],[How many hours of a day you work on Excel]],SHours,2,FALSE)</f>
        <v>1</v>
      </c>
      <c r="W89" s="11">
        <f>IF(tblSalaries[[#This Row],[Years of Experience]]="",Filters!$I$10,VLOOKUP(tblSalaries[[#This Row],[Years of Experience]],Filters!$G$3:$I$9,3,TRUE))</f>
        <v>0</v>
      </c>
    </row>
    <row r="90" spans="2:23" ht="15" customHeight="1" x14ac:dyDescent="0.25">
      <c r="B90" t="s">
        <v>1486</v>
      </c>
      <c r="C90" s="1">
        <v>41055.010613425926</v>
      </c>
      <c r="D90">
        <v>110000</v>
      </c>
      <c r="E90" t="s">
        <v>119</v>
      </c>
      <c r="F90" t="s">
        <v>233</v>
      </c>
      <c r="G90" t="s">
        <v>12</v>
      </c>
      <c r="H90" t="s">
        <v>15</v>
      </c>
      <c r="J90" t="str">
        <f>VLOOKUP(tblSalaries[[#This Row],[clean Country]],tblCountries[[#All],[Mapping]:[Region]],2,FALSE)</f>
        <v>USA</v>
      </c>
      <c r="L90" s="9" t="str">
        <f>IF($T90,tblSalaries[[#This Row],[Salary in USD]],"")</f>
        <v/>
      </c>
      <c r="M90" s="9" t="str">
        <f>IF($T90,tblSalaries[[#This Row],[Your Job Title]],"")</f>
        <v/>
      </c>
      <c r="N90" s="9" t="str">
        <f>IF($T90,tblSalaries[[#This Row],[Job Type]],"")</f>
        <v/>
      </c>
      <c r="O90" s="9" t="str">
        <f>IF($T90,tblSalaries[[#This Row],[clean Country]],"")</f>
        <v/>
      </c>
      <c r="P90" s="9" t="str">
        <f>IF($T90,tblSalaries[[#This Row],[How many hours of a day you work on Excel]],"")</f>
        <v/>
      </c>
      <c r="Q90" s="9" t="str">
        <f>IF($T90,tblSalaries[[#This Row],[Years of Experience]],"")</f>
        <v/>
      </c>
      <c r="R90" s="9" t="str">
        <f>IF($T90,tblSalaries[[#This Row],[Region]],"")</f>
        <v/>
      </c>
      <c r="T90" s="11">
        <f t="shared" si="1"/>
        <v>0</v>
      </c>
      <c r="U90" s="11">
        <f>VLOOKUP(tblSalaries[[#This Row],[Region]],SReg,2,FALSE)</f>
        <v>1</v>
      </c>
      <c r="V90" s="11">
        <f>VLOOKUP(tblSalaries[[#This Row],[How many hours of a day you work on Excel]],SHours,2,FALSE)</f>
        <v>0</v>
      </c>
      <c r="W90" s="11">
        <f>IF(tblSalaries[[#This Row],[Years of Experience]]="",Filters!$I$10,VLOOKUP(tblSalaries[[#This Row],[Years of Experience]],Filters!$G$3:$I$9,3,TRUE))</f>
        <v>0</v>
      </c>
    </row>
    <row r="91" spans="2:23" ht="15" customHeight="1" x14ac:dyDescent="0.25">
      <c r="B91" t="s">
        <v>1487</v>
      </c>
      <c r="C91" s="1">
        <v>41055.015844907408</v>
      </c>
      <c r="D91">
        <v>81000</v>
      </c>
      <c r="E91" t="s">
        <v>120</v>
      </c>
      <c r="F91" t="s">
        <v>294</v>
      </c>
      <c r="G91" t="s">
        <v>59</v>
      </c>
      <c r="H91" t="s">
        <v>7</v>
      </c>
      <c r="J91" t="str">
        <f>VLOOKUP(tblSalaries[[#This Row],[clean Country]],tblCountries[[#All],[Mapping]:[Region]],2,FALSE)</f>
        <v>EMEA</v>
      </c>
      <c r="L91" s="9" t="str">
        <f>IF($T91,tblSalaries[[#This Row],[Salary in USD]],"")</f>
        <v/>
      </c>
      <c r="M91" s="9" t="str">
        <f>IF($T91,tblSalaries[[#This Row],[Your Job Title]],"")</f>
        <v/>
      </c>
      <c r="N91" s="9" t="str">
        <f>IF($T91,tblSalaries[[#This Row],[Job Type]],"")</f>
        <v/>
      </c>
      <c r="O91" s="9" t="str">
        <f>IF($T91,tblSalaries[[#This Row],[clean Country]],"")</f>
        <v/>
      </c>
      <c r="P91" s="9" t="str">
        <f>IF($T91,tblSalaries[[#This Row],[How many hours of a day you work on Excel]],"")</f>
        <v/>
      </c>
      <c r="Q91" s="9" t="str">
        <f>IF($T91,tblSalaries[[#This Row],[Years of Experience]],"")</f>
        <v/>
      </c>
      <c r="R91" s="9" t="str">
        <f>IF($T91,tblSalaries[[#This Row],[Region]],"")</f>
        <v/>
      </c>
      <c r="T91" s="11">
        <f t="shared" si="1"/>
        <v>0</v>
      </c>
      <c r="U91" s="11">
        <f>VLOOKUP(tblSalaries[[#This Row],[Region]],SReg,2,FALSE)</f>
        <v>0</v>
      </c>
      <c r="V91" s="11">
        <f>VLOOKUP(tblSalaries[[#This Row],[How many hours of a day you work on Excel]],SHours,2,FALSE)</f>
        <v>1</v>
      </c>
      <c r="W91" s="11">
        <f>IF(tblSalaries[[#This Row],[Years of Experience]]="",Filters!$I$10,VLOOKUP(tblSalaries[[#This Row],[Years of Experience]],Filters!$G$3:$I$9,3,TRUE))</f>
        <v>0</v>
      </c>
    </row>
    <row r="92" spans="2:23" ht="15" customHeight="1" x14ac:dyDescent="0.25">
      <c r="B92" t="s">
        <v>1488</v>
      </c>
      <c r="C92" s="1">
        <v>41055.027129629627</v>
      </c>
      <c r="D92">
        <v>40000</v>
      </c>
      <c r="E92" t="s">
        <v>121</v>
      </c>
      <c r="F92" t="s">
        <v>17</v>
      </c>
      <c r="G92" t="s">
        <v>12</v>
      </c>
      <c r="H92" t="s">
        <v>7</v>
      </c>
      <c r="J92" t="str">
        <f>VLOOKUP(tblSalaries[[#This Row],[clean Country]],tblCountries[[#All],[Mapping]:[Region]],2,FALSE)</f>
        <v>USA</v>
      </c>
      <c r="L92" s="9" t="str">
        <f>IF($T92,tblSalaries[[#This Row],[Salary in USD]],"")</f>
        <v/>
      </c>
      <c r="M92" s="9" t="str">
        <f>IF($T92,tblSalaries[[#This Row],[Your Job Title]],"")</f>
        <v/>
      </c>
      <c r="N92" s="9" t="str">
        <f>IF($T92,tblSalaries[[#This Row],[Job Type]],"")</f>
        <v/>
      </c>
      <c r="O92" s="9" t="str">
        <f>IF($T92,tblSalaries[[#This Row],[clean Country]],"")</f>
        <v/>
      </c>
      <c r="P92" s="9" t="str">
        <f>IF($T92,tblSalaries[[#This Row],[How many hours of a day you work on Excel]],"")</f>
        <v/>
      </c>
      <c r="Q92" s="9" t="str">
        <f>IF($T92,tblSalaries[[#This Row],[Years of Experience]],"")</f>
        <v/>
      </c>
      <c r="R92" s="9" t="str">
        <f>IF($T92,tblSalaries[[#This Row],[Region]],"")</f>
        <v/>
      </c>
      <c r="T92" s="11">
        <f t="shared" si="1"/>
        <v>0</v>
      </c>
      <c r="U92" s="11">
        <f>VLOOKUP(tblSalaries[[#This Row],[Region]],SReg,2,FALSE)</f>
        <v>1</v>
      </c>
      <c r="V92" s="11">
        <f>VLOOKUP(tblSalaries[[#This Row],[How many hours of a day you work on Excel]],SHours,2,FALSE)</f>
        <v>1</v>
      </c>
      <c r="W92" s="11">
        <f>IF(tblSalaries[[#This Row],[Years of Experience]]="",Filters!$I$10,VLOOKUP(tblSalaries[[#This Row],[Years of Experience]],Filters!$G$3:$I$9,3,TRUE))</f>
        <v>0</v>
      </c>
    </row>
    <row r="93" spans="2:23" ht="15" customHeight="1" x14ac:dyDescent="0.25">
      <c r="B93" t="s">
        <v>1489</v>
      </c>
      <c r="C93" s="1">
        <v>41055.027407407404</v>
      </c>
      <c r="D93">
        <v>41301.183967273726</v>
      </c>
      <c r="E93" t="s">
        <v>122</v>
      </c>
      <c r="F93" t="s">
        <v>17</v>
      </c>
      <c r="G93" t="s">
        <v>74</v>
      </c>
      <c r="H93" t="s">
        <v>7</v>
      </c>
      <c r="J93" t="str">
        <f>VLOOKUP(tblSalaries[[#This Row],[clean Country]],tblCountries[[#All],[Mapping]:[Region]],2,FALSE)</f>
        <v>CAN</v>
      </c>
      <c r="L93" s="9" t="str">
        <f>IF($T93,tblSalaries[[#This Row],[Salary in USD]],"")</f>
        <v/>
      </c>
      <c r="M93" s="9" t="str">
        <f>IF($T93,tblSalaries[[#This Row],[Your Job Title]],"")</f>
        <v/>
      </c>
      <c r="N93" s="9" t="str">
        <f>IF($T93,tblSalaries[[#This Row],[Job Type]],"")</f>
        <v/>
      </c>
      <c r="O93" s="9" t="str">
        <f>IF($T93,tblSalaries[[#This Row],[clean Country]],"")</f>
        <v/>
      </c>
      <c r="P93" s="9" t="str">
        <f>IF($T93,tblSalaries[[#This Row],[How many hours of a day you work on Excel]],"")</f>
        <v/>
      </c>
      <c r="Q93" s="9" t="str">
        <f>IF($T93,tblSalaries[[#This Row],[Years of Experience]],"")</f>
        <v/>
      </c>
      <c r="R93" s="9" t="str">
        <f>IF($T93,tblSalaries[[#This Row],[Region]],"")</f>
        <v/>
      </c>
      <c r="T93" s="11">
        <f t="shared" si="1"/>
        <v>0</v>
      </c>
      <c r="U93" s="11">
        <f>VLOOKUP(tblSalaries[[#This Row],[Region]],SReg,2,FALSE)</f>
        <v>0</v>
      </c>
      <c r="V93" s="11">
        <f>VLOOKUP(tblSalaries[[#This Row],[How many hours of a day you work on Excel]],SHours,2,FALSE)</f>
        <v>1</v>
      </c>
      <c r="W93" s="11">
        <f>IF(tblSalaries[[#This Row],[Years of Experience]]="",Filters!$I$10,VLOOKUP(tblSalaries[[#This Row],[Years of Experience]],Filters!$G$3:$I$9,3,TRUE))</f>
        <v>0</v>
      </c>
    </row>
    <row r="94" spans="2:23" ht="15" customHeight="1" x14ac:dyDescent="0.25">
      <c r="B94" t="s">
        <v>1490</v>
      </c>
      <c r="C94" s="1">
        <v>41055.027499999997</v>
      </c>
      <c r="D94">
        <v>125000</v>
      </c>
      <c r="E94" t="s">
        <v>123</v>
      </c>
      <c r="F94" t="s">
        <v>3393</v>
      </c>
      <c r="G94" t="s">
        <v>12</v>
      </c>
      <c r="H94" t="s">
        <v>7</v>
      </c>
      <c r="J94" t="str">
        <f>VLOOKUP(tblSalaries[[#This Row],[clean Country]],tblCountries[[#All],[Mapping]:[Region]],2,FALSE)</f>
        <v>USA</v>
      </c>
      <c r="L94" s="9" t="str">
        <f>IF($T94,tblSalaries[[#This Row],[Salary in USD]],"")</f>
        <v/>
      </c>
      <c r="M94" s="9" t="str">
        <f>IF($T94,tblSalaries[[#This Row],[Your Job Title]],"")</f>
        <v/>
      </c>
      <c r="N94" s="9" t="str">
        <f>IF($T94,tblSalaries[[#This Row],[Job Type]],"")</f>
        <v/>
      </c>
      <c r="O94" s="9" t="str">
        <f>IF($T94,tblSalaries[[#This Row],[clean Country]],"")</f>
        <v/>
      </c>
      <c r="P94" s="9" t="str">
        <f>IF($T94,tblSalaries[[#This Row],[How many hours of a day you work on Excel]],"")</f>
        <v/>
      </c>
      <c r="Q94" s="9" t="str">
        <f>IF($T94,tblSalaries[[#This Row],[Years of Experience]],"")</f>
        <v/>
      </c>
      <c r="R94" s="9" t="str">
        <f>IF($T94,tblSalaries[[#This Row],[Region]],"")</f>
        <v/>
      </c>
      <c r="T94" s="11">
        <f t="shared" si="1"/>
        <v>0</v>
      </c>
      <c r="U94" s="11">
        <f>VLOOKUP(tblSalaries[[#This Row],[Region]],SReg,2,FALSE)</f>
        <v>1</v>
      </c>
      <c r="V94" s="11">
        <f>VLOOKUP(tblSalaries[[#This Row],[How many hours of a day you work on Excel]],SHours,2,FALSE)</f>
        <v>1</v>
      </c>
      <c r="W94" s="11">
        <f>IF(tblSalaries[[#This Row],[Years of Experience]]="",Filters!$I$10,VLOOKUP(tblSalaries[[#This Row],[Years of Experience]],Filters!$G$3:$I$9,3,TRUE))</f>
        <v>0</v>
      </c>
    </row>
    <row r="95" spans="2:23" ht="15" customHeight="1" x14ac:dyDescent="0.25">
      <c r="B95" t="s">
        <v>1491</v>
      </c>
      <c r="C95" s="1">
        <v>41055.02752314815</v>
      </c>
      <c r="D95">
        <v>36000</v>
      </c>
      <c r="E95" t="s">
        <v>124</v>
      </c>
      <c r="F95" t="s">
        <v>45</v>
      </c>
      <c r="G95" t="s">
        <v>12</v>
      </c>
      <c r="H95" t="s">
        <v>15</v>
      </c>
      <c r="J95" t="str">
        <f>VLOOKUP(tblSalaries[[#This Row],[clean Country]],tblCountries[[#All],[Mapping]:[Region]],2,FALSE)</f>
        <v>USA</v>
      </c>
      <c r="L95" s="9" t="str">
        <f>IF($T95,tblSalaries[[#This Row],[Salary in USD]],"")</f>
        <v/>
      </c>
      <c r="M95" s="9" t="str">
        <f>IF($T95,tblSalaries[[#This Row],[Your Job Title]],"")</f>
        <v/>
      </c>
      <c r="N95" s="9" t="str">
        <f>IF($T95,tblSalaries[[#This Row],[Job Type]],"")</f>
        <v/>
      </c>
      <c r="O95" s="9" t="str">
        <f>IF($T95,tblSalaries[[#This Row],[clean Country]],"")</f>
        <v/>
      </c>
      <c r="P95" s="9" t="str">
        <f>IF($T95,tblSalaries[[#This Row],[How many hours of a day you work on Excel]],"")</f>
        <v/>
      </c>
      <c r="Q95" s="9" t="str">
        <f>IF($T95,tblSalaries[[#This Row],[Years of Experience]],"")</f>
        <v/>
      </c>
      <c r="R95" s="9" t="str">
        <f>IF($T95,tblSalaries[[#This Row],[Region]],"")</f>
        <v/>
      </c>
      <c r="T95" s="11">
        <f t="shared" si="1"/>
        <v>0</v>
      </c>
      <c r="U95" s="11">
        <f>VLOOKUP(tblSalaries[[#This Row],[Region]],SReg,2,FALSE)</f>
        <v>1</v>
      </c>
      <c r="V95" s="11">
        <f>VLOOKUP(tblSalaries[[#This Row],[How many hours of a day you work on Excel]],SHours,2,FALSE)</f>
        <v>0</v>
      </c>
      <c r="W95" s="11">
        <f>IF(tblSalaries[[#This Row],[Years of Experience]]="",Filters!$I$10,VLOOKUP(tblSalaries[[#This Row],[Years of Experience]],Filters!$G$3:$I$9,3,TRUE))</f>
        <v>0</v>
      </c>
    </row>
    <row r="96" spans="2:23" ht="15" customHeight="1" x14ac:dyDescent="0.25">
      <c r="B96" t="s">
        <v>1492</v>
      </c>
      <c r="C96" s="1">
        <v>41055.027708333335</v>
      </c>
      <c r="D96">
        <v>2564.3400029917298</v>
      </c>
      <c r="E96" t="s">
        <v>125</v>
      </c>
      <c r="F96" t="s">
        <v>294</v>
      </c>
      <c r="G96" t="s">
        <v>6</v>
      </c>
      <c r="H96" t="s">
        <v>22</v>
      </c>
      <c r="J96" t="str">
        <f>VLOOKUP(tblSalaries[[#This Row],[clean Country]],tblCountries[[#All],[Mapping]:[Region]],2,FALSE)</f>
        <v>APAC</v>
      </c>
      <c r="L96" s="9" t="str">
        <f>IF($T96,tblSalaries[[#This Row],[Salary in USD]],"")</f>
        <v/>
      </c>
      <c r="M96" s="9" t="str">
        <f>IF($T96,tblSalaries[[#This Row],[Your Job Title]],"")</f>
        <v/>
      </c>
      <c r="N96" s="9" t="str">
        <f>IF($T96,tblSalaries[[#This Row],[Job Type]],"")</f>
        <v/>
      </c>
      <c r="O96" s="9" t="str">
        <f>IF($T96,tblSalaries[[#This Row],[clean Country]],"")</f>
        <v/>
      </c>
      <c r="P96" s="9" t="str">
        <f>IF($T96,tblSalaries[[#This Row],[How many hours of a day you work on Excel]],"")</f>
        <v/>
      </c>
      <c r="Q96" s="9" t="str">
        <f>IF($T96,tblSalaries[[#This Row],[Years of Experience]],"")</f>
        <v/>
      </c>
      <c r="R96" s="9" t="str">
        <f>IF($T96,tblSalaries[[#This Row],[Region]],"")</f>
        <v/>
      </c>
      <c r="T96" s="11">
        <f t="shared" si="1"/>
        <v>0</v>
      </c>
      <c r="U96" s="11">
        <f>VLOOKUP(tblSalaries[[#This Row],[Region]],SReg,2,FALSE)</f>
        <v>0</v>
      </c>
      <c r="V96" s="11">
        <f>VLOOKUP(tblSalaries[[#This Row],[How many hours of a day you work on Excel]],SHours,2,FALSE)</f>
        <v>0</v>
      </c>
      <c r="W96" s="11">
        <f>IF(tblSalaries[[#This Row],[Years of Experience]]="",Filters!$I$10,VLOOKUP(tblSalaries[[#This Row],[Years of Experience]],Filters!$G$3:$I$9,3,TRUE))</f>
        <v>0</v>
      </c>
    </row>
    <row r="97" spans="2:23" ht="15" customHeight="1" x14ac:dyDescent="0.25">
      <c r="B97" t="s">
        <v>1493</v>
      </c>
      <c r="C97" s="1">
        <v>41055.027777777781</v>
      </c>
      <c r="D97">
        <v>75000</v>
      </c>
      <c r="E97" t="s">
        <v>126</v>
      </c>
      <c r="F97" t="s">
        <v>17</v>
      </c>
      <c r="G97" t="s">
        <v>12</v>
      </c>
      <c r="H97" t="s">
        <v>22</v>
      </c>
      <c r="J97" t="str">
        <f>VLOOKUP(tblSalaries[[#This Row],[clean Country]],tblCountries[[#All],[Mapping]:[Region]],2,FALSE)</f>
        <v>USA</v>
      </c>
      <c r="L97" s="9" t="str">
        <f>IF($T97,tblSalaries[[#This Row],[Salary in USD]],"")</f>
        <v/>
      </c>
      <c r="M97" s="9" t="str">
        <f>IF($T97,tblSalaries[[#This Row],[Your Job Title]],"")</f>
        <v/>
      </c>
      <c r="N97" s="9" t="str">
        <f>IF($T97,tblSalaries[[#This Row],[Job Type]],"")</f>
        <v/>
      </c>
      <c r="O97" s="9" t="str">
        <f>IF($T97,tblSalaries[[#This Row],[clean Country]],"")</f>
        <v/>
      </c>
      <c r="P97" s="9" t="str">
        <f>IF($T97,tblSalaries[[#This Row],[How many hours of a day you work on Excel]],"")</f>
        <v/>
      </c>
      <c r="Q97" s="9" t="str">
        <f>IF($T97,tblSalaries[[#This Row],[Years of Experience]],"")</f>
        <v/>
      </c>
      <c r="R97" s="9" t="str">
        <f>IF($T97,tblSalaries[[#This Row],[Region]],"")</f>
        <v/>
      </c>
      <c r="T97" s="11">
        <f t="shared" si="1"/>
        <v>0</v>
      </c>
      <c r="U97" s="11">
        <f>VLOOKUP(tblSalaries[[#This Row],[Region]],SReg,2,FALSE)</f>
        <v>1</v>
      </c>
      <c r="V97" s="11">
        <f>VLOOKUP(tblSalaries[[#This Row],[How many hours of a day you work on Excel]],SHours,2,FALSE)</f>
        <v>0</v>
      </c>
      <c r="W97" s="11">
        <f>IF(tblSalaries[[#This Row],[Years of Experience]]="",Filters!$I$10,VLOOKUP(tblSalaries[[#This Row],[Years of Experience]],Filters!$G$3:$I$9,3,TRUE))</f>
        <v>0</v>
      </c>
    </row>
    <row r="98" spans="2:23" ht="15" customHeight="1" x14ac:dyDescent="0.25">
      <c r="B98" t="s">
        <v>1494</v>
      </c>
      <c r="C98" s="1">
        <v>41055.028009259258</v>
      </c>
      <c r="D98">
        <v>95000</v>
      </c>
      <c r="E98" t="s">
        <v>25</v>
      </c>
      <c r="F98" t="s">
        <v>3393</v>
      </c>
      <c r="G98" t="s">
        <v>12</v>
      </c>
      <c r="H98" t="s">
        <v>7</v>
      </c>
      <c r="J98" t="str">
        <f>VLOOKUP(tblSalaries[[#This Row],[clean Country]],tblCountries[[#All],[Mapping]:[Region]],2,FALSE)</f>
        <v>USA</v>
      </c>
      <c r="L98" s="9" t="str">
        <f>IF($T98,tblSalaries[[#This Row],[Salary in USD]],"")</f>
        <v/>
      </c>
      <c r="M98" s="9" t="str">
        <f>IF($T98,tblSalaries[[#This Row],[Your Job Title]],"")</f>
        <v/>
      </c>
      <c r="N98" s="9" t="str">
        <f>IF($T98,tblSalaries[[#This Row],[Job Type]],"")</f>
        <v/>
      </c>
      <c r="O98" s="9" t="str">
        <f>IF($T98,tblSalaries[[#This Row],[clean Country]],"")</f>
        <v/>
      </c>
      <c r="P98" s="9" t="str">
        <f>IF($T98,tblSalaries[[#This Row],[How many hours of a day you work on Excel]],"")</f>
        <v/>
      </c>
      <c r="Q98" s="9" t="str">
        <f>IF($T98,tblSalaries[[#This Row],[Years of Experience]],"")</f>
        <v/>
      </c>
      <c r="R98" s="9" t="str">
        <f>IF($T98,tblSalaries[[#This Row],[Region]],"")</f>
        <v/>
      </c>
      <c r="T98" s="11">
        <f t="shared" si="1"/>
        <v>0</v>
      </c>
      <c r="U98" s="11">
        <f>VLOOKUP(tblSalaries[[#This Row],[Region]],SReg,2,FALSE)</f>
        <v>1</v>
      </c>
      <c r="V98" s="11">
        <f>VLOOKUP(tblSalaries[[#This Row],[How many hours of a day you work on Excel]],SHours,2,FALSE)</f>
        <v>1</v>
      </c>
      <c r="W98" s="11">
        <f>IF(tblSalaries[[#This Row],[Years of Experience]]="",Filters!$I$10,VLOOKUP(tblSalaries[[#This Row],[Years of Experience]],Filters!$G$3:$I$9,3,TRUE))</f>
        <v>0</v>
      </c>
    </row>
    <row r="99" spans="2:23" ht="15" customHeight="1" x14ac:dyDescent="0.25">
      <c r="B99" t="s">
        <v>1495</v>
      </c>
      <c r="C99" s="1">
        <v>41055.028090277781</v>
      </c>
      <c r="D99">
        <v>24000</v>
      </c>
      <c r="E99" t="s">
        <v>127</v>
      </c>
      <c r="F99" t="s">
        <v>45</v>
      </c>
      <c r="G99" t="s">
        <v>12</v>
      </c>
      <c r="H99" t="s">
        <v>15</v>
      </c>
      <c r="J99" t="str">
        <f>VLOOKUP(tblSalaries[[#This Row],[clean Country]],tblCountries[[#All],[Mapping]:[Region]],2,FALSE)</f>
        <v>USA</v>
      </c>
      <c r="L99" s="9" t="str">
        <f>IF($T99,tblSalaries[[#This Row],[Salary in USD]],"")</f>
        <v/>
      </c>
      <c r="M99" s="9" t="str">
        <f>IF($T99,tblSalaries[[#This Row],[Your Job Title]],"")</f>
        <v/>
      </c>
      <c r="N99" s="9" t="str">
        <f>IF($T99,tblSalaries[[#This Row],[Job Type]],"")</f>
        <v/>
      </c>
      <c r="O99" s="9" t="str">
        <f>IF($T99,tblSalaries[[#This Row],[clean Country]],"")</f>
        <v/>
      </c>
      <c r="P99" s="9" t="str">
        <f>IF($T99,tblSalaries[[#This Row],[How many hours of a day you work on Excel]],"")</f>
        <v/>
      </c>
      <c r="Q99" s="9" t="str">
        <f>IF($T99,tblSalaries[[#This Row],[Years of Experience]],"")</f>
        <v/>
      </c>
      <c r="R99" s="9" t="str">
        <f>IF($T99,tblSalaries[[#This Row],[Region]],"")</f>
        <v/>
      </c>
      <c r="T99" s="11">
        <f t="shared" si="1"/>
        <v>0</v>
      </c>
      <c r="U99" s="11">
        <f>VLOOKUP(tblSalaries[[#This Row],[Region]],SReg,2,FALSE)</f>
        <v>1</v>
      </c>
      <c r="V99" s="11">
        <f>VLOOKUP(tblSalaries[[#This Row],[How many hours of a day you work on Excel]],SHours,2,FALSE)</f>
        <v>0</v>
      </c>
      <c r="W99" s="11">
        <f>IF(tblSalaries[[#This Row],[Years of Experience]]="",Filters!$I$10,VLOOKUP(tblSalaries[[#This Row],[Years of Experience]],Filters!$G$3:$I$9,3,TRUE))</f>
        <v>0</v>
      </c>
    </row>
    <row r="100" spans="2:23" ht="15" customHeight="1" x14ac:dyDescent="0.25">
      <c r="B100" t="s">
        <v>1496</v>
      </c>
      <c r="C100" s="1">
        <v>41055.028136574074</v>
      </c>
      <c r="D100">
        <v>91000</v>
      </c>
      <c r="E100" t="s">
        <v>128</v>
      </c>
      <c r="F100" t="s">
        <v>45</v>
      </c>
      <c r="G100" t="s">
        <v>12</v>
      </c>
      <c r="H100" t="s">
        <v>22</v>
      </c>
      <c r="J100" t="str">
        <f>VLOOKUP(tblSalaries[[#This Row],[clean Country]],tblCountries[[#All],[Mapping]:[Region]],2,FALSE)</f>
        <v>USA</v>
      </c>
      <c r="L100" s="9" t="str">
        <f>IF($T100,tblSalaries[[#This Row],[Salary in USD]],"")</f>
        <v/>
      </c>
      <c r="M100" s="9" t="str">
        <f>IF($T100,tblSalaries[[#This Row],[Your Job Title]],"")</f>
        <v/>
      </c>
      <c r="N100" s="9" t="str">
        <f>IF($T100,tblSalaries[[#This Row],[Job Type]],"")</f>
        <v/>
      </c>
      <c r="O100" s="9" t="str">
        <f>IF($T100,tblSalaries[[#This Row],[clean Country]],"")</f>
        <v/>
      </c>
      <c r="P100" s="9" t="str">
        <f>IF($T100,tblSalaries[[#This Row],[How many hours of a day you work on Excel]],"")</f>
        <v/>
      </c>
      <c r="Q100" s="9" t="str">
        <f>IF($T100,tblSalaries[[#This Row],[Years of Experience]],"")</f>
        <v/>
      </c>
      <c r="R100" s="9" t="str">
        <f>IF($T100,tblSalaries[[#This Row],[Region]],"")</f>
        <v/>
      </c>
      <c r="T100" s="11">
        <f t="shared" si="1"/>
        <v>0</v>
      </c>
      <c r="U100" s="11">
        <f>VLOOKUP(tblSalaries[[#This Row],[Region]],SReg,2,FALSE)</f>
        <v>1</v>
      </c>
      <c r="V100" s="11">
        <f>VLOOKUP(tblSalaries[[#This Row],[How many hours of a day you work on Excel]],SHours,2,FALSE)</f>
        <v>0</v>
      </c>
      <c r="W100" s="11">
        <f>IF(tblSalaries[[#This Row],[Years of Experience]]="",Filters!$I$10,VLOOKUP(tblSalaries[[#This Row],[Years of Experience]],Filters!$G$3:$I$9,3,TRUE))</f>
        <v>0</v>
      </c>
    </row>
    <row r="101" spans="2:23" ht="15" customHeight="1" x14ac:dyDescent="0.25">
      <c r="B101" t="s">
        <v>1497</v>
      </c>
      <c r="C101" s="1">
        <v>41055.028229166666</v>
      </c>
      <c r="D101">
        <v>40000</v>
      </c>
      <c r="E101" t="s">
        <v>129</v>
      </c>
      <c r="F101" t="s">
        <v>17</v>
      </c>
      <c r="G101" t="s">
        <v>12</v>
      </c>
      <c r="H101" t="s">
        <v>7</v>
      </c>
      <c r="J101" t="str">
        <f>VLOOKUP(tblSalaries[[#This Row],[clean Country]],tblCountries[[#All],[Mapping]:[Region]],2,FALSE)</f>
        <v>USA</v>
      </c>
      <c r="L101" s="9" t="str">
        <f>IF($T101,tblSalaries[[#This Row],[Salary in USD]],"")</f>
        <v/>
      </c>
      <c r="M101" s="9" t="str">
        <f>IF($T101,tblSalaries[[#This Row],[Your Job Title]],"")</f>
        <v/>
      </c>
      <c r="N101" s="9" t="str">
        <f>IF($T101,tblSalaries[[#This Row],[Job Type]],"")</f>
        <v/>
      </c>
      <c r="O101" s="9" t="str">
        <f>IF($T101,tblSalaries[[#This Row],[clean Country]],"")</f>
        <v/>
      </c>
      <c r="P101" s="9" t="str">
        <f>IF($T101,tblSalaries[[#This Row],[How many hours of a day you work on Excel]],"")</f>
        <v/>
      </c>
      <c r="Q101" s="9" t="str">
        <f>IF($T101,tblSalaries[[#This Row],[Years of Experience]],"")</f>
        <v/>
      </c>
      <c r="R101" s="9" t="str">
        <f>IF($T101,tblSalaries[[#This Row],[Region]],"")</f>
        <v/>
      </c>
      <c r="T101" s="11">
        <f t="shared" si="1"/>
        <v>0</v>
      </c>
      <c r="U101" s="11">
        <f>VLOOKUP(tblSalaries[[#This Row],[Region]],SReg,2,FALSE)</f>
        <v>1</v>
      </c>
      <c r="V101" s="11">
        <f>VLOOKUP(tblSalaries[[#This Row],[How many hours of a day you work on Excel]],SHours,2,FALSE)</f>
        <v>1</v>
      </c>
      <c r="W101" s="11">
        <f>IF(tblSalaries[[#This Row],[Years of Experience]]="",Filters!$I$10,VLOOKUP(tblSalaries[[#This Row],[Years of Experience]],Filters!$G$3:$I$9,3,TRUE))</f>
        <v>0</v>
      </c>
    </row>
    <row r="102" spans="2:23" ht="15" customHeight="1" x14ac:dyDescent="0.25">
      <c r="B102" t="s">
        <v>1498</v>
      </c>
      <c r="C102" s="1">
        <v>41055.028240740743</v>
      </c>
      <c r="D102">
        <v>57000</v>
      </c>
      <c r="E102" t="s">
        <v>130</v>
      </c>
      <c r="F102" t="s">
        <v>45</v>
      </c>
      <c r="G102" t="s">
        <v>12</v>
      </c>
      <c r="H102" t="s">
        <v>7</v>
      </c>
      <c r="J102" t="str">
        <f>VLOOKUP(tblSalaries[[#This Row],[clean Country]],tblCountries[[#All],[Mapping]:[Region]],2,FALSE)</f>
        <v>USA</v>
      </c>
      <c r="L102" s="9" t="str">
        <f>IF($T102,tblSalaries[[#This Row],[Salary in USD]],"")</f>
        <v/>
      </c>
      <c r="M102" s="9" t="str">
        <f>IF($T102,tblSalaries[[#This Row],[Your Job Title]],"")</f>
        <v/>
      </c>
      <c r="N102" s="9" t="str">
        <f>IF($T102,tblSalaries[[#This Row],[Job Type]],"")</f>
        <v/>
      </c>
      <c r="O102" s="9" t="str">
        <f>IF($T102,tblSalaries[[#This Row],[clean Country]],"")</f>
        <v/>
      </c>
      <c r="P102" s="9" t="str">
        <f>IF($T102,tblSalaries[[#This Row],[How many hours of a day you work on Excel]],"")</f>
        <v/>
      </c>
      <c r="Q102" s="9" t="str">
        <f>IF($T102,tblSalaries[[#This Row],[Years of Experience]],"")</f>
        <v/>
      </c>
      <c r="R102" s="9" t="str">
        <f>IF($T102,tblSalaries[[#This Row],[Region]],"")</f>
        <v/>
      </c>
      <c r="T102" s="11">
        <f t="shared" si="1"/>
        <v>0</v>
      </c>
      <c r="U102" s="11">
        <f>VLOOKUP(tblSalaries[[#This Row],[Region]],SReg,2,FALSE)</f>
        <v>1</v>
      </c>
      <c r="V102" s="11">
        <f>VLOOKUP(tblSalaries[[#This Row],[How many hours of a day you work on Excel]],SHours,2,FALSE)</f>
        <v>1</v>
      </c>
      <c r="W102" s="11">
        <f>IF(tblSalaries[[#This Row],[Years of Experience]]="",Filters!$I$10,VLOOKUP(tblSalaries[[#This Row],[Years of Experience]],Filters!$G$3:$I$9,3,TRUE))</f>
        <v>0</v>
      </c>
    </row>
    <row r="103" spans="2:23" ht="15" customHeight="1" x14ac:dyDescent="0.25">
      <c r="B103" t="s">
        <v>1499</v>
      </c>
      <c r="C103" s="1">
        <v>41055.028252314813</v>
      </c>
      <c r="D103">
        <v>74000</v>
      </c>
      <c r="E103" t="s">
        <v>63</v>
      </c>
      <c r="F103" t="s">
        <v>294</v>
      </c>
      <c r="G103" t="s">
        <v>12</v>
      </c>
      <c r="H103" t="s">
        <v>7</v>
      </c>
      <c r="J103" t="str">
        <f>VLOOKUP(tblSalaries[[#This Row],[clean Country]],tblCountries[[#All],[Mapping]:[Region]],2,FALSE)</f>
        <v>USA</v>
      </c>
      <c r="L103" s="9" t="str">
        <f>IF($T103,tblSalaries[[#This Row],[Salary in USD]],"")</f>
        <v/>
      </c>
      <c r="M103" s="9" t="str">
        <f>IF($T103,tblSalaries[[#This Row],[Your Job Title]],"")</f>
        <v/>
      </c>
      <c r="N103" s="9" t="str">
        <f>IF($T103,tblSalaries[[#This Row],[Job Type]],"")</f>
        <v/>
      </c>
      <c r="O103" s="9" t="str">
        <f>IF($T103,tblSalaries[[#This Row],[clean Country]],"")</f>
        <v/>
      </c>
      <c r="P103" s="9" t="str">
        <f>IF($T103,tblSalaries[[#This Row],[How many hours of a day you work on Excel]],"")</f>
        <v/>
      </c>
      <c r="Q103" s="9" t="str">
        <f>IF($T103,tblSalaries[[#This Row],[Years of Experience]],"")</f>
        <v/>
      </c>
      <c r="R103" s="9" t="str">
        <f>IF($T103,tblSalaries[[#This Row],[Region]],"")</f>
        <v/>
      </c>
      <c r="T103" s="11">
        <f t="shared" si="1"/>
        <v>0</v>
      </c>
      <c r="U103" s="11">
        <f>VLOOKUP(tblSalaries[[#This Row],[Region]],SReg,2,FALSE)</f>
        <v>1</v>
      </c>
      <c r="V103" s="11">
        <f>VLOOKUP(tblSalaries[[#This Row],[How many hours of a day you work on Excel]],SHours,2,FALSE)</f>
        <v>1</v>
      </c>
      <c r="W103" s="11">
        <f>IF(tblSalaries[[#This Row],[Years of Experience]]="",Filters!$I$10,VLOOKUP(tblSalaries[[#This Row],[Years of Experience]],Filters!$G$3:$I$9,3,TRUE))</f>
        <v>0</v>
      </c>
    </row>
    <row r="104" spans="2:23" ht="15" customHeight="1" x14ac:dyDescent="0.25">
      <c r="B104" t="s">
        <v>1500</v>
      </c>
      <c r="C104" s="1">
        <v>41055.028263888889</v>
      </c>
      <c r="D104">
        <v>80000</v>
      </c>
      <c r="E104" t="s">
        <v>131</v>
      </c>
      <c r="F104" t="s">
        <v>17</v>
      </c>
      <c r="G104" t="s">
        <v>12</v>
      </c>
      <c r="H104" t="s">
        <v>7</v>
      </c>
      <c r="J104" t="str">
        <f>VLOOKUP(tblSalaries[[#This Row],[clean Country]],tblCountries[[#All],[Mapping]:[Region]],2,FALSE)</f>
        <v>USA</v>
      </c>
      <c r="L104" s="9" t="str">
        <f>IF($T104,tblSalaries[[#This Row],[Salary in USD]],"")</f>
        <v/>
      </c>
      <c r="M104" s="9" t="str">
        <f>IF($T104,tblSalaries[[#This Row],[Your Job Title]],"")</f>
        <v/>
      </c>
      <c r="N104" s="9" t="str">
        <f>IF($T104,tblSalaries[[#This Row],[Job Type]],"")</f>
        <v/>
      </c>
      <c r="O104" s="9" t="str">
        <f>IF($T104,tblSalaries[[#This Row],[clean Country]],"")</f>
        <v/>
      </c>
      <c r="P104" s="9" t="str">
        <f>IF($T104,tblSalaries[[#This Row],[How many hours of a day you work on Excel]],"")</f>
        <v/>
      </c>
      <c r="Q104" s="9" t="str">
        <f>IF($T104,tblSalaries[[#This Row],[Years of Experience]],"")</f>
        <v/>
      </c>
      <c r="R104" s="9" t="str">
        <f>IF($T104,tblSalaries[[#This Row],[Region]],"")</f>
        <v/>
      </c>
      <c r="T104" s="11">
        <f t="shared" si="1"/>
        <v>0</v>
      </c>
      <c r="U104" s="11">
        <f>VLOOKUP(tblSalaries[[#This Row],[Region]],SReg,2,FALSE)</f>
        <v>1</v>
      </c>
      <c r="V104" s="11">
        <f>VLOOKUP(tblSalaries[[#This Row],[How many hours of a day you work on Excel]],SHours,2,FALSE)</f>
        <v>1</v>
      </c>
      <c r="W104" s="11">
        <f>IF(tblSalaries[[#This Row],[Years of Experience]]="",Filters!$I$10,VLOOKUP(tblSalaries[[#This Row],[Years of Experience]],Filters!$G$3:$I$9,3,TRUE))</f>
        <v>0</v>
      </c>
    </row>
    <row r="105" spans="2:23" ht="15" customHeight="1" x14ac:dyDescent="0.25">
      <c r="B105" t="s">
        <v>1501</v>
      </c>
      <c r="C105" s="1">
        <v>41055.028310185182</v>
      </c>
      <c r="D105">
        <v>90000</v>
      </c>
      <c r="E105" t="s">
        <v>132</v>
      </c>
      <c r="F105" t="s">
        <v>56</v>
      </c>
      <c r="G105" t="s">
        <v>12</v>
      </c>
      <c r="H105" t="s">
        <v>7</v>
      </c>
      <c r="J105" t="str">
        <f>VLOOKUP(tblSalaries[[#This Row],[clean Country]],tblCountries[[#All],[Mapping]:[Region]],2,FALSE)</f>
        <v>USA</v>
      </c>
      <c r="L105" s="9" t="str">
        <f>IF($T105,tblSalaries[[#This Row],[Salary in USD]],"")</f>
        <v/>
      </c>
      <c r="M105" s="9" t="str">
        <f>IF($T105,tblSalaries[[#This Row],[Your Job Title]],"")</f>
        <v/>
      </c>
      <c r="N105" s="9" t="str">
        <f>IF($T105,tblSalaries[[#This Row],[Job Type]],"")</f>
        <v/>
      </c>
      <c r="O105" s="9" t="str">
        <f>IF($T105,tblSalaries[[#This Row],[clean Country]],"")</f>
        <v/>
      </c>
      <c r="P105" s="9" t="str">
        <f>IF($T105,tblSalaries[[#This Row],[How many hours of a day you work on Excel]],"")</f>
        <v/>
      </c>
      <c r="Q105" s="9" t="str">
        <f>IF($T105,tblSalaries[[#This Row],[Years of Experience]],"")</f>
        <v/>
      </c>
      <c r="R105" s="9" t="str">
        <f>IF($T105,tblSalaries[[#This Row],[Region]],"")</f>
        <v/>
      </c>
      <c r="T105" s="11">
        <f t="shared" si="1"/>
        <v>0</v>
      </c>
      <c r="U105" s="11">
        <f>VLOOKUP(tblSalaries[[#This Row],[Region]],SReg,2,FALSE)</f>
        <v>1</v>
      </c>
      <c r="V105" s="11">
        <f>VLOOKUP(tblSalaries[[#This Row],[How many hours of a day you work on Excel]],SHours,2,FALSE)</f>
        <v>1</v>
      </c>
      <c r="W105" s="11">
        <f>IF(tblSalaries[[#This Row],[Years of Experience]]="",Filters!$I$10,VLOOKUP(tblSalaries[[#This Row],[Years of Experience]],Filters!$G$3:$I$9,3,TRUE))</f>
        <v>0</v>
      </c>
    </row>
    <row r="106" spans="2:23" ht="15" customHeight="1" x14ac:dyDescent="0.25">
      <c r="B106" t="s">
        <v>1502</v>
      </c>
      <c r="C106" s="1">
        <v>41055.028333333335</v>
      </c>
      <c r="D106">
        <v>21000</v>
      </c>
      <c r="E106" t="s">
        <v>133</v>
      </c>
      <c r="F106" t="s">
        <v>17</v>
      </c>
      <c r="G106" t="s">
        <v>134</v>
      </c>
      <c r="H106" t="s">
        <v>22</v>
      </c>
      <c r="J106" t="str">
        <f>VLOOKUP(tblSalaries[[#This Row],[clean Country]],tblCountries[[#All],[Mapping]:[Region]],2,FALSE)</f>
        <v>EMEA</v>
      </c>
      <c r="L106" s="9" t="str">
        <f>IF($T106,tblSalaries[[#This Row],[Salary in USD]],"")</f>
        <v/>
      </c>
      <c r="M106" s="9" t="str">
        <f>IF($T106,tblSalaries[[#This Row],[Your Job Title]],"")</f>
        <v/>
      </c>
      <c r="N106" s="9" t="str">
        <f>IF($T106,tblSalaries[[#This Row],[Job Type]],"")</f>
        <v/>
      </c>
      <c r="O106" s="9" t="str">
        <f>IF($T106,tblSalaries[[#This Row],[clean Country]],"")</f>
        <v/>
      </c>
      <c r="P106" s="9" t="str">
        <f>IF($T106,tblSalaries[[#This Row],[How many hours of a day you work on Excel]],"")</f>
        <v/>
      </c>
      <c r="Q106" s="9" t="str">
        <f>IF($T106,tblSalaries[[#This Row],[Years of Experience]],"")</f>
        <v/>
      </c>
      <c r="R106" s="9" t="str">
        <f>IF($T106,tblSalaries[[#This Row],[Region]],"")</f>
        <v/>
      </c>
      <c r="T106" s="11">
        <f t="shared" si="1"/>
        <v>0</v>
      </c>
      <c r="U106" s="11">
        <f>VLOOKUP(tblSalaries[[#This Row],[Region]],SReg,2,FALSE)</f>
        <v>0</v>
      </c>
      <c r="V106" s="11">
        <f>VLOOKUP(tblSalaries[[#This Row],[How many hours of a day you work on Excel]],SHours,2,FALSE)</f>
        <v>0</v>
      </c>
      <c r="W106" s="11">
        <f>IF(tblSalaries[[#This Row],[Years of Experience]]="",Filters!$I$10,VLOOKUP(tblSalaries[[#This Row],[Years of Experience]],Filters!$G$3:$I$9,3,TRUE))</f>
        <v>0</v>
      </c>
    </row>
    <row r="107" spans="2:23" ht="15" customHeight="1" x14ac:dyDescent="0.25">
      <c r="B107" t="s">
        <v>1503</v>
      </c>
      <c r="C107" s="1">
        <v>41055.028356481482</v>
      </c>
      <c r="D107">
        <v>52000</v>
      </c>
      <c r="E107" t="s">
        <v>135</v>
      </c>
      <c r="F107" t="s">
        <v>45</v>
      </c>
      <c r="G107" t="s">
        <v>12</v>
      </c>
      <c r="H107" t="s">
        <v>7</v>
      </c>
      <c r="J107" t="str">
        <f>VLOOKUP(tblSalaries[[#This Row],[clean Country]],tblCountries[[#All],[Mapping]:[Region]],2,FALSE)</f>
        <v>USA</v>
      </c>
      <c r="L107" s="9" t="str">
        <f>IF($T107,tblSalaries[[#This Row],[Salary in USD]],"")</f>
        <v/>
      </c>
      <c r="M107" s="9" t="str">
        <f>IF($T107,tblSalaries[[#This Row],[Your Job Title]],"")</f>
        <v/>
      </c>
      <c r="N107" s="9" t="str">
        <f>IF($T107,tblSalaries[[#This Row],[Job Type]],"")</f>
        <v/>
      </c>
      <c r="O107" s="9" t="str">
        <f>IF($T107,tblSalaries[[#This Row],[clean Country]],"")</f>
        <v/>
      </c>
      <c r="P107" s="9" t="str">
        <f>IF($T107,tblSalaries[[#This Row],[How many hours of a day you work on Excel]],"")</f>
        <v/>
      </c>
      <c r="Q107" s="9" t="str">
        <f>IF($T107,tblSalaries[[#This Row],[Years of Experience]],"")</f>
        <v/>
      </c>
      <c r="R107" s="9" t="str">
        <f>IF($T107,tblSalaries[[#This Row],[Region]],"")</f>
        <v/>
      </c>
      <c r="T107" s="11">
        <f t="shared" si="1"/>
        <v>0</v>
      </c>
      <c r="U107" s="11">
        <f>VLOOKUP(tblSalaries[[#This Row],[Region]],SReg,2,FALSE)</f>
        <v>1</v>
      </c>
      <c r="V107" s="11">
        <f>VLOOKUP(tblSalaries[[#This Row],[How many hours of a day you work on Excel]],SHours,2,FALSE)</f>
        <v>1</v>
      </c>
      <c r="W107" s="11">
        <f>IF(tblSalaries[[#This Row],[Years of Experience]]="",Filters!$I$10,VLOOKUP(tblSalaries[[#This Row],[Years of Experience]],Filters!$G$3:$I$9,3,TRUE))</f>
        <v>0</v>
      </c>
    </row>
    <row r="108" spans="2:23" ht="15" customHeight="1" x14ac:dyDescent="0.25">
      <c r="B108" t="s">
        <v>1504</v>
      </c>
      <c r="C108" s="1">
        <v>41055.028379629628</v>
      </c>
      <c r="D108">
        <v>19200</v>
      </c>
      <c r="E108" t="s">
        <v>136</v>
      </c>
      <c r="F108" t="s">
        <v>17</v>
      </c>
      <c r="G108" t="s">
        <v>137</v>
      </c>
      <c r="H108" t="s">
        <v>7</v>
      </c>
      <c r="J108" t="str">
        <f>VLOOKUP(tblSalaries[[#This Row],[clean Country]],tblCountries[[#All],[Mapping]:[Region]],2,FALSE)</f>
        <v>S AMER</v>
      </c>
      <c r="L108" s="9" t="str">
        <f>IF($T108,tblSalaries[[#This Row],[Salary in USD]],"")</f>
        <v/>
      </c>
      <c r="M108" s="9" t="str">
        <f>IF($T108,tblSalaries[[#This Row],[Your Job Title]],"")</f>
        <v/>
      </c>
      <c r="N108" s="9" t="str">
        <f>IF($T108,tblSalaries[[#This Row],[Job Type]],"")</f>
        <v/>
      </c>
      <c r="O108" s="9" t="str">
        <f>IF($T108,tblSalaries[[#This Row],[clean Country]],"")</f>
        <v/>
      </c>
      <c r="P108" s="9" t="str">
        <f>IF($T108,tblSalaries[[#This Row],[How many hours of a day you work on Excel]],"")</f>
        <v/>
      </c>
      <c r="Q108" s="9" t="str">
        <f>IF($T108,tblSalaries[[#This Row],[Years of Experience]],"")</f>
        <v/>
      </c>
      <c r="R108" s="9" t="str">
        <f>IF($T108,tblSalaries[[#This Row],[Region]],"")</f>
        <v/>
      </c>
      <c r="T108" s="11">
        <f t="shared" si="1"/>
        <v>0</v>
      </c>
      <c r="U108" s="11">
        <f>VLOOKUP(tblSalaries[[#This Row],[Region]],SReg,2,FALSE)</f>
        <v>0</v>
      </c>
      <c r="V108" s="11">
        <f>VLOOKUP(tblSalaries[[#This Row],[How many hours of a day you work on Excel]],SHours,2,FALSE)</f>
        <v>1</v>
      </c>
      <c r="W108" s="11">
        <f>IF(tblSalaries[[#This Row],[Years of Experience]]="",Filters!$I$10,VLOOKUP(tblSalaries[[#This Row],[Years of Experience]],Filters!$G$3:$I$9,3,TRUE))</f>
        <v>0</v>
      </c>
    </row>
    <row r="109" spans="2:23" ht="15" customHeight="1" x14ac:dyDescent="0.25">
      <c r="B109" t="s">
        <v>1505</v>
      </c>
      <c r="C109" s="1">
        <v>41055.028437499997</v>
      </c>
      <c r="D109">
        <v>36000</v>
      </c>
      <c r="E109" t="s">
        <v>17</v>
      </c>
      <c r="F109" t="s">
        <v>17</v>
      </c>
      <c r="G109" t="s">
        <v>12</v>
      </c>
      <c r="H109" t="s">
        <v>7</v>
      </c>
      <c r="J109" t="str">
        <f>VLOOKUP(tblSalaries[[#This Row],[clean Country]],tblCountries[[#All],[Mapping]:[Region]],2,FALSE)</f>
        <v>USA</v>
      </c>
      <c r="L109" s="9" t="str">
        <f>IF($T109,tblSalaries[[#This Row],[Salary in USD]],"")</f>
        <v/>
      </c>
      <c r="M109" s="9" t="str">
        <f>IF($T109,tblSalaries[[#This Row],[Your Job Title]],"")</f>
        <v/>
      </c>
      <c r="N109" s="9" t="str">
        <f>IF($T109,tblSalaries[[#This Row],[Job Type]],"")</f>
        <v/>
      </c>
      <c r="O109" s="9" t="str">
        <f>IF($T109,tblSalaries[[#This Row],[clean Country]],"")</f>
        <v/>
      </c>
      <c r="P109" s="9" t="str">
        <f>IF($T109,tblSalaries[[#This Row],[How many hours of a day you work on Excel]],"")</f>
        <v/>
      </c>
      <c r="Q109" s="9" t="str">
        <f>IF($T109,tblSalaries[[#This Row],[Years of Experience]],"")</f>
        <v/>
      </c>
      <c r="R109" s="9" t="str">
        <f>IF($T109,tblSalaries[[#This Row],[Region]],"")</f>
        <v/>
      </c>
      <c r="T109" s="11">
        <f t="shared" si="1"/>
        <v>0</v>
      </c>
      <c r="U109" s="11">
        <f>VLOOKUP(tblSalaries[[#This Row],[Region]],SReg,2,FALSE)</f>
        <v>1</v>
      </c>
      <c r="V109" s="11">
        <f>VLOOKUP(tblSalaries[[#This Row],[How many hours of a day you work on Excel]],SHours,2,FALSE)</f>
        <v>1</v>
      </c>
      <c r="W109" s="11">
        <f>IF(tblSalaries[[#This Row],[Years of Experience]]="",Filters!$I$10,VLOOKUP(tblSalaries[[#This Row],[Years of Experience]],Filters!$G$3:$I$9,3,TRUE))</f>
        <v>0</v>
      </c>
    </row>
    <row r="110" spans="2:23" ht="15" customHeight="1" x14ac:dyDescent="0.25">
      <c r="B110" t="s">
        <v>1506</v>
      </c>
      <c r="C110" s="1">
        <v>41055.028495370374</v>
      </c>
      <c r="D110">
        <v>57400</v>
      </c>
      <c r="E110" t="s">
        <v>138</v>
      </c>
      <c r="F110" t="s">
        <v>17</v>
      </c>
      <c r="G110" t="s">
        <v>12</v>
      </c>
      <c r="H110" t="s">
        <v>7</v>
      </c>
      <c r="J110" t="str">
        <f>VLOOKUP(tblSalaries[[#This Row],[clean Country]],tblCountries[[#All],[Mapping]:[Region]],2,FALSE)</f>
        <v>USA</v>
      </c>
      <c r="L110" s="9" t="str">
        <f>IF($T110,tblSalaries[[#This Row],[Salary in USD]],"")</f>
        <v/>
      </c>
      <c r="M110" s="9" t="str">
        <f>IF($T110,tblSalaries[[#This Row],[Your Job Title]],"")</f>
        <v/>
      </c>
      <c r="N110" s="9" t="str">
        <f>IF($T110,tblSalaries[[#This Row],[Job Type]],"")</f>
        <v/>
      </c>
      <c r="O110" s="9" t="str">
        <f>IF($T110,tblSalaries[[#This Row],[clean Country]],"")</f>
        <v/>
      </c>
      <c r="P110" s="9" t="str">
        <f>IF($T110,tblSalaries[[#This Row],[How many hours of a day you work on Excel]],"")</f>
        <v/>
      </c>
      <c r="Q110" s="9" t="str">
        <f>IF($T110,tblSalaries[[#This Row],[Years of Experience]],"")</f>
        <v/>
      </c>
      <c r="R110" s="9" t="str">
        <f>IF($T110,tblSalaries[[#This Row],[Region]],"")</f>
        <v/>
      </c>
      <c r="T110" s="11">
        <f t="shared" si="1"/>
        <v>0</v>
      </c>
      <c r="U110" s="11">
        <f>VLOOKUP(tblSalaries[[#This Row],[Region]],SReg,2,FALSE)</f>
        <v>1</v>
      </c>
      <c r="V110" s="11">
        <f>VLOOKUP(tblSalaries[[#This Row],[How many hours of a day you work on Excel]],SHours,2,FALSE)</f>
        <v>1</v>
      </c>
      <c r="W110" s="11">
        <f>IF(tblSalaries[[#This Row],[Years of Experience]]="",Filters!$I$10,VLOOKUP(tblSalaries[[#This Row],[Years of Experience]],Filters!$G$3:$I$9,3,TRUE))</f>
        <v>0</v>
      </c>
    </row>
    <row r="111" spans="2:23" ht="15" customHeight="1" x14ac:dyDescent="0.25">
      <c r="B111" t="s">
        <v>1507</v>
      </c>
      <c r="C111" s="1">
        <v>41055.028506944444</v>
      </c>
      <c r="D111">
        <v>66000</v>
      </c>
      <c r="E111" t="s">
        <v>17</v>
      </c>
      <c r="F111" t="s">
        <v>17</v>
      </c>
      <c r="G111" t="s">
        <v>12</v>
      </c>
      <c r="H111" t="s">
        <v>15</v>
      </c>
      <c r="J111" t="str">
        <f>VLOOKUP(tblSalaries[[#This Row],[clean Country]],tblCountries[[#All],[Mapping]:[Region]],2,FALSE)</f>
        <v>USA</v>
      </c>
      <c r="L111" s="9" t="str">
        <f>IF($T111,tblSalaries[[#This Row],[Salary in USD]],"")</f>
        <v/>
      </c>
      <c r="M111" s="9" t="str">
        <f>IF($T111,tblSalaries[[#This Row],[Your Job Title]],"")</f>
        <v/>
      </c>
      <c r="N111" s="9" t="str">
        <f>IF($T111,tblSalaries[[#This Row],[Job Type]],"")</f>
        <v/>
      </c>
      <c r="O111" s="9" t="str">
        <f>IF($T111,tblSalaries[[#This Row],[clean Country]],"")</f>
        <v/>
      </c>
      <c r="P111" s="9" t="str">
        <f>IF($T111,tblSalaries[[#This Row],[How many hours of a day you work on Excel]],"")</f>
        <v/>
      </c>
      <c r="Q111" s="9" t="str">
        <f>IF($T111,tblSalaries[[#This Row],[Years of Experience]],"")</f>
        <v/>
      </c>
      <c r="R111" s="9" t="str">
        <f>IF($T111,tblSalaries[[#This Row],[Region]],"")</f>
        <v/>
      </c>
      <c r="T111" s="11">
        <f t="shared" si="1"/>
        <v>0</v>
      </c>
      <c r="U111" s="11">
        <f>VLOOKUP(tblSalaries[[#This Row],[Region]],SReg,2,FALSE)</f>
        <v>1</v>
      </c>
      <c r="V111" s="11">
        <f>VLOOKUP(tblSalaries[[#This Row],[How many hours of a day you work on Excel]],SHours,2,FALSE)</f>
        <v>0</v>
      </c>
      <c r="W111" s="11">
        <f>IF(tblSalaries[[#This Row],[Years of Experience]]="",Filters!$I$10,VLOOKUP(tblSalaries[[#This Row],[Years of Experience]],Filters!$G$3:$I$9,3,TRUE))</f>
        <v>0</v>
      </c>
    </row>
    <row r="112" spans="2:23" ht="15" customHeight="1" x14ac:dyDescent="0.25">
      <c r="B112" t="s">
        <v>1508</v>
      </c>
      <c r="C112" s="1">
        <v>41055.028541666667</v>
      </c>
      <c r="D112">
        <v>44463.980364706273</v>
      </c>
      <c r="E112" t="s">
        <v>139</v>
      </c>
      <c r="F112" t="s">
        <v>45</v>
      </c>
      <c r="G112" t="s">
        <v>140</v>
      </c>
      <c r="H112" t="s">
        <v>7</v>
      </c>
      <c r="J112" t="str">
        <f>VLOOKUP(tblSalaries[[#This Row],[clean Country]],tblCountries[[#All],[Mapping]:[Region]],2,FALSE)</f>
        <v>EMEA</v>
      </c>
      <c r="L112" s="9" t="str">
        <f>IF($T112,tblSalaries[[#This Row],[Salary in USD]],"")</f>
        <v/>
      </c>
      <c r="M112" s="9" t="str">
        <f>IF($T112,tblSalaries[[#This Row],[Your Job Title]],"")</f>
        <v/>
      </c>
      <c r="N112" s="9" t="str">
        <f>IF($T112,tblSalaries[[#This Row],[Job Type]],"")</f>
        <v/>
      </c>
      <c r="O112" s="9" t="str">
        <f>IF($T112,tblSalaries[[#This Row],[clean Country]],"")</f>
        <v/>
      </c>
      <c r="P112" s="9" t="str">
        <f>IF($T112,tblSalaries[[#This Row],[How many hours of a day you work on Excel]],"")</f>
        <v/>
      </c>
      <c r="Q112" s="9" t="str">
        <f>IF($T112,tblSalaries[[#This Row],[Years of Experience]],"")</f>
        <v/>
      </c>
      <c r="R112" s="9" t="str">
        <f>IF($T112,tblSalaries[[#This Row],[Region]],"")</f>
        <v/>
      </c>
      <c r="T112" s="11">
        <f t="shared" si="1"/>
        <v>0</v>
      </c>
      <c r="U112" s="11">
        <f>VLOOKUP(tblSalaries[[#This Row],[Region]],SReg,2,FALSE)</f>
        <v>0</v>
      </c>
      <c r="V112" s="11">
        <f>VLOOKUP(tblSalaries[[#This Row],[How many hours of a day you work on Excel]],SHours,2,FALSE)</f>
        <v>1</v>
      </c>
      <c r="W112" s="11">
        <f>IF(tblSalaries[[#This Row],[Years of Experience]]="",Filters!$I$10,VLOOKUP(tblSalaries[[#This Row],[Years of Experience]],Filters!$G$3:$I$9,3,TRUE))</f>
        <v>0</v>
      </c>
    </row>
    <row r="113" spans="2:23" ht="15" customHeight="1" x14ac:dyDescent="0.25">
      <c r="B113" t="s">
        <v>1509</v>
      </c>
      <c r="C113" s="1">
        <v>41055.028657407405</v>
      </c>
      <c r="D113">
        <v>85000</v>
      </c>
      <c r="E113" t="s">
        <v>143</v>
      </c>
      <c r="F113" t="s">
        <v>17</v>
      </c>
      <c r="G113" t="s">
        <v>12</v>
      </c>
      <c r="H113" t="s">
        <v>7</v>
      </c>
      <c r="J113" t="str">
        <f>VLOOKUP(tblSalaries[[#This Row],[clean Country]],tblCountries[[#All],[Mapping]:[Region]],2,FALSE)</f>
        <v>USA</v>
      </c>
      <c r="L113" s="9" t="str">
        <f>IF($T113,tblSalaries[[#This Row],[Salary in USD]],"")</f>
        <v/>
      </c>
      <c r="M113" s="9" t="str">
        <f>IF($T113,tblSalaries[[#This Row],[Your Job Title]],"")</f>
        <v/>
      </c>
      <c r="N113" s="9" t="str">
        <f>IF($T113,tblSalaries[[#This Row],[Job Type]],"")</f>
        <v/>
      </c>
      <c r="O113" s="9" t="str">
        <f>IF($T113,tblSalaries[[#This Row],[clean Country]],"")</f>
        <v/>
      </c>
      <c r="P113" s="9" t="str">
        <f>IF($T113,tblSalaries[[#This Row],[How many hours of a day you work on Excel]],"")</f>
        <v/>
      </c>
      <c r="Q113" s="9" t="str">
        <f>IF($T113,tblSalaries[[#This Row],[Years of Experience]],"")</f>
        <v/>
      </c>
      <c r="R113" s="9" t="str">
        <f>IF($T113,tblSalaries[[#This Row],[Region]],"")</f>
        <v/>
      </c>
      <c r="T113" s="11">
        <f t="shared" si="1"/>
        <v>0</v>
      </c>
      <c r="U113" s="11">
        <f>VLOOKUP(tblSalaries[[#This Row],[Region]],SReg,2,FALSE)</f>
        <v>1</v>
      </c>
      <c r="V113" s="11">
        <f>VLOOKUP(tblSalaries[[#This Row],[How many hours of a day you work on Excel]],SHours,2,FALSE)</f>
        <v>1</v>
      </c>
      <c r="W113" s="11">
        <f>IF(tblSalaries[[#This Row],[Years of Experience]]="",Filters!$I$10,VLOOKUP(tblSalaries[[#This Row],[Years of Experience]],Filters!$G$3:$I$9,3,TRUE))</f>
        <v>0</v>
      </c>
    </row>
    <row r="114" spans="2:23" ht="15" customHeight="1" x14ac:dyDescent="0.25">
      <c r="B114" t="s">
        <v>1510</v>
      </c>
      <c r="C114" s="1">
        <v>41055.028726851851</v>
      </c>
      <c r="D114">
        <v>50000</v>
      </c>
      <c r="E114" t="s">
        <v>144</v>
      </c>
      <c r="F114" t="s">
        <v>56</v>
      </c>
      <c r="G114" t="s">
        <v>12</v>
      </c>
      <c r="H114" t="s">
        <v>7</v>
      </c>
      <c r="J114" t="str">
        <f>VLOOKUP(tblSalaries[[#This Row],[clean Country]],tblCountries[[#All],[Mapping]:[Region]],2,FALSE)</f>
        <v>USA</v>
      </c>
      <c r="L114" s="9" t="str">
        <f>IF($T114,tblSalaries[[#This Row],[Salary in USD]],"")</f>
        <v/>
      </c>
      <c r="M114" s="9" t="str">
        <f>IF($T114,tblSalaries[[#This Row],[Your Job Title]],"")</f>
        <v/>
      </c>
      <c r="N114" s="9" t="str">
        <f>IF($T114,tblSalaries[[#This Row],[Job Type]],"")</f>
        <v/>
      </c>
      <c r="O114" s="9" t="str">
        <f>IF($T114,tblSalaries[[#This Row],[clean Country]],"")</f>
        <v/>
      </c>
      <c r="P114" s="9" t="str">
        <f>IF($T114,tblSalaries[[#This Row],[How many hours of a day you work on Excel]],"")</f>
        <v/>
      </c>
      <c r="Q114" s="9" t="str">
        <f>IF($T114,tblSalaries[[#This Row],[Years of Experience]],"")</f>
        <v/>
      </c>
      <c r="R114" s="9" t="str">
        <f>IF($T114,tblSalaries[[#This Row],[Region]],"")</f>
        <v/>
      </c>
      <c r="T114" s="11">
        <f t="shared" si="1"/>
        <v>0</v>
      </c>
      <c r="U114" s="11">
        <f>VLOOKUP(tblSalaries[[#This Row],[Region]],SReg,2,FALSE)</f>
        <v>1</v>
      </c>
      <c r="V114" s="11">
        <f>VLOOKUP(tblSalaries[[#This Row],[How many hours of a day you work on Excel]],SHours,2,FALSE)</f>
        <v>1</v>
      </c>
      <c r="W114" s="11">
        <f>IF(tblSalaries[[#This Row],[Years of Experience]]="",Filters!$I$10,VLOOKUP(tblSalaries[[#This Row],[Years of Experience]],Filters!$G$3:$I$9,3,TRUE))</f>
        <v>0</v>
      </c>
    </row>
    <row r="115" spans="2:23" ht="15" customHeight="1" x14ac:dyDescent="0.25">
      <c r="B115" t="s">
        <v>1511</v>
      </c>
      <c r="C115" s="1">
        <v>41055.028784722221</v>
      </c>
      <c r="D115">
        <v>58000</v>
      </c>
      <c r="E115" t="s">
        <v>145</v>
      </c>
      <c r="F115" t="s">
        <v>45</v>
      </c>
      <c r="G115" t="s">
        <v>12</v>
      </c>
      <c r="H115" t="s">
        <v>7</v>
      </c>
      <c r="J115" t="str">
        <f>VLOOKUP(tblSalaries[[#This Row],[clean Country]],tblCountries[[#All],[Mapping]:[Region]],2,FALSE)</f>
        <v>USA</v>
      </c>
      <c r="L115" s="9" t="str">
        <f>IF($T115,tblSalaries[[#This Row],[Salary in USD]],"")</f>
        <v/>
      </c>
      <c r="M115" s="9" t="str">
        <f>IF($T115,tblSalaries[[#This Row],[Your Job Title]],"")</f>
        <v/>
      </c>
      <c r="N115" s="9" t="str">
        <f>IF($T115,tblSalaries[[#This Row],[Job Type]],"")</f>
        <v/>
      </c>
      <c r="O115" s="9" t="str">
        <f>IF($T115,tblSalaries[[#This Row],[clean Country]],"")</f>
        <v/>
      </c>
      <c r="P115" s="9" t="str">
        <f>IF($T115,tblSalaries[[#This Row],[How many hours of a day you work on Excel]],"")</f>
        <v/>
      </c>
      <c r="Q115" s="9" t="str">
        <f>IF($T115,tblSalaries[[#This Row],[Years of Experience]],"")</f>
        <v/>
      </c>
      <c r="R115" s="9" t="str">
        <f>IF($T115,tblSalaries[[#This Row],[Region]],"")</f>
        <v/>
      </c>
      <c r="T115" s="11">
        <f t="shared" si="1"/>
        <v>0</v>
      </c>
      <c r="U115" s="11">
        <f>VLOOKUP(tblSalaries[[#This Row],[Region]],SReg,2,FALSE)</f>
        <v>1</v>
      </c>
      <c r="V115" s="11">
        <f>VLOOKUP(tblSalaries[[#This Row],[How many hours of a day you work on Excel]],SHours,2,FALSE)</f>
        <v>1</v>
      </c>
      <c r="W115" s="11">
        <f>IF(tblSalaries[[#This Row],[Years of Experience]]="",Filters!$I$10,VLOOKUP(tblSalaries[[#This Row],[Years of Experience]],Filters!$G$3:$I$9,3,TRUE))</f>
        <v>0</v>
      </c>
    </row>
    <row r="116" spans="2:23" ht="15" customHeight="1" x14ac:dyDescent="0.25">
      <c r="B116" t="s">
        <v>1512</v>
      </c>
      <c r="C116" s="1">
        <v>41055.028796296298</v>
      </c>
      <c r="D116">
        <v>37900</v>
      </c>
      <c r="E116" t="s">
        <v>146</v>
      </c>
      <c r="F116" t="s">
        <v>258</v>
      </c>
      <c r="G116" t="s">
        <v>12</v>
      </c>
      <c r="H116" t="s">
        <v>10</v>
      </c>
      <c r="J116" t="str">
        <f>VLOOKUP(tblSalaries[[#This Row],[clean Country]],tblCountries[[#All],[Mapping]:[Region]],2,FALSE)</f>
        <v>USA</v>
      </c>
      <c r="L116" s="9" t="str">
        <f>IF($T116,tblSalaries[[#This Row],[Salary in USD]],"")</f>
        <v/>
      </c>
      <c r="M116" s="9" t="str">
        <f>IF($T116,tblSalaries[[#This Row],[Your Job Title]],"")</f>
        <v/>
      </c>
      <c r="N116" s="9" t="str">
        <f>IF($T116,tblSalaries[[#This Row],[Job Type]],"")</f>
        <v/>
      </c>
      <c r="O116" s="9" t="str">
        <f>IF($T116,tblSalaries[[#This Row],[clean Country]],"")</f>
        <v/>
      </c>
      <c r="P116" s="9" t="str">
        <f>IF($T116,tblSalaries[[#This Row],[How many hours of a day you work on Excel]],"")</f>
        <v/>
      </c>
      <c r="Q116" s="9" t="str">
        <f>IF($T116,tblSalaries[[#This Row],[Years of Experience]],"")</f>
        <v/>
      </c>
      <c r="R116" s="9" t="str">
        <f>IF($T116,tblSalaries[[#This Row],[Region]],"")</f>
        <v/>
      </c>
      <c r="T116" s="11">
        <f t="shared" si="1"/>
        <v>0</v>
      </c>
      <c r="U116" s="11">
        <f>VLOOKUP(tblSalaries[[#This Row],[Region]],SReg,2,FALSE)</f>
        <v>1</v>
      </c>
      <c r="V116" s="11">
        <f>VLOOKUP(tblSalaries[[#This Row],[How many hours of a day you work on Excel]],SHours,2,FALSE)</f>
        <v>1</v>
      </c>
      <c r="W116" s="11">
        <f>IF(tblSalaries[[#This Row],[Years of Experience]]="",Filters!$I$10,VLOOKUP(tblSalaries[[#This Row],[Years of Experience]],Filters!$G$3:$I$9,3,TRUE))</f>
        <v>0</v>
      </c>
    </row>
    <row r="117" spans="2:23" ht="15" customHeight="1" x14ac:dyDescent="0.25">
      <c r="B117" t="s">
        <v>1513</v>
      </c>
      <c r="C117" s="1">
        <v>41055.028819444444</v>
      </c>
      <c r="D117">
        <v>48000</v>
      </c>
      <c r="E117" t="s">
        <v>147</v>
      </c>
      <c r="F117" t="s">
        <v>45</v>
      </c>
      <c r="G117" t="s">
        <v>148</v>
      </c>
      <c r="H117" t="s">
        <v>15</v>
      </c>
      <c r="J117" t="str">
        <f>VLOOKUP(tblSalaries[[#This Row],[clean Country]],tblCountries[[#All],[Mapping]:[Region]],2,FALSE)</f>
        <v>EMEA</v>
      </c>
      <c r="L117" s="9" t="str">
        <f>IF($T117,tblSalaries[[#This Row],[Salary in USD]],"")</f>
        <v/>
      </c>
      <c r="M117" s="9" t="str">
        <f>IF($T117,tblSalaries[[#This Row],[Your Job Title]],"")</f>
        <v/>
      </c>
      <c r="N117" s="9" t="str">
        <f>IF($T117,tblSalaries[[#This Row],[Job Type]],"")</f>
        <v/>
      </c>
      <c r="O117" s="9" t="str">
        <f>IF($T117,tblSalaries[[#This Row],[clean Country]],"")</f>
        <v/>
      </c>
      <c r="P117" s="9" t="str">
        <f>IF($T117,tblSalaries[[#This Row],[How many hours of a day you work on Excel]],"")</f>
        <v/>
      </c>
      <c r="Q117" s="9" t="str">
        <f>IF($T117,tblSalaries[[#This Row],[Years of Experience]],"")</f>
        <v/>
      </c>
      <c r="R117" s="9" t="str">
        <f>IF($T117,tblSalaries[[#This Row],[Region]],"")</f>
        <v/>
      </c>
      <c r="T117" s="11">
        <f t="shared" si="1"/>
        <v>0</v>
      </c>
      <c r="U117" s="11">
        <f>VLOOKUP(tblSalaries[[#This Row],[Region]],SReg,2,FALSE)</f>
        <v>0</v>
      </c>
      <c r="V117" s="11">
        <f>VLOOKUP(tblSalaries[[#This Row],[How many hours of a day you work on Excel]],SHours,2,FALSE)</f>
        <v>0</v>
      </c>
      <c r="W117" s="11">
        <f>IF(tblSalaries[[#This Row],[Years of Experience]]="",Filters!$I$10,VLOOKUP(tblSalaries[[#This Row],[Years of Experience]],Filters!$G$3:$I$9,3,TRUE))</f>
        <v>0</v>
      </c>
    </row>
    <row r="118" spans="2:23" ht="15" customHeight="1" x14ac:dyDescent="0.25">
      <c r="B118" t="s">
        <v>1514</v>
      </c>
      <c r="C118" s="1">
        <v>41055.02884259259</v>
      </c>
      <c r="D118">
        <v>67000</v>
      </c>
      <c r="E118" t="s">
        <v>149</v>
      </c>
      <c r="F118" t="s">
        <v>17</v>
      </c>
      <c r="G118" t="s">
        <v>12</v>
      </c>
      <c r="H118" t="s">
        <v>7</v>
      </c>
      <c r="J118" t="str">
        <f>VLOOKUP(tblSalaries[[#This Row],[clean Country]],tblCountries[[#All],[Mapping]:[Region]],2,FALSE)</f>
        <v>USA</v>
      </c>
      <c r="L118" s="9" t="str">
        <f>IF($T118,tblSalaries[[#This Row],[Salary in USD]],"")</f>
        <v/>
      </c>
      <c r="M118" s="9" t="str">
        <f>IF($T118,tblSalaries[[#This Row],[Your Job Title]],"")</f>
        <v/>
      </c>
      <c r="N118" s="9" t="str">
        <f>IF($T118,tblSalaries[[#This Row],[Job Type]],"")</f>
        <v/>
      </c>
      <c r="O118" s="9" t="str">
        <f>IF($T118,tblSalaries[[#This Row],[clean Country]],"")</f>
        <v/>
      </c>
      <c r="P118" s="9" t="str">
        <f>IF($T118,tblSalaries[[#This Row],[How many hours of a day you work on Excel]],"")</f>
        <v/>
      </c>
      <c r="Q118" s="9" t="str">
        <f>IF($T118,tblSalaries[[#This Row],[Years of Experience]],"")</f>
        <v/>
      </c>
      <c r="R118" s="9" t="str">
        <f>IF($T118,tblSalaries[[#This Row],[Region]],"")</f>
        <v/>
      </c>
      <c r="T118" s="11">
        <f t="shared" si="1"/>
        <v>0</v>
      </c>
      <c r="U118" s="11">
        <f>VLOOKUP(tblSalaries[[#This Row],[Region]],SReg,2,FALSE)</f>
        <v>1</v>
      </c>
      <c r="V118" s="11">
        <f>VLOOKUP(tblSalaries[[#This Row],[How many hours of a day you work on Excel]],SHours,2,FALSE)</f>
        <v>1</v>
      </c>
      <c r="W118" s="11">
        <f>IF(tblSalaries[[#This Row],[Years of Experience]]="",Filters!$I$10,VLOOKUP(tblSalaries[[#This Row],[Years of Experience]],Filters!$G$3:$I$9,3,TRUE))</f>
        <v>0</v>
      </c>
    </row>
    <row r="119" spans="2:23" ht="15" customHeight="1" x14ac:dyDescent="0.25">
      <c r="B119" t="s">
        <v>1515</v>
      </c>
      <c r="C119" s="1">
        <v>41055.028877314813</v>
      </c>
      <c r="D119">
        <v>85000</v>
      </c>
      <c r="E119" t="s">
        <v>150</v>
      </c>
      <c r="F119" t="s">
        <v>391</v>
      </c>
      <c r="G119" t="s">
        <v>148</v>
      </c>
      <c r="H119" t="s">
        <v>7</v>
      </c>
      <c r="J119" t="str">
        <f>VLOOKUP(tblSalaries[[#This Row],[clean Country]],tblCountries[[#All],[Mapping]:[Region]],2,FALSE)</f>
        <v>EMEA</v>
      </c>
      <c r="L119" s="9" t="str">
        <f>IF($T119,tblSalaries[[#This Row],[Salary in USD]],"")</f>
        <v/>
      </c>
      <c r="M119" s="9" t="str">
        <f>IF($T119,tblSalaries[[#This Row],[Your Job Title]],"")</f>
        <v/>
      </c>
      <c r="N119" s="9" t="str">
        <f>IF($T119,tblSalaries[[#This Row],[Job Type]],"")</f>
        <v/>
      </c>
      <c r="O119" s="9" t="str">
        <f>IF($T119,tblSalaries[[#This Row],[clean Country]],"")</f>
        <v/>
      </c>
      <c r="P119" s="9" t="str">
        <f>IF($T119,tblSalaries[[#This Row],[How many hours of a day you work on Excel]],"")</f>
        <v/>
      </c>
      <c r="Q119" s="9" t="str">
        <f>IF($T119,tblSalaries[[#This Row],[Years of Experience]],"")</f>
        <v/>
      </c>
      <c r="R119" s="9" t="str">
        <f>IF($T119,tblSalaries[[#This Row],[Region]],"")</f>
        <v/>
      </c>
      <c r="T119" s="11">
        <f t="shared" si="1"/>
        <v>0</v>
      </c>
      <c r="U119" s="11">
        <f>VLOOKUP(tblSalaries[[#This Row],[Region]],SReg,2,FALSE)</f>
        <v>0</v>
      </c>
      <c r="V119" s="11">
        <f>VLOOKUP(tblSalaries[[#This Row],[How many hours of a day you work on Excel]],SHours,2,FALSE)</f>
        <v>1</v>
      </c>
      <c r="W119" s="11">
        <f>IF(tblSalaries[[#This Row],[Years of Experience]]="",Filters!$I$10,VLOOKUP(tblSalaries[[#This Row],[Years of Experience]],Filters!$G$3:$I$9,3,TRUE))</f>
        <v>0</v>
      </c>
    </row>
    <row r="120" spans="2:23" ht="15" customHeight="1" x14ac:dyDescent="0.25">
      <c r="B120" t="s">
        <v>1516</v>
      </c>
      <c r="C120" s="1">
        <v>41055.028877314813</v>
      </c>
      <c r="D120">
        <v>56160</v>
      </c>
      <c r="E120" t="s">
        <v>151</v>
      </c>
      <c r="F120" t="s">
        <v>17</v>
      </c>
      <c r="G120" t="s">
        <v>12</v>
      </c>
      <c r="H120" t="s">
        <v>7</v>
      </c>
      <c r="J120" t="str">
        <f>VLOOKUP(tblSalaries[[#This Row],[clean Country]],tblCountries[[#All],[Mapping]:[Region]],2,FALSE)</f>
        <v>USA</v>
      </c>
      <c r="L120" s="9" t="str">
        <f>IF($T120,tblSalaries[[#This Row],[Salary in USD]],"")</f>
        <v/>
      </c>
      <c r="M120" s="9" t="str">
        <f>IF($T120,tblSalaries[[#This Row],[Your Job Title]],"")</f>
        <v/>
      </c>
      <c r="N120" s="9" t="str">
        <f>IF($T120,tblSalaries[[#This Row],[Job Type]],"")</f>
        <v/>
      </c>
      <c r="O120" s="9" t="str">
        <f>IF($T120,tblSalaries[[#This Row],[clean Country]],"")</f>
        <v/>
      </c>
      <c r="P120" s="9" t="str">
        <f>IF($T120,tblSalaries[[#This Row],[How many hours of a day you work on Excel]],"")</f>
        <v/>
      </c>
      <c r="Q120" s="9" t="str">
        <f>IF($T120,tblSalaries[[#This Row],[Years of Experience]],"")</f>
        <v/>
      </c>
      <c r="R120" s="9" t="str">
        <f>IF($T120,tblSalaries[[#This Row],[Region]],"")</f>
        <v/>
      </c>
      <c r="T120" s="11">
        <f t="shared" si="1"/>
        <v>0</v>
      </c>
      <c r="U120" s="11">
        <f>VLOOKUP(tblSalaries[[#This Row],[Region]],SReg,2,FALSE)</f>
        <v>1</v>
      </c>
      <c r="V120" s="11">
        <f>VLOOKUP(tblSalaries[[#This Row],[How many hours of a day you work on Excel]],SHours,2,FALSE)</f>
        <v>1</v>
      </c>
      <c r="W120" s="11">
        <f>IF(tblSalaries[[#This Row],[Years of Experience]]="",Filters!$I$10,VLOOKUP(tblSalaries[[#This Row],[Years of Experience]],Filters!$G$3:$I$9,3,TRUE))</f>
        <v>0</v>
      </c>
    </row>
    <row r="121" spans="2:23" ht="15" customHeight="1" x14ac:dyDescent="0.25">
      <c r="B121" t="s">
        <v>1517</v>
      </c>
      <c r="C121" s="1">
        <v>41055.028912037036</v>
      </c>
      <c r="D121">
        <v>24000</v>
      </c>
      <c r="E121" t="s">
        <v>152</v>
      </c>
      <c r="F121" t="s">
        <v>45</v>
      </c>
      <c r="G121" t="s">
        <v>153</v>
      </c>
      <c r="H121" t="s">
        <v>10</v>
      </c>
      <c r="J121" t="str">
        <f>VLOOKUP(tblSalaries[[#This Row],[clean Country]],tblCountries[[#All],[Mapping]:[Region]],2,FALSE)</f>
        <v>S AMER</v>
      </c>
      <c r="L121" s="9" t="str">
        <f>IF($T121,tblSalaries[[#This Row],[Salary in USD]],"")</f>
        <v/>
      </c>
      <c r="M121" s="9" t="str">
        <f>IF($T121,tblSalaries[[#This Row],[Your Job Title]],"")</f>
        <v/>
      </c>
      <c r="N121" s="9" t="str">
        <f>IF($T121,tblSalaries[[#This Row],[Job Type]],"")</f>
        <v/>
      </c>
      <c r="O121" s="9" t="str">
        <f>IF($T121,tblSalaries[[#This Row],[clean Country]],"")</f>
        <v/>
      </c>
      <c r="P121" s="9" t="str">
        <f>IF($T121,tblSalaries[[#This Row],[How many hours of a day you work on Excel]],"")</f>
        <v/>
      </c>
      <c r="Q121" s="9" t="str">
        <f>IF($T121,tblSalaries[[#This Row],[Years of Experience]],"")</f>
        <v/>
      </c>
      <c r="R121" s="9" t="str">
        <f>IF($T121,tblSalaries[[#This Row],[Region]],"")</f>
        <v/>
      </c>
      <c r="T121" s="11">
        <f t="shared" si="1"/>
        <v>0</v>
      </c>
      <c r="U121" s="11">
        <f>VLOOKUP(tblSalaries[[#This Row],[Region]],SReg,2,FALSE)</f>
        <v>0</v>
      </c>
      <c r="V121" s="11">
        <f>VLOOKUP(tblSalaries[[#This Row],[How many hours of a day you work on Excel]],SHours,2,FALSE)</f>
        <v>1</v>
      </c>
      <c r="W121" s="11">
        <f>IF(tblSalaries[[#This Row],[Years of Experience]]="",Filters!$I$10,VLOOKUP(tblSalaries[[#This Row],[Years of Experience]],Filters!$G$3:$I$9,3,TRUE))</f>
        <v>0</v>
      </c>
    </row>
    <row r="122" spans="2:23" ht="15" customHeight="1" x14ac:dyDescent="0.25">
      <c r="B122" t="s">
        <v>1518</v>
      </c>
      <c r="C122" s="1">
        <v>41055.028912037036</v>
      </c>
      <c r="D122">
        <v>52000</v>
      </c>
      <c r="E122" t="s">
        <v>154</v>
      </c>
      <c r="F122" t="s">
        <v>17</v>
      </c>
      <c r="G122" t="s">
        <v>12</v>
      </c>
      <c r="H122" t="s">
        <v>155</v>
      </c>
      <c r="J122" t="str">
        <f>VLOOKUP(tblSalaries[[#This Row],[clean Country]],tblCountries[[#All],[Mapping]:[Region]],2,FALSE)</f>
        <v>USA</v>
      </c>
      <c r="L122" s="9" t="str">
        <f>IF($T122,tblSalaries[[#This Row],[Salary in USD]],"")</f>
        <v/>
      </c>
      <c r="M122" s="9" t="str">
        <f>IF($T122,tblSalaries[[#This Row],[Your Job Title]],"")</f>
        <v/>
      </c>
      <c r="N122" s="9" t="str">
        <f>IF($T122,tblSalaries[[#This Row],[Job Type]],"")</f>
        <v/>
      </c>
      <c r="O122" s="9" t="str">
        <f>IF($T122,tblSalaries[[#This Row],[clean Country]],"")</f>
        <v/>
      </c>
      <c r="P122" s="9" t="str">
        <f>IF($T122,tblSalaries[[#This Row],[How many hours of a day you work on Excel]],"")</f>
        <v/>
      </c>
      <c r="Q122" s="9" t="str">
        <f>IF($T122,tblSalaries[[#This Row],[Years of Experience]],"")</f>
        <v/>
      </c>
      <c r="R122" s="9" t="str">
        <f>IF($T122,tblSalaries[[#This Row],[Region]],"")</f>
        <v/>
      </c>
      <c r="T122" s="11">
        <f t="shared" si="1"/>
        <v>0</v>
      </c>
      <c r="U122" s="11">
        <f>VLOOKUP(tblSalaries[[#This Row],[Region]],SReg,2,FALSE)</f>
        <v>1</v>
      </c>
      <c r="V122" s="11">
        <f>VLOOKUP(tblSalaries[[#This Row],[How many hours of a day you work on Excel]],SHours,2,FALSE)</f>
        <v>0</v>
      </c>
      <c r="W122" s="11">
        <f>IF(tblSalaries[[#This Row],[Years of Experience]]="",Filters!$I$10,VLOOKUP(tblSalaries[[#This Row],[Years of Experience]],Filters!$G$3:$I$9,3,TRUE))</f>
        <v>0</v>
      </c>
    </row>
    <row r="123" spans="2:23" ht="15" customHeight="1" x14ac:dyDescent="0.25">
      <c r="B123" t="s">
        <v>1519</v>
      </c>
      <c r="C123" s="1">
        <v>41055.028946759259</v>
      </c>
      <c r="D123">
        <v>59001.691381819612</v>
      </c>
      <c r="E123" t="s">
        <v>156</v>
      </c>
      <c r="F123" t="s">
        <v>17</v>
      </c>
      <c r="G123" t="s">
        <v>74</v>
      </c>
      <c r="H123" t="s">
        <v>155</v>
      </c>
      <c r="J123" t="str">
        <f>VLOOKUP(tblSalaries[[#This Row],[clean Country]],tblCountries[[#All],[Mapping]:[Region]],2,FALSE)</f>
        <v>CAN</v>
      </c>
      <c r="L123" s="9" t="str">
        <f>IF($T123,tblSalaries[[#This Row],[Salary in USD]],"")</f>
        <v/>
      </c>
      <c r="M123" s="9" t="str">
        <f>IF($T123,tblSalaries[[#This Row],[Your Job Title]],"")</f>
        <v/>
      </c>
      <c r="N123" s="9" t="str">
        <f>IF($T123,tblSalaries[[#This Row],[Job Type]],"")</f>
        <v/>
      </c>
      <c r="O123" s="9" t="str">
        <f>IF($T123,tblSalaries[[#This Row],[clean Country]],"")</f>
        <v/>
      </c>
      <c r="P123" s="9" t="str">
        <f>IF($T123,tblSalaries[[#This Row],[How many hours of a day you work on Excel]],"")</f>
        <v/>
      </c>
      <c r="Q123" s="9" t="str">
        <f>IF($T123,tblSalaries[[#This Row],[Years of Experience]],"")</f>
        <v/>
      </c>
      <c r="R123" s="9" t="str">
        <f>IF($T123,tblSalaries[[#This Row],[Region]],"")</f>
        <v/>
      </c>
      <c r="T123" s="11">
        <f t="shared" si="1"/>
        <v>0</v>
      </c>
      <c r="U123" s="11">
        <f>VLOOKUP(tblSalaries[[#This Row],[Region]],SReg,2,FALSE)</f>
        <v>0</v>
      </c>
      <c r="V123" s="11">
        <f>VLOOKUP(tblSalaries[[#This Row],[How many hours of a day you work on Excel]],SHours,2,FALSE)</f>
        <v>0</v>
      </c>
      <c r="W123" s="11">
        <f>IF(tblSalaries[[#This Row],[Years of Experience]]="",Filters!$I$10,VLOOKUP(tblSalaries[[#This Row],[Years of Experience]],Filters!$G$3:$I$9,3,TRUE))</f>
        <v>0</v>
      </c>
    </row>
    <row r="124" spans="2:23" ht="15" customHeight="1" x14ac:dyDescent="0.25">
      <c r="B124" t="s">
        <v>1520</v>
      </c>
      <c r="C124" s="1">
        <v>41055.028969907406</v>
      </c>
      <c r="D124">
        <v>70000</v>
      </c>
      <c r="E124" t="s">
        <v>157</v>
      </c>
      <c r="F124" t="s">
        <v>258</v>
      </c>
      <c r="G124" t="s">
        <v>12</v>
      </c>
      <c r="H124" t="s">
        <v>10</v>
      </c>
      <c r="J124" t="str">
        <f>VLOOKUP(tblSalaries[[#This Row],[clean Country]],tblCountries[[#All],[Mapping]:[Region]],2,FALSE)</f>
        <v>USA</v>
      </c>
      <c r="L124" s="9" t="str">
        <f>IF($T124,tblSalaries[[#This Row],[Salary in USD]],"")</f>
        <v/>
      </c>
      <c r="M124" s="9" t="str">
        <f>IF($T124,tblSalaries[[#This Row],[Your Job Title]],"")</f>
        <v/>
      </c>
      <c r="N124" s="9" t="str">
        <f>IF($T124,tblSalaries[[#This Row],[Job Type]],"")</f>
        <v/>
      </c>
      <c r="O124" s="9" t="str">
        <f>IF($T124,tblSalaries[[#This Row],[clean Country]],"")</f>
        <v/>
      </c>
      <c r="P124" s="9" t="str">
        <f>IF($T124,tblSalaries[[#This Row],[How many hours of a day you work on Excel]],"")</f>
        <v/>
      </c>
      <c r="Q124" s="9" t="str">
        <f>IF($T124,tblSalaries[[#This Row],[Years of Experience]],"")</f>
        <v/>
      </c>
      <c r="R124" s="9" t="str">
        <f>IF($T124,tblSalaries[[#This Row],[Region]],"")</f>
        <v/>
      </c>
      <c r="T124" s="11">
        <f t="shared" si="1"/>
        <v>0</v>
      </c>
      <c r="U124" s="11">
        <f>VLOOKUP(tblSalaries[[#This Row],[Region]],SReg,2,FALSE)</f>
        <v>1</v>
      </c>
      <c r="V124" s="11">
        <f>VLOOKUP(tblSalaries[[#This Row],[How many hours of a day you work on Excel]],SHours,2,FALSE)</f>
        <v>1</v>
      </c>
      <c r="W124" s="11">
        <f>IF(tblSalaries[[#This Row],[Years of Experience]]="",Filters!$I$10,VLOOKUP(tblSalaries[[#This Row],[Years of Experience]],Filters!$G$3:$I$9,3,TRUE))</f>
        <v>0</v>
      </c>
    </row>
    <row r="125" spans="2:23" ht="15" customHeight="1" x14ac:dyDescent="0.25">
      <c r="B125" t="s">
        <v>1521</v>
      </c>
      <c r="C125" s="1">
        <v>41055.029120370367</v>
      </c>
      <c r="D125">
        <v>50000</v>
      </c>
      <c r="E125" t="s">
        <v>158</v>
      </c>
      <c r="F125" t="s">
        <v>56</v>
      </c>
      <c r="G125" t="s">
        <v>12</v>
      </c>
      <c r="H125" t="s">
        <v>7</v>
      </c>
      <c r="J125" t="str">
        <f>VLOOKUP(tblSalaries[[#This Row],[clean Country]],tblCountries[[#All],[Mapping]:[Region]],2,FALSE)</f>
        <v>USA</v>
      </c>
      <c r="L125" s="9" t="str">
        <f>IF($T125,tblSalaries[[#This Row],[Salary in USD]],"")</f>
        <v/>
      </c>
      <c r="M125" s="9" t="str">
        <f>IF($T125,tblSalaries[[#This Row],[Your Job Title]],"")</f>
        <v/>
      </c>
      <c r="N125" s="9" t="str">
        <f>IF($T125,tblSalaries[[#This Row],[Job Type]],"")</f>
        <v/>
      </c>
      <c r="O125" s="9" t="str">
        <f>IF($T125,tblSalaries[[#This Row],[clean Country]],"")</f>
        <v/>
      </c>
      <c r="P125" s="9" t="str">
        <f>IF($T125,tblSalaries[[#This Row],[How many hours of a day you work on Excel]],"")</f>
        <v/>
      </c>
      <c r="Q125" s="9" t="str">
        <f>IF($T125,tblSalaries[[#This Row],[Years of Experience]],"")</f>
        <v/>
      </c>
      <c r="R125" s="9" t="str">
        <f>IF($T125,tblSalaries[[#This Row],[Region]],"")</f>
        <v/>
      </c>
      <c r="T125" s="11">
        <f t="shared" si="1"/>
        <v>0</v>
      </c>
      <c r="U125" s="11">
        <f>VLOOKUP(tblSalaries[[#This Row],[Region]],SReg,2,FALSE)</f>
        <v>1</v>
      </c>
      <c r="V125" s="11">
        <f>VLOOKUP(tblSalaries[[#This Row],[How many hours of a day you work on Excel]],SHours,2,FALSE)</f>
        <v>1</v>
      </c>
      <c r="W125" s="11">
        <f>IF(tblSalaries[[#This Row],[Years of Experience]]="",Filters!$I$10,VLOOKUP(tblSalaries[[#This Row],[Years of Experience]],Filters!$G$3:$I$9,3,TRUE))</f>
        <v>0</v>
      </c>
    </row>
    <row r="126" spans="2:23" ht="15" customHeight="1" x14ac:dyDescent="0.25">
      <c r="B126" t="s">
        <v>1522</v>
      </c>
      <c r="C126" s="1">
        <v>41055.029143518521</v>
      </c>
      <c r="D126">
        <v>40958.208381117904</v>
      </c>
      <c r="E126" t="s">
        <v>159</v>
      </c>
      <c r="F126" t="s">
        <v>17</v>
      </c>
      <c r="G126" t="s">
        <v>6</v>
      </c>
      <c r="H126" t="s">
        <v>22</v>
      </c>
      <c r="J126" t="str">
        <f>VLOOKUP(tblSalaries[[#This Row],[clean Country]],tblCountries[[#All],[Mapping]:[Region]],2,FALSE)</f>
        <v>APAC</v>
      </c>
      <c r="L126" s="9" t="str">
        <f>IF($T126,tblSalaries[[#This Row],[Salary in USD]],"")</f>
        <v/>
      </c>
      <c r="M126" s="9" t="str">
        <f>IF($T126,tblSalaries[[#This Row],[Your Job Title]],"")</f>
        <v/>
      </c>
      <c r="N126" s="9" t="str">
        <f>IF($T126,tblSalaries[[#This Row],[Job Type]],"")</f>
        <v/>
      </c>
      <c r="O126" s="9" t="str">
        <f>IF($T126,tblSalaries[[#This Row],[clean Country]],"")</f>
        <v/>
      </c>
      <c r="P126" s="9" t="str">
        <f>IF($T126,tblSalaries[[#This Row],[How many hours of a day you work on Excel]],"")</f>
        <v/>
      </c>
      <c r="Q126" s="9" t="str">
        <f>IF($T126,tblSalaries[[#This Row],[Years of Experience]],"")</f>
        <v/>
      </c>
      <c r="R126" s="9" t="str">
        <f>IF($T126,tblSalaries[[#This Row],[Region]],"")</f>
        <v/>
      </c>
      <c r="T126" s="11">
        <f t="shared" si="1"/>
        <v>0</v>
      </c>
      <c r="U126" s="11">
        <f>VLOOKUP(tblSalaries[[#This Row],[Region]],SReg,2,FALSE)</f>
        <v>0</v>
      </c>
      <c r="V126" s="11">
        <f>VLOOKUP(tblSalaries[[#This Row],[How many hours of a day you work on Excel]],SHours,2,FALSE)</f>
        <v>0</v>
      </c>
      <c r="W126" s="11">
        <f>IF(tblSalaries[[#This Row],[Years of Experience]]="",Filters!$I$10,VLOOKUP(tblSalaries[[#This Row],[Years of Experience]],Filters!$G$3:$I$9,3,TRUE))</f>
        <v>0</v>
      </c>
    </row>
    <row r="127" spans="2:23" ht="15" customHeight="1" x14ac:dyDescent="0.25">
      <c r="B127" t="s">
        <v>1523</v>
      </c>
      <c r="C127" s="1">
        <v>41055.029166666667</v>
      </c>
      <c r="D127">
        <v>80000</v>
      </c>
      <c r="E127" t="s">
        <v>11</v>
      </c>
      <c r="F127" t="s">
        <v>17</v>
      </c>
      <c r="G127" t="s">
        <v>12</v>
      </c>
      <c r="H127" t="s">
        <v>7</v>
      </c>
      <c r="J127" t="str">
        <f>VLOOKUP(tblSalaries[[#This Row],[clean Country]],tblCountries[[#All],[Mapping]:[Region]],2,FALSE)</f>
        <v>USA</v>
      </c>
      <c r="L127" s="9" t="str">
        <f>IF($T127,tblSalaries[[#This Row],[Salary in USD]],"")</f>
        <v/>
      </c>
      <c r="M127" s="9" t="str">
        <f>IF($T127,tblSalaries[[#This Row],[Your Job Title]],"")</f>
        <v/>
      </c>
      <c r="N127" s="9" t="str">
        <f>IF($T127,tblSalaries[[#This Row],[Job Type]],"")</f>
        <v/>
      </c>
      <c r="O127" s="9" t="str">
        <f>IF($T127,tblSalaries[[#This Row],[clean Country]],"")</f>
        <v/>
      </c>
      <c r="P127" s="9" t="str">
        <f>IF($T127,tblSalaries[[#This Row],[How many hours of a day you work on Excel]],"")</f>
        <v/>
      </c>
      <c r="Q127" s="9" t="str">
        <f>IF($T127,tblSalaries[[#This Row],[Years of Experience]],"")</f>
        <v/>
      </c>
      <c r="R127" s="9" t="str">
        <f>IF($T127,tblSalaries[[#This Row],[Region]],"")</f>
        <v/>
      </c>
      <c r="T127" s="11">
        <f t="shared" si="1"/>
        <v>0</v>
      </c>
      <c r="U127" s="11">
        <f>VLOOKUP(tblSalaries[[#This Row],[Region]],SReg,2,FALSE)</f>
        <v>1</v>
      </c>
      <c r="V127" s="11">
        <f>VLOOKUP(tblSalaries[[#This Row],[How many hours of a day you work on Excel]],SHours,2,FALSE)</f>
        <v>1</v>
      </c>
      <c r="W127" s="11">
        <f>IF(tblSalaries[[#This Row],[Years of Experience]]="",Filters!$I$10,VLOOKUP(tblSalaries[[#This Row],[Years of Experience]],Filters!$G$3:$I$9,3,TRUE))</f>
        <v>0</v>
      </c>
    </row>
    <row r="128" spans="2:23" ht="15" customHeight="1" x14ac:dyDescent="0.25">
      <c r="B128" t="s">
        <v>1524</v>
      </c>
      <c r="C128" s="1">
        <v>41055.02925925926</v>
      </c>
      <c r="D128">
        <v>128000</v>
      </c>
      <c r="E128" t="s">
        <v>160</v>
      </c>
      <c r="F128" t="s">
        <v>45</v>
      </c>
      <c r="G128" t="s">
        <v>12</v>
      </c>
      <c r="H128" t="s">
        <v>10</v>
      </c>
      <c r="J128" t="str">
        <f>VLOOKUP(tblSalaries[[#This Row],[clean Country]],tblCountries[[#All],[Mapping]:[Region]],2,FALSE)</f>
        <v>USA</v>
      </c>
      <c r="L128" s="9" t="str">
        <f>IF($T128,tblSalaries[[#This Row],[Salary in USD]],"")</f>
        <v/>
      </c>
      <c r="M128" s="9" t="str">
        <f>IF($T128,tblSalaries[[#This Row],[Your Job Title]],"")</f>
        <v/>
      </c>
      <c r="N128" s="9" t="str">
        <f>IF($T128,tblSalaries[[#This Row],[Job Type]],"")</f>
        <v/>
      </c>
      <c r="O128" s="9" t="str">
        <f>IF($T128,tblSalaries[[#This Row],[clean Country]],"")</f>
        <v/>
      </c>
      <c r="P128" s="9" t="str">
        <f>IF($T128,tblSalaries[[#This Row],[How many hours of a day you work on Excel]],"")</f>
        <v/>
      </c>
      <c r="Q128" s="9" t="str">
        <f>IF($T128,tblSalaries[[#This Row],[Years of Experience]],"")</f>
        <v/>
      </c>
      <c r="R128" s="9" t="str">
        <f>IF($T128,tblSalaries[[#This Row],[Region]],"")</f>
        <v/>
      </c>
      <c r="T128" s="11">
        <f t="shared" si="1"/>
        <v>0</v>
      </c>
      <c r="U128" s="11">
        <f>VLOOKUP(tblSalaries[[#This Row],[Region]],SReg,2,FALSE)</f>
        <v>1</v>
      </c>
      <c r="V128" s="11">
        <f>VLOOKUP(tblSalaries[[#This Row],[How many hours of a day you work on Excel]],SHours,2,FALSE)</f>
        <v>1</v>
      </c>
      <c r="W128" s="11">
        <f>IF(tblSalaries[[#This Row],[Years of Experience]]="",Filters!$I$10,VLOOKUP(tblSalaries[[#This Row],[Years of Experience]],Filters!$G$3:$I$9,3,TRUE))</f>
        <v>0</v>
      </c>
    </row>
    <row r="129" spans="2:23" ht="15" customHeight="1" x14ac:dyDescent="0.25">
      <c r="B129" t="s">
        <v>1525</v>
      </c>
      <c r="C129" s="1">
        <v>41055.029282407406</v>
      </c>
      <c r="D129">
        <v>44000</v>
      </c>
      <c r="E129" t="s">
        <v>161</v>
      </c>
      <c r="F129" t="s">
        <v>45</v>
      </c>
      <c r="G129" t="s">
        <v>12</v>
      </c>
      <c r="H129" t="s">
        <v>22</v>
      </c>
      <c r="J129" t="str">
        <f>VLOOKUP(tblSalaries[[#This Row],[clean Country]],tblCountries[[#All],[Mapping]:[Region]],2,FALSE)</f>
        <v>USA</v>
      </c>
      <c r="L129" s="9" t="str">
        <f>IF($T129,tblSalaries[[#This Row],[Salary in USD]],"")</f>
        <v/>
      </c>
      <c r="M129" s="9" t="str">
        <f>IF($T129,tblSalaries[[#This Row],[Your Job Title]],"")</f>
        <v/>
      </c>
      <c r="N129" s="9" t="str">
        <f>IF($T129,tblSalaries[[#This Row],[Job Type]],"")</f>
        <v/>
      </c>
      <c r="O129" s="9" t="str">
        <f>IF($T129,tblSalaries[[#This Row],[clean Country]],"")</f>
        <v/>
      </c>
      <c r="P129" s="9" t="str">
        <f>IF($T129,tblSalaries[[#This Row],[How many hours of a day you work on Excel]],"")</f>
        <v/>
      </c>
      <c r="Q129" s="9" t="str">
        <f>IF($T129,tblSalaries[[#This Row],[Years of Experience]],"")</f>
        <v/>
      </c>
      <c r="R129" s="9" t="str">
        <f>IF($T129,tblSalaries[[#This Row],[Region]],"")</f>
        <v/>
      </c>
      <c r="T129" s="11">
        <f t="shared" si="1"/>
        <v>0</v>
      </c>
      <c r="U129" s="11">
        <f>VLOOKUP(tblSalaries[[#This Row],[Region]],SReg,2,FALSE)</f>
        <v>1</v>
      </c>
      <c r="V129" s="11">
        <f>VLOOKUP(tblSalaries[[#This Row],[How many hours of a day you work on Excel]],SHours,2,FALSE)</f>
        <v>0</v>
      </c>
      <c r="W129" s="11">
        <f>IF(tblSalaries[[#This Row],[Years of Experience]]="",Filters!$I$10,VLOOKUP(tblSalaries[[#This Row],[Years of Experience]],Filters!$G$3:$I$9,3,TRUE))</f>
        <v>0</v>
      </c>
    </row>
    <row r="130" spans="2:23" ht="15" customHeight="1" x14ac:dyDescent="0.25">
      <c r="B130" t="s">
        <v>1526</v>
      </c>
      <c r="C130" s="1">
        <v>41055.029293981483</v>
      </c>
      <c r="D130">
        <v>65000</v>
      </c>
      <c r="E130" t="s">
        <v>162</v>
      </c>
      <c r="F130" t="s">
        <v>258</v>
      </c>
      <c r="G130" t="s">
        <v>12</v>
      </c>
      <c r="H130" t="s">
        <v>10</v>
      </c>
      <c r="J130" t="str">
        <f>VLOOKUP(tblSalaries[[#This Row],[clean Country]],tblCountries[[#All],[Mapping]:[Region]],2,FALSE)</f>
        <v>USA</v>
      </c>
      <c r="L130" s="9" t="str">
        <f>IF($T130,tblSalaries[[#This Row],[Salary in USD]],"")</f>
        <v/>
      </c>
      <c r="M130" s="9" t="str">
        <f>IF($T130,tblSalaries[[#This Row],[Your Job Title]],"")</f>
        <v/>
      </c>
      <c r="N130" s="9" t="str">
        <f>IF($T130,tblSalaries[[#This Row],[Job Type]],"")</f>
        <v/>
      </c>
      <c r="O130" s="9" t="str">
        <f>IF($T130,tblSalaries[[#This Row],[clean Country]],"")</f>
        <v/>
      </c>
      <c r="P130" s="9" t="str">
        <f>IF($T130,tblSalaries[[#This Row],[How many hours of a day you work on Excel]],"")</f>
        <v/>
      </c>
      <c r="Q130" s="9" t="str">
        <f>IF($T130,tblSalaries[[#This Row],[Years of Experience]],"")</f>
        <v/>
      </c>
      <c r="R130" s="9" t="str">
        <f>IF($T130,tblSalaries[[#This Row],[Region]],"")</f>
        <v/>
      </c>
      <c r="T130" s="11">
        <f t="shared" si="1"/>
        <v>0</v>
      </c>
      <c r="U130" s="11">
        <f>VLOOKUP(tblSalaries[[#This Row],[Region]],SReg,2,FALSE)</f>
        <v>1</v>
      </c>
      <c r="V130" s="11">
        <f>VLOOKUP(tblSalaries[[#This Row],[How many hours of a day you work on Excel]],SHours,2,FALSE)</f>
        <v>1</v>
      </c>
      <c r="W130" s="11">
        <f>IF(tblSalaries[[#This Row],[Years of Experience]]="",Filters!$I$10,VLOOKUP(tblSalaries[[#This Row],[Years of Experience]],Filters!$G$3:$I$9,3,TRUE))</f>
        <v>0</v>
      </c>
    </row>
    <row r="131" spans="2:23" ht="15" customHeight="1" x14ac:dyDescent="0.25">
      <c r="B131" t="s">
        <v>1527</v>
      </c>
      <c r="C131" s="1">
        <v>41055.029537037037</v>
      </c>
      <c r="D131">
        <v>36000</v>
      </c>
      <c r="E131" t="s">
        <v>163</v>
      </c>
      <c r="F131" t="s">
        <v>258</v>
      </c>
      <c r="G131" t="s">
        <v>164</v>
      </c>
      <c r="H131" t="s">
        <v>7</v>
      </c>
      <c r="J131" t="str">
        <f>VLOOKUP(tblSalaries[[#This Row],[clean Country]],tblCountries[[#All],[Mapping]:[Region]],2,FALSE)</f>
        <v>EMEA</v>
      </c>
      <c r="L131" s="9" t="str">
        <f>IF($T131,tblSalaries[[#This Row],[Salary in USD]],"")</f>
        <v/>
      </c>
      <c r="M131" s="9" t="str">
        <f>IF($T131,tblSalaries[[#This Row],[Your Job Title]],"")</f>
        <v/>
      </c>
      <c r="N131" s="9" t="str">
        <f>IF($T131,tblSalaries[[#This Row],[Job Type]],"")</f>
        <v/>
      </c>
      <c r="O131" s="9" t="str">
        <f>IF($T131,tblSalaries[[#This Row],[clean Country]],"")</f>
        <v/>
      </c>
      <c r="P131" s="9" t="str">
        <f>IF($T131,tblSalaries[[#This Row],[How many hours of a day you work on Excel]],"")</f>
        <v/>
      </c>
      <c r="Q131" s="9" t="str">
        <f>IF($T131,tblSalaries[[#This Row],[Years of Experience]],"")</f>
        <v/>
      </c>
      <c r="R131" s="9" t="str">
        <f>IF($T131,tblSalaries[[#This Row],[Region]],"")</f>
        <v/>
      </c>
      <c r="T131" s="11">
        <f t="shared" si="1"/>
        <v>0</v>
      </c>
      <c r="U131" s="11">
        <f>VLOOKUP(tblSalaries[[#This Row],[Region]],SReg,2,FALSE)</f>
        <v>0</v>
      </c>
      <c r="V131" s="11">
        <f>VLOOKUP(tblSalaries[[#This Row],[How many hours of a day you work on Excel]],SHours,2,FALSE)</f>
        <v>1</v>
      </c>
      <c r="W131" s="11">
        <f>IF(tblSalaries[[#This Row],[Years of Experience]]="",Filters!$I$10,VLOOKUP(tblSalaries[[#This Row],[Years of Experience]],Filters!$G$3:$I$9,3,TRUE))</f>
        <v>0</v>
      </c>
    </row>
    <row r="132" spans="2:23" ht="15" customHeight="1" x14ac:dyDescent="0.25">
      <c r="B132" t="s">
        <v>1528</v>
      </c>
      <c r="C132" s="1">
        <v>41055.029560185183</v>
      </c>
      <c r="D132">
        <v>12000</v>
      </c>
      <c r="E132" t="s">
        <v>165</v>
      </c>
      <c r="F132" t="s">
        <v>294</v>
      </c>
      <c r="G132" t="s">
        <v>14</v>
      </c>
      <c r="H132" t="s">
        <v>22</v>
      </c>
      <c r="J132" t="str">
        <f>VLOOKUP(tblSalaries[[#This Row],[clean Country]],tblCountries[[#All],[Mapping]:[Region]],2,FALSE)</f>
        <v>EMEA</v>
      </c>
      <c r="L132" s="9" t="str">
        <f>IF($T132,tblSalaries[[#This Row],[Salary in USD]],"")</f>
        <v/>
      </c>
      <c r="M132" s="9" t="str">
        <f>IF($T132,tblSalaries[[#This Row],[Your Job Title]],"")</f>
        <v/>
      </c>
      <c r="N132" s="9" t="str">
        <f>IF($T132,tblSalaries[[#This Row],[Job Type]],"")</f>
        <v/>
      </c>
      <c r="O132" s="9" t="str">
        <f>IF($T132,tblSalaries[[#This Row],[clean Country]],"")</f>
        <v/>
      </c>
      <c r="P132" s="9" t="str">
        <f>IF($T132,tblSalaries[[#This Row],[How many hours of a day you work on Excel]],"")</f>
        <v/>
      </c>
      <c r="Q132" s="9" t="str">
        <f>IF($T132,tblSalaries[[#This Row],[Years of Experience]],"")</f>
        <v/>
      </c>
      <c r="R132" s="9" t="str">
        <f>IF($T132,tblSalaries[[#This Row],[Region]],"")</f>
        <v/>
      </c>
      <c r="T132" s="11">
        <f t="shared" si="1"/>
        <v>0</v>
      </c>
      <c r="U132" s="11">
        <f>VLOOKUP(tblSalaries[[#This Row],[Region]],SReg,2,FALSE)</f>
        <v>0</v>
      </c>
      <c r="V132" s="11">
        <f>VLOOKUP(tblSalaries[[#This Row],[How many hours of a day you work on Excel]],SHours,2,FALSE)</f>
        <v>0</v>
      </c>
      <c r="W132" s="11">
        <f>IF(tblSalaries[[#This Row],[Years of Experience]]="",Filters!$I$10,VLOOKUP(tblSalaries[[#This Row],[Years of Experience]],Filters!$G$3:$I$9,3,TRUE))</f>
        <v>0</v>
      </c>
    </row>
    <row r="133" spans="2:23" ht="15" customHeight="1" x14ac:dyDescent="0.25">
      <c r="B133" t="s">
        <v>1529</v>
      </c>
      <c r="C133" s="1">
        <v>41055.029641203706</v>
      </c>
      <c r="D133">
        <v>44383.603963142654</v>
      </c>
      <c r="E133" t="s">
        <v>126</v>
      </c>
      <c r="F133" t="s">
        <v>17</v>
      </c>
      <c r="G133" t="s">
        <v>59</v>
      </c>
      <c r="H133" t="s">
        <v>10</v>
      </c>
      <c r="J133" t="str">
        <f>VLOOKUP(tblSalaries[[#This Row],[clean Country]],tblCountries[[#All],[Mapping]:[Region]],2,FALSE)</f>
        <v>EMEA</v>
      </c>
      <c r="L133" s="9" t="str">
        <f>IF($T133,tblSalaries[[#This Row],[Salary in USD]],"")</f>
        <v/>
      </c>
      <c r="M133" s="9" t="str">
        <f>IF($T133,tblSalaries[[#This Row],[Your Job Title]],"")</f>
        <v/>
      </c>
      <c r="N133" s="9" t="str">
        <f>IF($T133,tblSalaries[[#This Row],[Job Type]],"")</f>
        <v/>
      </c>
      <c r="O133" s="9" t="str">
        <f>IF($T133,tblSalaries[[#This Row],[clean Country]],"")</f>
        <v/>
      </c>
      <c r="P133" s="9" t="str">
        <f>IF($T133,tblSalaries[[#This Row],[How many hours of a day you work on Excel]],"")</f>
        <v/>
      </c>
      <c r="Q133" s="9" t="str">
        <f>IF($T133,tblSalaries[[#This Row],[Years of Experience]],"")</f>
        <v/>
      </c>
      <c r="R133" s="9" t="str">
        <f>IF($T133,tblSalaries[[#This Row],[Region]],"")</f>
        <v/>
      </c>
      <c r="T133" s="11">
        <f t="shared" si="1"/>
        <v>0</v>
      </c>
      <c r="U133" s="11">
        <f>VLOOKUP(tblSalaries[[#This Row],[Region]],SReg,2,FALSE)</f>
        <v>0</v>
      </c>
      <c r="V133" s="11">
        <f>VLOOKUP(tblSalaries[[#This Row],[How many hours of a day you work on Excel]],SHours,2,FALSE)</f>
        <v>1</v>
      </c>
      <c r="W133" s="11">
        <f>IF(tblSalaries[[#This Row],[Years of Experience]]="",Filters!$I$10,VLOOKUP(tblSalaries[[#This Row],[Years of Experience]],Filters!$G$3:$I$9,3,TRUE))</f>
        <v>0</v>
      </c>
    </row>
    <row r="134" spans="2:23" ht="15" customHeight="1" x14ac:dyDescent="0.25">
      <c r="B134" t="s">
        <v>1530</v>
      </c>
      <c r="C134" s="1">
        <v>41055.029699074075</v>
      </c>
      <c r="D134">
        <v>45000</v>
      </c>
      <c r="E134" t="s">
        <v>166</v>
      </c>
      <c r="F134" t="s">
        <v>17</v>
      </c>
      <c r="G134" t="s">
        <v>12</v>
      </c>
      <c r="H134" t="s">
        <v>7</v>
      </c>
      <c r="J134" t="str">
        <f>VLOOKUP(tblSalaries[[#This Row],[clean Country]],tblCountries[[#All],[Mapping]:[Region]],2,FALSE)</f>
        <v>USA</v>
      </c>
      <c r="L134" s="9" t="str">
        <f>IF($T134,tblSalaries[[#This Row],[Salary in USD]],"")</f>
        <v/>
      </c>
      <c r="M134" s="9" t="str">
        <f>IF($T134,tblSalaries[[#This Row],[Your Job Title]],"")</f>
        <v/>
      </c>
      <c r="N134" s="9" t="str">
        <f>IF($T134,tblSalaries[[#This Row],[Job Type]],"")</f>
        <v/>
      </c>
      <c r="O134" s="9" t="str">
        <f>IF($T134,tblSalaries[[#This Row],[clean Country]],"")</f>
        <v/>
      </c>
      <c r="P134" s="9" t="str">
        <f>IF($T134,tblSalaries[[#This Row],[How many hours of a day you work on Excel]],"")</f>
        <v/>
      </c>
      <c r="Q134" s="9" t="str">
        <f>IF($T134,tblSalaries[[#This Row],[Years of Experience]],"")</f>
        <v/>
      </c>
      <c r="R134" s="9" t="str">
        <f>IF($T134,tblSalaries[[#This Row],[Region]],"")</f>
        <v/>
      </c>
      <c r="T134" s="11">
        <f t="shared" si="1"/>
        <v>0</v>
      </c>
      <c r="U134" s="11">
        <f>VLOOKUP(tblSalaries[[#This Row],[Region]],SReg,2,FALSE)</f>
        <v>1</v>
      </c>
      <c r="V134" s="11">
        <f>VLOOKUP(tblSalaries[[#This Row],[How many hours of a day you work on Excel]],SHours,2,FALSE)</f>
        <v>1</v>
      </c>
      <c r="W134" s="11">
        <f>IF(tblSalaries[[#This Row],[Years of Experience]]="",Filters!$I$10,VLOOKUP(tblSalaries[[#This Row],[Years of Experience]],Filters!$G$3:$I$9,3,TRUE))</f>
        <v>0</v>
      </c>
    </row>
    <row r="135" spans="2:23" ht="15" customHeight="1" x14ac:dyDescent="0.25">
      <c r="B135" t="s">
        <v>1531</v>
      </c>
      <c r="C135" s="1">
        <v>41055.02983796296</v>
      </c>
      <c r="D135">
        <v>54000</v>
      </c>
      <c r="E135" t="s">
        <v>167</v>
      </c>
      <c r="F135" t="s">
        <v>17</v>
      </c>
      <c r="G135" t="s">
        <v>12</v>
      </c>
      <c r="H135" t="s">
        <v>15</v>
      </c>
      <c r="J135" t="str">
        <f>VLOOKUP(tblSalaries[[#This Row],[clean Country]],tblCountries[[#All],[Mapping]:[Region]],2,FALSE)</f>
        <v>USA</v>
      </c>
      <c r="L135" s="9" t="str">
        <f>IF($T135,tblSalaries[[#This Row],[Salary in USD]],"")</f>
        <v/>
      </c>
      <c r="M135" s="9" t="str">
        <f>IF($T135,tblSalaries[[#This Row],[Your Job Title]],"")</f>
        <v/>
      </c>
      <c r="N135" s="9" t="str">
        <f>IF($T135,tblSalaries[[#This Row],[Job Type]],"")</f>
        <v/>
      </c>
      <c r="O135" s="9" t="str">
        <f>IF($T135,tblSalaries[[#This Row],[clean Country]],"")</f>
        <v/>
      </c>
      <c r="P135" s="9" t="str">
        <f>IF($T135,tblSalaries[[#This Row],[How many hours of a day you work on Excel]],"")</f>
        <v/>
      </c>
      <c r="Q135" s="9" t="str">
        <f>IF($T135,tblSalaries[[#This Row],[Years of Experience]],"")</f>
        <v/>
      </c>
      <c r="R135" s="9" t="str">
        <f>IF($T135,tblSalaries[[#This Row],[Region]],"")</f>
        <v/>
      </c>
      <c r="T135" s="11">
        <f t="shared" ref="T135:T198" si="2">U135*V135*W135</f>
        <v>0</v>
      </c>
      <c r="U135" s="11">
        <f>VLOOKUP(tblSalaries[[#This Row],[Region]],SReg,2,FALSE)</f>
        <v>1</v>
      </c>
      <c r="V135" s="11">
        <f>VLOOKUP(tblSalaries[[#This Row],[How many hours of a day you work on Excel]],SHours,2,FALSE)</f>
        <v>0</v>
      </c>
      <c r="W135" s="11">
        <f>IF(tblSalaries[[#This Row],[Years of Experience]]="",Filters!$I$10,VLOOKUP(tblSalaries[[#This Row],[Years of Experience]],Filters!$G$3:$I$9,3,TRUE))</f>
        <v>0</v>
      </c>
    </row>
    <row r="136" spans="2:23" ht="15" customHeight="1" x14ac:dyDescent="0.25">
      <c r="B136" t="s">
        <v>1532</v>
      </c>
      <c r="C136" s="1">
        <v>41055.029895833337</v>
      </c>
      <c r="D136">
        <v>110332.47904470989</v>
      </c>
      <c r="E136" t="s">
        <v>168</v>
      </c>
      <c r="F136" t="s">
        <v>45</v>
      </c>
      <c r="G136" t="s">
        <v>59</v>
      </c>
      <c r="H136" t="s">
        <v>15</v>
      </c>
      <c r="J136" t="str">
        <f>VLOOKUP(tblSalaries[[#This Row],[clean Country]],tblCountries[[#All],[Mapping]:[Region]],2,FALSE)</f>
        <v>EMEA</v>
      </c>
      <c r="L136" s="9" t="str">
        <f>IF($T136,tblSalaries[[#This Row],[Salary in USD]],"")</f>
        <v/>
      </c>
      <c r="M136" s="9" t="str">
        <f>IF($T136,tblSalaries[[#This Row],[Your Job Title]],"")</f>
        <v/>
      </c>
      <c r="N136" s="9" t="str">
        <f>IF($T136,tblSalaries[[#This Row],[Job Type]],"")</f>
        <v/>
      </c>
      <c r="O136" s="9" t="str">
        <f>IF($T136,tblSalaries[[#This Row],[clean Country]],"")</f>
        <v/>
      </c>
      <c r="P136" s="9" t="str">
        <f>IF($T136,tblSalaries[[#This Row],[How many hours of a day you work on Excel]],"")</f>
        <v/>
      </c>
      <c r="Q136" s="9" t="str">
        <f>IF($T136,tblSalaries[[#This Row],[Years of Experience]],"")</f>
        <v/>
      </c>
      <c r="R136" s="9" t="str">
        <f>IF($T136,tblSalaries[[#This Row],[Region]],"")</f>
        <v/>
      </c>
      <c r="T136" s="11">
        <f t="shared" si="2"/>
        <v>0</v>
      </c>
      <c r="U136" s="11">
        <f>VLOOKUP(tblSalaries[[#This Row],[Region]],SReg,2,FALSE)</f>
        <v>0</v>
      </c>
      <c r="V136" s="11">
        <f>VLOOKUP(tblSalaries[[#This Row],[How many hours of a day you work on Excel]],SHours,2,FALSE)</f>
        <v>0</v>
      </c>
      <c r="W136" s="11">
        <f>IF(tblSalaries[[#This Row],[Years of Experience]]="",Filters!$I$10,VLOOKUP(tblSalaries[[#This Row],[Years of Experience]],Filters!$G$3:$I$9,3,TRUE))</f>
        <v>0</v>
      </c>
    </row>
    <row r="137" spans="2:23" ht="15" customHeight="1" x14ac:dyDescent="0.25">
      <c r="B137" t="s">
        <v>1533</v>
      </c>
      <c r="C137" s="1">
        <v>41055.029942129629</v>
      </c>
      <c r="D137">
        <v>71000</v>
      </c>
      <c r="E137" t="s">
        <v>169</v>
      </c>
      <c r="F137" t="s">
        <v>17</v>
      </c>
      <c r="G137" t="s">
        <v>12</v>
      </c>
      <c r="H137" t="s">
        <v>7</v>
      </c>
      <c r="J137" t="str">
        <f>VLOOKUP(tblSalaries[[#This Row],[clean Country]],tblCountries[[#All],[Mapping]:[Region]],2,FALSE)</f>
        <v>USA</v>
      </c>
      <c r="L137" s="9" t="str">
        <f>IF($T137,tblSalaries[[#This Row],[Salary in USD]],"")</f>
        <v/>
      </c>
      <c r="M137" s="9" t="str">
        <f>IF($T137,tblSalaries[[#This Row],[Your Job Title]],"")</f>
        <v/>
      </c>
      <c r="N137" s="9" t="str">
        <f>IF($T137,tblSalaries[[#This Row],[Job Type]],"")</f>
        <v/>
      </c>
      <c r="O137" s="9" t="str">
        <f>IF($T137,tblSalaries[[#This Row],[clean Country]],"")</f>
        <v/>
      </c>
      <c r="P137" s="9" t="str">
        <f>IF($T137,tblSalaries[[#This Row],[How many hours of a day you work on Excel]],"")</f>
        <v/>
      </c>
      <c r="Q137" s="9" t="str">
        <f>IF($T137,tblSalaries[[#This Row],[Years of Experience]],"")</f>
        <v/>
      </c>
      <c r="R137" s="9" t="str">
        <f>IF($T137,tblSalaries[[#This Row],[Region]],"")</f>
        <v/>
      </c>
      <c r="T137" s="11">
        <f t="shared" si="2"/>
        <v>0</v>
      </c>
      <c r="U137" s="11">
        <f>VLOOKUP(tblSalaries[[#This Row],[Region]],SReg,2,FALSE)</f>
        <v>1</v>
      </c>
      <c r="V137" s="11">
        <f>VLOOKUP(tblSalaries[[#This Row],[How many hours of a day you work on Excel]],SHours,2,FALSE)</f>
        <v>1</v>
      </c>
      <c r="W137" s="11">
        <f>IF(tblSalaries[[#This Row],[Years of Experience]]="",Filters!$I$10,VLOOKUP(tblSalaries[[#This Row],[Years of Experience]],Filters!$G$3:$I$9,3,TRUE))</f>
        <v>0</v>
      </c>
    </row>
    <row r="138" spans="2:23" ht="15" customHeight="1" x14ac:dyDescent="0.25">
      <c r="B138" t="s">
        <v>1534</v>
      </c>
      <c r="C138" s="1">
        <v>41055.029953703706</v>
      </c>
      <c r="D138">
        <v>14246.333349954055</v>
      </c>
      <c r="E138" t="s">
        <v>170</v>
      </c>
      <c r="F138" t="s">
        <v>45</v>
      </c>
      <c r="G138" t="s">
        <v>6</v>
      </c>
      <c r="H138" t="s">
        <v>15</v>
      </c>
      <c r="J138" t="str">
        <f>VLOOKUP(tblSalaries[[#This Row],[clean Country]],tblCountries[[#All],[Mapping]:[Region]],2,FALSE)</f>
        <v>APAC</v>
      </c>
      <c r="L138" s="9" t="str">
        <f>IF($T138,tblSalaries[[#This Row],[Salary in USD]],"")</f>
        <v/>
      </c>
      <c r="M138" s="9" t="str">
        <f>IF($T138,tblSalaries[[#This Row],[Your Job Title]],"")</f>
        <v/>
      </c>
      <c r="N138" s="9" t="str">
        <f>IF($T138,tblSalaries[[#This Row],[Job Type]],"")</f>
        <v/>
      </c>
      <c r="O138" s="9" t="str">
        <f>IF($T138,tblSalaries[[#This Row],[clean Country]],"")</f>
        <v/>
      </c>
      <c r="P138" s="9" t="str">
        <f>IF($T138,tblSalaries[[#This Row],[How many hours of a day you work on Excel]],"")</f>
        <v/>
      </c>
      <c r="Q138" s="9" t="str">
        <f>IF($T138,tblSalaries[[#This Row],[Years of Experience]],"")</f>
        <v/>
      </c>
      <c r="R138" s="9" t="str">
        <f>IF($T138,tblSalaries[[#This Row],[Region]],"")</f>
        <v/>
      </c>
      <c r="T138" s="11">
        <f t="shared" si="2"/>
        <v>0</v>
      </c>
      <c r="U138" s="11">
        <f>VLOOKUP(tblSalaries[[#This Row],[Region]],SReg,2,FALSE)</f>
        <v>0</v>
      </c>
      <c r="V138" s="11">
        <f>VLOOKUP(tblSalaries[[#This Row],[How many hours of a day you work on Excel]],SHours,2,FALSE)</f>
        <v>0</v>
      </c>
      <c r="W138" s="11">
        <f>IF(tblSalaries[[#This Row],[Years of Experience]]="",Filters!$I$10,VLOOKUP(tblSalaries[[#This Row],[Years of Experience]],Filters!$G$3:$I$9,3,TRUE))</f>
        <v>0</v>
      </c>
    </row>
    <row r="139" spans="2:23" ht="15" customHeight="1" x14ac:dyDescent="0.25">
      <c r="B139" t="s">
        <v>1535</v>
      </c>
      <c r="C139" s="1">
        <v>41055.030057870368</v>
      </c>
      <c r="D139">
        <v>68835.306612122877</v>
      </c>
      <c r="E139" t="s">
        <v>171</v>
      </c>
      <c r="F139" t="s">
        <v>45</v>
      </c>
      <c r="G139" t="s">
        <v>74</v>
      </c>
      <c r="H139" t="s">
        <v>7</v>
      </c>
      <c r="J139" t="str">
        <f>VLOOKUP(tblSalaries[[#This Row],[clean Country]],tblCountries[[#All],[Mapping]:[Region]],2,FALSE)</f>
        <v>CAN</v>
      </c>
      <c r="L139" s="9" t="str">
        <f>IF($T139,tblSalaries[[#This Row],[Salary in USD]],"")</f>
        <v/>
      </c>
      <c r="M139" s="9" t="str">
        <f>IF($T139,tblSalaries[[#This Row],[Your Job Title]],"")</f>
        <v/>
      </c>
      <c r="N139" s="9" t="str">
        <f>IF($T139,tblSalaries[[#This Row],[Job Type]],"")</f>
        <v/>
      </c>
      <c r="O139" s="9" t="str">
        <f>IF($T139,tblSalaries[[#This Row],[clean Country]],"")</f>
        <v/>
      </c>
      <c r="P139" s="9" t="str">
        <f>IF($T139,tblSalaries[[#This Row],[How many hours of a day you work on Excel]],"")</f>
        <v/>
      </c>
      <c r="Q139" s="9" t="str">
        <f>IF($T139,tblSalaries[[#This Row],[Years of Experience]],"")</f>
        <v/>
      </c>
      <c r="R139" s="9" t="str">
        <f>IF($T139,tblSalaries[[#This Row],[Region]],"")</f>
        <v/>
      </c>
      <c r="T139" s="11">
        <f t="shared" si="2"/>
        <v>0</v>
      </c>
      <c r="U139" s="11">
        <f>VLOOKUP(tblSalaries[[#This Row],[Region]],SReg,2,FALSE)</f>
        <v>0</v>
      </c>
      <c r="V139" s="11">
        <f>VLOOKUP(tblSalaries[[#This Row],[How many hours of a day you work on Excel]],SHours,2,FALSE)</f>
        <v>1</v>
      </c>
      <c r="W139" s="11">
        <f>IF(tblSalaries[[#This Row],[Years of Experience]]="",Filters!$I$10,VLOOKUP(tblSalaries[[#This Row],[Years of Experience]],Filters!$G$3:$I$9,3,TRUE))</f>
        <v>0</v>
      </c>
    </row>
    <row r="140" spans="2:23" ht="15" customHeight="1" x14ac:dyDescent="0.25">
      <c r="B140" t="s">
        <v>1536</v>
      </c>
      <c r="C140" s="1">
        <v>41055.030150462961</v>
      </c>
      <c r="D140">
        <v>49168.076151516347</v>
      </c>
      <c r="E140" t="s">
        <v>172</v>
      </c>
      <c r="F140" t="s">
        <v>45</v>
      </c>
      <c r="G140" t="s">
        <v>74</v>
      </c>
      <c r="H140" t="s">
        <v>7</v>
      </c>
      <c r="J140" t="str">
        <f>VLOOKUP(tblSalaries[[#This Row],[clean Country]],tblCountries[[#All],[Mapping]:[Region]],2,FALSE)</f>
        <v>CAN</v>
      </c>
      <c r="L140" s="9" t="str">
        <f>IF($T140,tblSalaries[[#This Row],[Salary in USD]],"")</f>
        <v/>
      </c>
      <c r="M140" s="9" t="str">
        <f>IF($T140,tblSalaries[[#This Row],[Your Job Title]],"")</f>
        <v/>
      </c>
      <c r="N140" s="9" t="str">
        <f>IF($T140,tblSalaries[[#This Row],[Job Type]],"")</f>
        <v/>
      </c>
      <c r="O140" s="9" t="str">
        <f>IF($T140,tblSalaries[[#This Row],[clean Country]],"")</f>
        <v/>
      </c>
      <c r="P140" s="9" t="str">
        <f>IF($T140,tblSalaries[[#This Row],[How many hours of a day you work on Excel]],"")</f>
        <v/>
      </c>
      <c r="Q140" s="9" t="str">
        <f>IF($T140,tblSalaries[[#This Row],[Years of Experience]],"")</f>
        <v/>
      </c>
      <c r="R140" s="9" t="str">
        <f>IF($T140,tblSalaries[[#This Row],[Region]],"")</f>
        <v/>
      </c>
      <c r="T140" s="11">
        <f t="shared" si="2"/>
        <v>0</v>
      </c>
      <c r="U140" s="11">
        <f>VLOOKUP(tblSalaries[[#This Row],[Region]],SReg,2,FALSE)</f>
        <v>0</v>
      </c>
      <c r="V140" s="11">
        <f>VLOOKUP(tblSalaries[[#This Row],[How many hours of a day you work on Excel]],SHours,2,FALSE)</f>
        <v>1</v>
      </c>
      <c r="W140" s="11">
        <f>IF(tblSalaries[[#This Row],[Years of Experience]]="",Filters!$I$10,VLOOKUP(tblSalaries[[#This Row],[Years of Experience]],Filters!$G$3:$I$9,3,TRUE))</f>
        <v>0</v>
      </c>
    </row>
    <row r="141" spans="2:23" ht="15" customHeight="1" x14ac:dyDescent="0.25">
      <c r="B141" t="s">
        <v>1537</v>
      </c>
      <c r="C141" s="1">
        <v>41055.030173611114</v>
      </c>
      <c r="D141">
        <v>40000</v>
      </c>
      <c r="E141" t="s">
        <v>173</v>
      </c>
      <c r="F141" t="s">
        <v>17</v>
      </c>
      <c r="G141" t="s">
        <v>12</v>
      </c>
      <c r="H141" t="s">
        <v>7</v>
      </c>
      <c r="J141" t="str">
        <f>VLOOKUP(tblSalaries[[#This Row],[clean Country]],tblCountries[[#All],[Mapping]:[Region]],2,FALSE)</f>
        <v>USA</v>
      </c>
      <c r="L141" s="9" t="str">
        <f>IF($T141,tblSalaries[[#This Row],[Salary in USD]],"")</f>
        <v/>
      </c>
      <c r="M141" s="9" t="str">
        <f>IF($T141,tblSalaries[[#This Row],[Your Job Title]],"")</f>
        <v/>
      </c>
      <c r="N141" s="9" t="str">
        <f>IF($T141,tblSalaries[[#This Row],[Job Type]],"")</f>
        <v/>
      </c>
      <c r="O141" s="9" t="str">
        <f>IF($T141,tblSalaries[[#This Row],[clean Country]],"")</f>
        <v/>
      </c>
      <c r="P141" s="9" t="str">
        <f>IF($T141,tblSalaries[[#This Row],[How many hours of a day you work on Excel]],"")</f>
        <v/>
      </c>
      <c r="Q141" s="9" t="str">
        <f>IF($T141,tblSalaries[[#This Row],[Years of Experience]],"")</f>
        <v/>
      </c>
      <c r="R141" s="9" t="str">
        <f>IF($T141,tblSalaries[[#This Row],[Region]],"")</f>
        <v/>
      </c>
      <c r="T141" s="11">
        <f t="shared" si="2"/>
        <v>0</v>
      </c>
      <c r="U141" s="11">
        <f>VLOOKUP(tblSalaries[[#This Row],[Region]],SReg,2,FALSE)</f>
        <v>1</v>
      </c>
      <c r="V141" s="11">
        <f>VLOOKUP(tblSalaries[[#This Row],[How many hours of a day you work on Excel]],SHours,2,FALSE)</f>
        <v>1</v>
      </c>
      <c r="W141" s="11">
        <f>IF(tblSalaries[[#This Row],[Years of Experience]]="",Filters!$I$10,VLOOKUP(tblSalaries[[#This Row],[Years of Experience]],Filters!$G$3:$I$9,3,TRUE))</f>
        <v>0</v>
      </c>
    </row>
    <row r="142" spans="2:23" ht="15" customHeight="1" x14ac:dyDescent="0.25">
      <c r="B142" t="s">
        <v>1538</v>
      </c>
      <c r="C142" s="1">
        <v>41055.03025462963</v>
      </c>
      <c r="D142">
        <v>60968.414427880263</v>
      </c>
      <c r="E142" t="s">
        <v>174</v>
      </c>
      <c r="F142" t="s">
        <v>17</v>
      </c>
      <c r="G142" t="s">
        <v>74</v>
      </c>
      <c r="H142" t="s">
        <v>15</v>
      </c>
      <c r="J142" t="str">
        <f>VLOOKUP(tblSalaries[[#This Row],[clean Country]],tblCountries[[#All],[Mapping]:[Region]],2,FALSE)</f>
        <v>CAN</v>
      </c>
      <c r="L142" s="9" t="str">
        <f>IF($T142,tblSalaries[[#This Row],[Salary in USD]],"")</f>
        <v/>
      </c>
      <c r="M142" s="9" t="str">
        <f>IF($T142,tblSalaries[[#This Row],[Your Job Title]],"")</f>
        <v/>
      </c>
      <c r="N142" s="9" t="str">
        <f>IF($T142,tblSalaries[[#This Row],[Job Type]],"")</f>
        <v/>
      </c>
      <c r="O142" s="9" t="str">
        <f>IF($T142,tblSalaries[[#This Row],[clean Country]],"")</f>
        <v/>
      </c>
      <c r="P142" s="9" t="str">
        <f>IF($T142,tblSalaries[[#This Row],[How many hours of a day you work on Excel]],"")</f>
        <v/>
      </c>
      <c r="Q142" s="9" t="str">
        <f>IF($T142,tblSalaries[[#This Row],[Years of Experience]],"")</f>
        <v/>
      </c>
      <c r="R142" s="9" t="str">
        <f>IF($T142,tblSalaries[[#This Row],[Region]],"")</f>
        <v/>
      </c>
      <c r="T142" s="11">
        <f t="shared" si="2"/>
        <v>0</v>
      </c>
      <c r="U142" s="11">
        <f>VLOOKUP(tblSalaries[[#This Row],[Region]],SReg,2,FALSE)</f>
        <v>0</v>
      </c>
      <c r="V142" s="11">
        <f>VLOOKUP(tblSalaries[[#This Row],[How many hours of a day you work on Excel]],SHours,2,FALSE)</f>
        <v>0</v>
      </c>
      <c r="W142" s="11">
        <f>IF(tblSalaries[[#This Row],[Years of Experience]]="",Filters!$I$10,VLOOKUP(tblSalaries[[#This Row],[Years of Experience]],Filters!$G$3:$I$9,3,TRUE))</f>
        <v>0</v>
      </c>
    </row>
    <row r="143" spans="2:23" ht="15" customHeight="1" x14ac:dyDescent="0.25">
      <c r="B143" t="s">
        <v>1539</v>
      </c>
      <c r="C143" s="1">
        <v>41055.030277777776</v>
      </c>
      <c r="D143">
        <v>5983.4600069807029</v>
      </c>
      <c r="E143" t="s">
        <v>175</v>
      </c>
      <c r="F143" t="s">
        <v>3391</v>
      </c>
      <c r="G143" t="s">
        <v>6</v>
      </c>
      <c r="H143" t="s">
        <v>7</v>
      </c>
      <c r="J143" t="str">
        <f>VLOOKUP(tblSalaries[[#This Row],[clean Country]],tblCountries[[#All],[Mapping]:[Region]],2,FALSE)</f>
        <v>APAC</v>
      </c>
      <c r="L143" s="9" t="str">
        <f>IF($T143,tblSalaries[[#This Row],[Salary in USD]],"")</f>
        <v/>
      </c>
      <c r="M143" s="9" t="str">
        <f>IF($T143,tblSalaries[[#This Row],[Your Job Title]],"")</f>
        <v/>
      </c>
      <c r="N143" s="9" t="str">
        <f>IF($T143,tblSalaries[[#This Row],[Job Type]],"")</f>
        <v/>
      </c>
      <c r="O143" s="9" t="str">
        <f>IF($T143,tblSalaries[[#This Row],[clean Country]],"")</f>
        <v/>
      </c>
      <c r="P143" s="9" t="str">
        <f>IF($T143,tblSalaries[[#This Row],[How many hours of a day you work on Excel]],"")</f>
        <v/>
      </c>
      <c r="Q143" s="9" t="str">
        <f>IF($T143,tblSalaries[[#This Row],[Years of Experience]],"")</f>
        <v/>
      </c>
      <c r="R143" s="9" t="str">
        <f>IF($T143,tblSalaries[[#This Row],[Region]],"")</f>
        <v/>
      </c>
      <c r="T143" s="11">
        <f t="shared" si="2"/>
        <v>0</v>
      </c>
      <c r="U143" s="11">
        <f>VLOOKUP(tblSalaries[[#This Row],[Region]],SReg,2,FALSE)</f>
        <v>0</v>
      </c>
      <c r="V143" s="11">
        <f>VLOOKUP(tblSalaries[[#This Row],[How many hours of a day you work on Excel]],SHours,2,FALSE)</f>
        <v>1</v>
      </c>
      <c r="W143" s="11">
        <f>IF(tblSalaries[[#This Row],[Years of Experience]]="",Filters!$I$10,VLOOKUP(tblSalaries[[#This Row],[Years of Experience]],Filters!$G$3:$I$9,3,TRUE))</f>
        <v>0</v>
      </c>
    </row>
    <row r="144" spans="2:23" ht="15" customHeight="1" x14ac:dyDescent="0.25">
      <c r="B144" t="s">
        <v>1540</v>
      </c>
      <c r="C144" s="1">
        <v>41055.030277777776</v>
      </c>
      <c r="D144">
        <v>53000</v>
      </c>
      <c r="E144" t="s">
        <v>126</v>
      </c>
      <c r="F144" t="s">
        <v>17</v>
      </c>
      <c r="G144" t="s">
        <v>12</v>
      </c>
      <c r="H144" t="s">
        <v>7</v>
      </c>
      <c r="J144" t="str">
        <f>VLOOKUP(tblSalaries[[#This Row],[clean Country]],tblCountries[[#All],[Mapping]:[Region]],2,FALSE)</f>
        <v>USA</v>
      </c>
      <c r="L144" s="9" t="str">
        <f>IF($T144,tblSalaries[[#This Row],[Salary in USD]],"")</f>
        <v/>
      </c>
      <c r="M144" s="9" t="str">
        <f>IF($T144,tblSalaries[[#This Row],[Your Job Title]],"")</f>
        <v/>
      </c>
      <c r="N144" s="9" t="str">
        <f>IF($T144,tblSalaries[[#This Row],[Job Type]],"")</f>
        <v/>
      </c>
      <c r="O144" s="9" t="str">
        <f>IF($T144,tblSalaries[[#This Row],[clean Country]],"")</f>
        <v/>
      </c>
      <c r="P144" s="9" t="str">
        <f>IF($T144,tblSalaries[[#This Row],[How many hours of a day you work on Excel]],"")</f>
        <v/>
      </c>
      <c r="Q144" s="9" t="str">
        <f>IF($T144,tblSalaries[[#This Row],[Years of Experience]],"")</f>
        <v/>
      </c>
      <c r="R144" s="9" t="str">
        <f>IF($T144,tblSalaries[[#This Row],[Region]],"")</f>
        <v/>
      </c>
      <c r="T144" s="11">
        <f t="shared" si="2"/>
        <v>0</v>
      </c>
      <c r="U144" s="11">
        <f>VLOOKUP(tblSalaries[[#This Row],[Region]],SReg,2,FALSE)</f>
        <v>1</v>
      </c>
      <c r="V144" s="11">
        <f>VLOOKUP(tblSalaries[[#This Row],[How many hours of a day you work on Excel]],SHours,2,FALSE)</f>
        <v>1</v>
      </c>
      <c r="W144" s="11">
        <f>IF(tblSalaries[[#This Row],[Years of Experience]]="",Filters!$I$10,VLOOKUP(tblSalaries[[#This Row],[Years of Experience]],Filters!$G$3:$I$9,3,TRUE))</f>
        <v>0</v>
      </c>
    </row>
    <row r="145" spans="2:23" ht="15" customHeight="1" x14ac:dyDescent="0.25">
      <c r="B145" t="s">
        <v>1541</v>
      </c>
      <c r="C145" s="1">
        <v>41055.030428240738</v>
      </c>
      <c r="D145">
        <v>104000</v>
      </c>
      <c r="E145" t="s">
        <v>176</v>
      </c>
      <c r="F145" t="s">
        <v>3393</v>
      </c>
      <c r="G145" t="s">
        <v>12</v>
      </c>
      <c r="H145" t="s">
        <v>15</v>
      </c>
      <c r="J145" t="str">
        <f>VLOOKUP(tblSalaries[[#This Row],[clean Country]],tblCountries[[#All],[Mapping]:[Region]],2,FALSE)</f>
        <v>USA</v>
      </c>
      <c r="L145" s="9" t="str">
        <f>IF($T145,tblSalaries[[#This Row],[Salary in USD]],"")</f>
        <v/>
      </c>
      <c r="M145" s="9" t="str">
        <f>IF($T145,tblSalaries[[#This Row],[Your Job Title]],"")</f>
        <v/>
      </c>
      <c r="N145" s="9" t="str">
        <f>IF($T145,tblSalaries[[#This Row],[Job Type]],"")</f>
        <v/>
      </c>
      <c r="O145" s="9" t="str">
        <f>IF($T145,tblSalaries[[#This Row],[clean Country]],"")</f>
        <v/>
      </c>
      <c r="P145" s="9" t="str">
        <f>IF($T145,tblSalaries[[#This Row],[How many hours of a day you work on Excel]],"")</f>
        <v/>
      </c>
      <c r="Q145" s="9" t="str">
        <f>IF($T145,tblSalaries[[#This Row],[Years of Experience]],"")</f>
        <v/>
      </c>
      <c r="R145" s="9" t="str">
        <f>IF($T145,tblSalaries[[#This Row],[Region]],"")</f>
        <v/>
      </c>
      <c r="T145" s="11">
        <f t="shared" si="2"/>
        <v>0</v>
      </c>
      <c r="U145" s="11">
        <f>VLOOKUP(tblSalaries[[#This Row],[Region]],SReg,2,FALSE)</f>
        <v>1</v>
      </c>
      <c r="V145" s="11">
        <f>VLOOKUP(tblSalaries[[#This Row],[How many hours of a day you work on Excel]],SHours,2,FALSE)</f>
        <v>0</v>
      </c>
      <c r="W145" s="11">
        <f>IF(tblSalaries[[#This Row],[Years of Experience]]="",Filters!$I$10,VLOOKUP(tblSalaries[[#This Row],[Years of Experience]],Filters!$G$3:$I$9,3,TRUE))</f>
        <v>0</v>
      </c>
    </row>
    <row r="146" spans="2:23" ht="15" customHeight="1" x14ac:dyDescent="0.25">
      <c r="B146" t="s">
        <v>1542</v>
      </c>
      <c r="C146" s="1">
        <v>41055.030578703707</v>
      </c>
      <c r="D146">
        <v>57000</v>
      </c>
      <c r="E146" t="s">
        <v>177</v>
      </c>
      <c r="F146" t="s">
        <v>233</v>
      </c>
      <c r="G146" t="s">
        <v>12</v>
      </c>
      <c r="H146" t="s">
        <v>7</v>
      </c>
      <c r="J146" t="str">
        <f>VLOOKUP(tblSalaries[[#This Row],[clean Country]],tblCountries[[#All],[Mapping]:[Region]],2,FALSE)</f>
        <v>USA</v>
      </c>
      <c r="L146" s="9" t="str">
        <f>IF($T146,tblSalaries[[#This Row],[Salary in USD]],"")</f>
        <v/>
      </c>
      <c r="M146" s="9" t="str">
        <f>IF($T146,tblSalaries[[#This Row],[Your Job Title]],"")</f>
        <v/>
      </c>
      <c r="N146" s="9" t="str">
        <f>IF($T146,tblSalaries[[#This Row],[Job Type]],"")</f>
        <v/>
      </c>
      <c r="O146" s="9" t="str">
        <f>IF($T146,tblSalaries[[#This Row],[clean Country]],"")</f>
        <v/>
      </c>
      <c r="P146" s="9" t="str">
        <f>IF($T146,tblSalaries[[#This Row],[How many hours of a day you work on Excel]],"")</f>
        <v/>
      </c>
      <c r="Q146" s="9" t="str">
        <f>IF($T146,tblSalaries[[#This Row],[Years of Experience]],"")</f>
        <v/>
      </c>
      <c r="R146" s="9" t="str">
        <f>IF($T146,tblSalaries[[#This Row],[Region]],"")</f>
        <v/>
      </c>
      <c r="T146" s="11">
        <f t="shared" si="2"/>
        <v>0</v>
      </c>
      <c r="U146" s="11">
        <f>VLOOKUP(tblSalaries[[#This Row],[Region]],SReg,2,FALSE)</f>
        <v>1</v>
      </c>
      <c r="V146" s="11">
        <f>VLOOKUP(tblSalaries[[#This Row],[How many hours of a day you work on Excel]],SHours,2,FALSE)</f>
        <v>1</v>
      </c>
      <c r="W146" s="11">
        <f>IF(tblSalaries[[#This Row],[Years of Experience]]="",Filters!$I$10,VLOOKUP(tblSalaries[[#This Row],[Years of Experience]],Filters!$G$3:$I$9,3,TRUE))</f>
        <v>0</v>
      </c>
    </row>
    <row r="147" spans="2:23" ht="15" customHeight="1" x14ac:dyDescent="0.25">
      <c r="B147" t="s">
        <v>1543</v>
      </c>
      <c r="C147" s="1">
        <v>41055.030659722222</v>
      </c>
      <c r="D147">
        <v>45000</v>
      </c>
      <c r="E147" t="s">
        <v>178</v>
      </c>
      <c r="F147" t="s">
        <v>17</v>
      </c>
      <c r="G147" t="s">
        <v>12</v>
      </c>
      <c r="H147" t="s">
        <v>15</v>
      </c>
      <c r="J147" t="str">
        <f>VLOOKUP(tblSalaries[[#This Row],[clean Country]],tblCountries[[#All],[Mapping]:[Region]],2,FALSE)</f>
        <v>USA</v>
      </c>
      <c r="L147" s="9" t="str">
        <f>IF($T147,tblSalaries[[#This Row],[Salary in USD]],"")</f>
        <v/>
      </c>
      <c r="M147" s="9" t="str">
        <f>IF($T147,tblSalaries[[#This Row],[Your Job Title]],"")</f>
        <v/>
      </c>
      <c r="N147" s="9" t="str">
        <f>IF($T147,tblSalaries[[#This Row],[Job Type]],"")</f>
        <v/>
      </c>
      <c r="O147" s="9" t="str">
        <f>IF($T147,tblSalaries[[#This Row],[clean Country]],"")</f>
        <v/>
      </c>
      <c r="P147" s="9" t="str">
        <f>IF($T147,tblSalaries[[#This Row],[How many hours of a day you work on Excel]],"")</f>
        <v/>
      </c>
      <c r="Q147" s="9" t="str">
        <f>IF($T147,tblSalaries[[#This Row],[Years of Experience]],"")</f>
        <v/>
      </c>
      <c r="R147" s="9" t="str">
        <f>IF($T147,tblSalaries[[#This Row],[Region]],"")</f>
        <v/>
      </c>
      <c r="T147" s="11">
        <f t="shared" si="2"/>
        <v>0</v>
      </c>
      <c r="U147" s="11">
        <f>VLOOKUP(tblSalaries[[#This Row],[Region]],SReg,2,FALSE)</f>
        <v>1</v>
      </c>
      <c r="V147" s="11">
        <f>VLOOKUP(tblSalaries[[#This Row],[How many hours of a day you work on Excel]],SHours,2,FALSE)</f>
        <v>0</v>
      </c>
      <c r="W147" s="11">
        <f>IF(tblSalaries[[#This Row],[Years of Experience]]="",Filters!$I$10,VLOOKUP(tblSalaries[[#This Row],[Years of Experience]],Filters!$G$3:$I$9,3,TRUE))</f>
        <v>0</v>
      </c>
    </row>
    <row r="148" spans="2:23" ht="15" customHeight="1" x14ac:dyDescent="0.25">
      <c r="B148" t="s">
        <v>1544</v>
      </c>
      <c r="C148" s="1">
        <v>41055.030729166669</v>
      </c>
      <c r="D148">
        <v>92000</v>
      </c>
      <c r="E148" t="s">
        <v>179</v>
      </c>
      <c r="F148" t="s">
        <v>17</v>
      </c>
      <c r="G148" t="s">
        <v>12</v>
      </c>
      <c r="H148" t="s">
        <v>7</v>
      </c>
      <c r="J148" t="str">
        <f>VLOOKUP(tblSalaries[[#This Row],[clean Country]],tblCountries[[#All],[Mapping]:[Region]],2,FALSE)</f>
        <v>USA</v>
      </c>
      <c r="L148" s="9" t="str">
        <f>IF($T148,tblSalaries[[#This Row],[Salary in USD]],"")</f>
        <v/>
      </c>
      <c r="M148" s="9" t="str">
        <f>IF($T148,tblSalaries[[#This Row],[Your Job Title]],"")</f>
        <v/>
      </c>
      <c r="N148" s="9" t="str">
        <f>IF($T148,tblSalaries[[#This Row],[Job Type]],"")</f>
        <v/>
      </c>
      <c r="O148" s="9" t="str">
        <f>IF($T148,tblSalaries[[#This Row],[clean Country]],"")</f>
        <v/>
      </c>
      <c r="P148" s="9" t="str">
        <f>IF($T148,tblSalaries[[#This Row],[How many hours of a day you work on Excel]],"")</f>
        <v/>
      </c>
      <c r="Q148" s="9" t="str">
        <f>IF($T148,tblSalaries[[#This Row],[Years of Experience]],"")</f>
        <v/>
      </c>
      <c r="R148" s="9" t="str">
        <f>IF($T148,tblSalaries[[#This Row],[Region]],"")</f>
        <v/>
      </c>
      <c r="T148" s="11">
        <f t="shared" si="2"/>
        <v>0</v>
      </c>
      <c r="U148" s="11">
        <f>VLOOKUP(tblSalaries[[#This Row],[Region]],SReg,2,FALSE)</f>
        <v>1</v>
      </c>
      <c r="V148" s="11">
        <f>VLOOKUP(tblSalaries[[#This Row],[How many hours of a day you work on Excel]],SHours,2,FALSE)</f>
        <v>1</v>
      </c>
      <c r="W148" s="11">
        <f>IF(tblSalaries[[#This Row],[Years of Experience]]="",Filters!$I$10,VLOOKUP(tblSalaries[[#This Row],[Years of Experience]],Filters!$G$3:$I$9,3,TRUE))</f>
        <v>0</v>
      </c>
    </row>
    <row r="149" spans="2:23" ht="15" customHeight="1" x14ac:dyDescent="0.25">
      <c r="B149" t="s">
        <v>1545</v>
      </c>
      <c r="C149" s="1">
        <v>41055.030763888892</v>
      </c>
      <c r="D149">
        <v>88000</v>
      </c>
      <c r="E149" t="s">
        <v>180</v>
      </c>
      <c r="F149" t="s">
        <v>45</v>
      </c>
      <c r="G149" t="s">
        <v>12</v>
      </c>
      <c r="H149" t="s">
        <v>7</v>
      </c>
      <c r="J149" t="str">
        <f>VLOOKUP(tblSalaries[[#This Row],[clean Country]],tblCountries[[#All],[Mapping]:[Region]],2,FALSE)</f>
        <v>USA</v>
      </c>
      <c r="L149" s="9" t="str">
        <f>IF($T149,tblSalaries[[#This Row],[Salary in USD]],"")</f>
        <v/>
      </c>
      <c r="M149" s="9" t="str">
        <f>IF($T149,tblSalaries[[#This Row],[Your Job Title]],"")</f>
        <v/>
      </c>
      <c r="N149" s="9" t="str">
        <f>IF($T149,tblSalaries[[#This Row],[Job Type]],"")</f>
        <v/>
      </c>
      <c r="O149" s="9" t="str">
        <f>IF($T149,tblSalaries[[#This Row],[clean Country]],"")</f>
        <v/>
      </c>
      <c r="P149" s="9" t="str">
        <f>IF($T149,tblSalaries[[#This Row],[How many hours of a day you work on Excel]],"")</f>
        <v/>
      </c>
      <c r="Q149" s="9" t="str">
        <f>IF($T149,tblSalaries[[#This Row],[Years of Experience]],"")</f>
        <v/>
      </c>
      <c r="R149" s="9" t="str">
        <f>IF($T149,tblSalaries[[#This Row],[Region]],"")</f>
        <v/>
      </c>
      <c r="T149" s="11">
        <f t="shared" si="2"/>
        <v>0</v>
      </c>
      <c r="U149" s="11">
        <f>VLOOKUP(tblSalaries[[#This Row],[Region]],SReg,2,FALSE)</f>
        <v>1</v>
      </c>
      <c r="V149" s="11">
        <f>VLOOKUP(tblSalaries[[#This Row],[How many hours of a day you work on Excel]],SHours,2,FALSE)</f>
        <v>1</v>
      </c>
      <c r="W149" s="11">
        <f>IF(tblSalaries[[#This Row],[Years of Experience]]="",Filters!$I$10,VLOOKUP(tblSalaries[[#This Row],[Years of Experience]],Filters!$G$3:$I$9,3,TRUE))</f>
        <v>0</v>
      </c>
    </row>
    <row r="150" spans="2:23" ht="15" customHeight="1" x14ac:dyDescent="0.25">
      <c r="B150" t="s">
        <v>1546</v>
      </c>
      <c r="C150" s="1">
        <v>41055.030787037038</v>
      </c>
      <c r="D150">
        <v>80000</v>
      </c>
      <c r="E150" t="s">
        <v>181</v>
      </c>
      <c r="F150" t="s">
        <v>17</v>
      </c>
      <c r="G150" t="s">
        <v>12</v>
      </c>
      <c r="H150" t="s">
        <v>15</v>
      </c>
      <c r="J150" t="str">
        <f>VLOOKUP(tblSalaries[[#This Row],[clean Country]],tblCountries[[#All],[Mapping]:[Region]],2,FALSE)</f>
        <v>USA</v>
      </c>
      <c r="L150" s="9" t="str">
        <f>IF($T150,tblSalaries[[#This Row],[Salary in USD]],"")</f>
        <v/>
      </c>
      <c r="M150" s="9" t="str">
        <f>IF($T150,tblSalaries[[#This Row],[Your Job Title]],"")</f>
        <v/>
      </c>
      <c r="N150" s="9" t="str">
        <f>IF($T150,tblSalaries[[#This Row],[Job Type]],"")</f>
        <v/>
      </c>
      <c r="O150" s="9" t="str">
        <f>IF($T150,tblSalaries[[#This Row],[clean Country]],"")</f>
        <v/>
      </c>
      <c r="P150" s="9" t="str">
        <f>IF($T150,tblSalaries[[#This Row],[How many hours of a day you work on Excel]],"")</f>
        <v/>
      </c>
      <c r="Q150" s="9" t="str">
        <f>IF($T150,tblSalaries[[#This Row],[Years of Experience]],"")</f>
        <v/>
      </c>
      <c r="R150" s="9" t="str">
        <f>IF($T150,tblSalaries[[#This Row],[Region]],"")</f>
        <v/>
      </c>
      <c r="T150" s="11">
        <f t="shared" si="2"/>
        <v>0</v>
      </c>
      <c r="U150" s="11">
        <f>VLOOKUP(tblSalaries[[#This Row],[Region]],SReg,2,FALSE)</f>
        <v>1</v>
      </c>
      <c r="V150" s="11">
        <f>VLOOKUP(tblSalaries[[#This Row],[How many hours of a day you work on Excel]],SHours,2,FALSE)</f>
        <v>0</v>
      </c>
      <c r="W150" s="11">
        <f>IF(tblSalaries[[#This Row],[Years of Experience]]="",Filters!$I$10,VLOOKUP(tblSalaries[[#This Row],[Years of Experience]],Filters!$G$3:$I$9,3,TRUE))</f>
        <v>0</v>
      </c>
    </row>
    <row r="151" spans="2:23" ht="15" customHeight="1" x14ac:dyDescent="0.25">
      <c r="B151" t="s">
        <v>1547</v>
      </c>
      <c r="C151" s="1">
        <v>41055.030810185184</v>
      </c>
      <c r="D151">
        <v>69000</v>
      </c>
      <c r="E151" t="s">
        <v>182</v>
      </c>
      <c r="F151" t="s">
        <v>294</v>
      </c>
      <c r="G151" t="s">
        <v>12</v>
      </c>
      <c r="H151" t="s">
        <v>7</v>
      </c>
      <c r="J151" t="str">
        <f>VLOOKUP(tblSalaries[[#This Row],[clean Country]],tblCountries[[#All],[Mapping]:[Region]],2,FALSE)</f>
        <v>USA</v>
      </c>
      <c r="L151" s="9" t="str">
        <f>IF($T151,tblSalaries[[#This Row],[Salary in USD]],"")</f>
        <v/>
      </c>
      <c r="M151" s="9" t="str">
        <f>IF($T151,tblSalaries[[#This Row],[Your Job Title]],"")</f>
        <v/>
      </c>
      <c r="N151" s="9" t="str">
        <f>IF($T151,tblSalaries[[#This Row],[Job Type]],"")</f>
        <v/>
      </c>
      <c r="O151" s="9" t="str">
        <f>IF($T151,tblSalaries[[#This Row],[clean Country]],"")</f>
        <v/>
      </c>
      <c r="P151" s="9" t="str">
        <f>IF($T151,tblSalaries[[#This Row],[How many hours of a day you work on Excel]],"")</f>
        <v/>
      </c>
      <c r="Q151" s="9" t="str">
        <f>IF($T151,tblSalaries[[#This Row],[Years of Experience]],"")</f>
        <v/>
      </c>
      <c r="R151" s="9" t="str">
        <f>IF($T151,tblSalaries[[#This Row],[Region]],"")</f>
        <v/>
      </c>
      <c r="T151" s="11">
        <f t="shared" si="2"/>
        <v>0</v>
      </c>
      <c r="U151" s="11">
        <f>VLOOKUP(tblSalaries[[#This Row],[Region]],SReg,2,FALSE)</f>
        <v>1</v>
      </c>
      <c r="V151" s="11">
        <f>VLOOKUP(tblSalaries[[#This Row],[How many hours of a day you work on Excel]],SHours,2,FALSE)</f>
        <v>1</v>
      </c>
      <c r="W151" s="11">
        <f>IF(tblSalaries[[#This Row],[Years of Experience]]="",Filters!$I$10,VLOOKUP(tblSalaries[[#This Row],[Years of Experience]],Filters!$G$3:$I$9,3,TRUE))</f>
        <v>0</v>
      </c>
    </row>
    <row r="152" spans="2:23" ht="15" customHeight="1" x14ac:dyDescent="0.25">
      <c r="B152" t="s">
        <v>1548</v>
      </c>
      <c r="C152" s="1">
        <v>41055.030821759261</v>
      </c>
      <c r="D152">
        <v>50000</v>
      </c>
      <c r="E152" t="s">
        <v>183</v>
      </c>
      <c r="F152" t="s">
        <v>17</v>
      </c>
      <c r="G152" t="s">
        <v>137</v>
      </c>
      <c r="H152" t="s">
        <v>10</v>
      </c>
      <c r="J152" t="str">
        <f>VLOOKUP(tblSalaries[[#This Row],[clean Country]],tblCountries[[#All],[Mapping]:[Region]],2,FALSE)</f>
        <v>S AMER</v>
      </c>
      <c r="L152" s="9" t="str">
        <f>IF($T152,tblSalaries[[#This Row],[Salary in USD]],"")</f>
        <v/>
      </c>
      <c r="M152" s="9" t="str">
        <f>IF($T152,tblSalaries[[#This Row],[Your Job Title]],"")</f>
        <v/>
      </c>
      <c r="N152" s="9" t="str">
        <f>IF($T152,tblSalaries[[#This Row],[Job Type]],"")</f>
        <v/>
      </c>
      <c r="O152" s="9" t="str">
        <f>IF($T152,tblSalaries[[#This Row],[clean Country]],"")</f>
        <v/>
      </c>
      <c r="P152" s="9" t="str">
        <f>IF($T152,tblSalaries[[#This Row],[How many hours of a day you work on Excel]],"")</f>
        <v/>
      </c>
      <c r="Q152" s="9" t="str">
        <f>IF($T152,tblSalaries[[#This Row],[Years of Experience]],"")</f>
        <v/>
      </c>
      <c r="R152" s="9" t="str">
        <f>IF($T152,tblSalaries[[#This Row],[Region]],"")</f>
        <v/>
      </c>
      <c r="T152" s="11">
        <f t="shared" si="2"/>
        <v>0</v>
      </c>
      <c r="U152" s="11">
        <f>VLOOKUP(tblSalaries[[#This Row],[Region]],SReg,2,FALSE)</f>
        <v>0</v>
      </c>
      <c r="V152" s="11">
        <f>VLOOKUP(tblSalaries[[#This Row],[How many hours of a day you work on Excel]],SHours,2,FALSE)</f>
        <v>1</v>
      </c>
      <c r="W152" s="11">
        <f>IF(tblSalaries[[#This Row],[Years of Experience]]="",Filters!$I$10,VLOOKUP(tblSalaries[[#This Row],[Years of Experience]],Filters!$G$3:$I$9,3,TRUE))</f>
        <v>0</v>
      </c>
    </row>
    <row r="153" spans="2:23" ht="15" customHeight="1" x14ac:dyDescent="0.25">
      <c r="B153" t="s">
        <v>1549</v>
      </c>
      <c r="C153" s="1">
        <v>41055.031018518515</v>
      </c>
      <c r="D153">
        <v>35000</v>
      </c>
      <c r="E153" t="s">
        <v>184</v>
      </c>
      <c r="F153" t="s">
        <v>45</v>
      </c>
      <c r="G153" t="s">
        <v>12</v>
      </c>
      <c r="H153" t="s">
        <v>15</v>
      </c>
      <c r="J153" t="str">
        <f>VLOOKUP(tblSalaries[[#This Row],[clean Country]],tblCountries[[#All],[Mapping]:[Region]],2,FALSE)</f>
        <v>USA</v>
      </c>
      <c r="L153" s="9" t="str">
        <f>IF($T153,tblSalaries[[#This Row],[Salary in USD]],"")</f>
        <v/>
      </c>
      <c r="M153" s="9" t="str">
        <f>IF($T153,tblSalaries[[#This Row],[Your Job Title]],"")</f>
        <v/>
      </c>
      <c r="N153" s="9" t="str">
        <f>IF($T153,tblSalaries[[#This Row],[Job Type]],"")</f>
        <v/>
      </c>
      <c r="O153" s="9" t="str">
        <f>IF($T153,tblSalaries[[#This Row],[clean Country]],"")</f>
        <v/>
      </c>
      <c r="P153" s="9" t="str">
        <f>IF($T153,tblSalaries[[#This Row],[How many hours of a day you work on Excel]],"")</f>
        <v/>
      </c>
      <c r="Q153" s="9" t="str">
        <f>IF($T153,tblSalaries[[#This Row],[Years of Experience]],"")</f>
        <v/>
      </c>
      <c r="R153" s="9" t="str">
        <f>IF($T153,tblSalaries[[#This Row],[Region]],"")</f>
        <v/>
      </c>
      <c r="T153" s="11">
        <f t="shared" si="2"/>
        <v>0</v>
      </c>
      <c r="U153" s="11">
        <f>VLOOKUP(tblSalaries[[#This Row],[Region]],SReg,2,FALSE)</f>
        <v>1</v>
      </c>
      <c r="V153" s="11">
        <f>VLOOKUP(tblSalaries[[#This Row],[How many hours of a day you work on Excel]],SHours,2,FALSE)</f>
        <v>0</v>
      </c>
      <c r="W153" s="11">
        <f>IF(tblSalaries[[#This Row],[Years of Experience]]="",Filters!$I$10,VLOOKUP(tblSalaries[[#This Row],[Years of Experience]],Filters!$G$3:$I$9,3,TRUE))</f>
        <v>0</v>
      </c>
    </row>
    <row r="154" spans="2:23" ht="15" customHeight="1" x14ac:dyDescent="0.25">
      <c r="B154" t="s">
        <v>1550</v>
      </c>
      <c r="C154" s="1">
        <v>41055.031238425923</v>
      </c>
      <c r="D154">
        <v>96000</v>
      </c>
      <c r="E154" t="s">
        <v>185</v>
      </c>
      <c r="F154" t="s">
        <v>17</v>
      </c>
      <c r="G154" t="s">
        <v>12</v>
      </c>
      <c r="H154" t="s">
        <v>7</v>
      </c>
      <c r="J154" t="str">
        <f>VLOOKUP(tblSalaries[[#This Row],[clean Country]],tblCountries[[#All],[Mapping]:[Region]],2,FALSE)</f>
        <v>USA</v>
      </c>
      <c r="L154" s="9" t="str">
        <f>IF($T154,tblSalaries[[#This Row],[Salary in USD]],"")</f>
        <v/>
      </c>
      <c r="M154" s="9" t="str">
        <f>IF($T154,tblSalaries[[#This Row],[Your Job Title]],"")</f>
        <v/>
      </c>
      <c r="N154" s="9" t="str">
        <f>IF($T154,tblSalaries[[#This Row],[Job Type]],"")</f>
        <v/>
      </c>
      <c r="O154" s="9" t="str">
        <f>IF($T154,tblSalaries[[#This Row],[clean Country]],"")</f>
        <v/>
      </c>
      <c r="P154" s="9" t="str">
        <f>IF($T154,tblSalaries[[#This Row],[How many hours of a day you work on Excel]],"")</f>
        <v/>
      </c>
      <c r="Q154" s="9" t="str">
        <f>IF($T154,tblSalaries[[#This Row],[Years of Experience]],"")</f>
        <v/>
      </c>
      <c r="R154" s="9" t="str">
        <f>IF($T154,tblSalaries[[#This Row],[Region]],"")</f>
        <v/>
      </c>
      <c r="T154" s="11">
        <f t="shared" si="2"/>
        <v>0</v>
      </c>
      <c r="U154" s="11">
        <f>VLOOKUP(tblSalaries[[#This Row],[Region]],SReg,2,FALSE)</f>
        <v>1</v>
      </c>
      <c r="V154" s="11">
        <f>VLOOKUP(tblSalaries[[#This Row],[How many hours of a day you work on Excel]],SHours,2,FALSE)</f>
        <v>1</v>
      </c>
      <c r="W154" s="11">
        <f>IF(tblSalaries[[#This Row],[Years of Experience]]="",Filters!$I$10,VLOOKUP(tblSalaries[[#This Row],[Years of Experience]],Filters!$G$3:$I$9,3,TRUE))</f>
        <v>0</v>
      </c>
    </row>
    <row r="155" spans="2:23" ht="15" customHeight="1" x14ac:dyDescent="0.25">
      <c r="B155" t="s">
        <v>1551</v>
      </c>
      <c r="C155" s="1">
        <v>41055.03125</v>
      </c>
      <c r="D155">
        <v>65000</v>
      </c>
      <c r="E155" t="s">
        <v>186</v>
      </c>
      <c r="F155" t="s">
        <v>258</v>
      </c>
      <c r="G155" t="s">
        <v>12</v>
      </c>
      <c r="H155" t="s">
        <v>10</v>
      </c>
      <c r="J155" t="str">
        <f>VLOOKUP(tblSalaries[[#This Row],[clean Country]],tblCountries[[#All],[Mapping]:[Region]],2,FALSE)</f>
        <v>USA</v>
      </c>
      <c r="L155" s="9" t="str">
        <f>IF($T155,tblSalaries[[#This Row],[Salary in USD]],"")</f>
        <v/>
      </c>
      <c r="M155" s="9" t="str">
        <f>IF($T155,tblSalaries[[#This Row],[Your Job Title]],"")</f>
        <v/>
      </c>
      <c r="N155" s="9" t="str">
        <f>IF($T155,tblSalaries[[#This Row],[Job Type]],"")</f>
        <v/>
      </c>
      <c r="O155" s="9" t="str">
        <f>IF($T155,tblSalaries[[#This Row],[clean Country]],"")</f>
        <v/>
      </c>
      <c r="P155" s="9" t="str">
        <f>IF($T155,tblSalaries[[#This Row],[How many hours of a day you work on Excel]],"")</f>
        <v/>
      </c>
      <c r="Q155" s="9" t="str">
        <f>IF($T155,tblSalaries[[#This Row],[Years of Experience]],"")</f>
        <v/>
      </c>
      <c r="R155" s="9" t="str">
        <f>IF($T155,tblSalaries[[#This Row],[Region]],"")</f>
        <v/>
      </c>
      <c r="T155" s="11">
        <f t="shared" si="2"/>
        <v>0</v>
      </c>
      <c r="U155" s="11">
        <f>VLOOKUP(tblSalaries[[#This Row],[Region]],SReg,2,FALSE)</f>
        <v>1</v>
      </c>
      <c r="V155" s="11">
        <f>VLOOKUP(tblSalaries[[#This Row],[How many hours of a day you work on Excel]],SHours,2,FALSE)</f>
        <v>1</v>
      </c>
      <c r="W155" s="11">
        <f>IF(tblSalaries[[#This Row],[Years of Experience]]="",Filters!$I$10,VLOOKUP(tblSalaries[[#This Row],[Years of Experience]],Filters!$G$3:$I$9,3,TRUE))</f>
        <v>0</v>
      </c>
    </row>
    <row r="156" spans="2:23" ht="15" customHeight="1" x14ac:dyDescent="0.25">
      <c r="B156" t="s">
        <v>1552</v>
      </c>
      <c r="C156" s="1">
        <v>41055.031319444446</v>
      </c>
      <c r="D156">
        <v>37440</v>
      </c>
      <c r="E156" t="s">
        <v>101</v>
      </c>
      <c r="F156" t="s">
        <v>17</v>
      </c>
      <c r="G156" t="s">
        <v>12</v>
      </c>
      <c r="H156" t="s">
        <v>10</v>
      </c>
      <c r="J156" t="str">
        <f>VLOOKUP(tblSalaries[[#This Row],[clean Country]],tblCountries[[#All],[Mapping]:[Region]],2,FALSE)</f>
        <v>USA</v>
      </c>
      <c r="L156" s="9" t="str">
        <f>IF($T156,tblSalaries[[#This Row],[Salary in USD]],"")</f>
        <v/>
      </c>
      <c r="M156" s="9" t="str">
        <f>IF($T156,tblSalaries[[#This Row],[Your Job Title]],"")</f>
        <v/>
      </c>
      <c r="N156" s="9" t="str">
        <f>IF($T156,tblSalaries[[#This Row],[Job Type]],"")</f>
        <v/>
      </c>
      <c r="O156" s="9" t="str">
        <f>IF($T156,tblSalaries[[#This Row],[clean Country]],"")</f>
        <v/>
      </c>
      <c r="P156" s="9" t="str">
        <f>IF($T156,tblSalaries[[#This Row],[How many hours of a day you work on Excel]],"")</f>
        <v/>
      </c>
      <c r="Q156" s="9" t="str">
        <f>IF($T156,tblSalaries[[#This Row],[Years of Experience]],"")</f>
        <v/>
      </c>
      <c r="R156" s="9" t="str">
        <f>IF($T156,tblSalaries[[#This Row],[Region]],"")</f>
        <v/>
      </c>
      <c r="T156" s="11">
        <f t="shared" si="2"/>
        <v>0</v>
      </c>
      <c r="U156" s="11">
        <f>VLOOKUP(tblSalaries[[#This Row],[Region]],SReg,2,FALSE)</f>
        <v>1</v>
      </c>
      <c r="V156" s="11">
        <f>VLOOKUP(tblSalaries[[#This Row],[How many hours of a day you work on Excel]],SHours,2,FALSE)</f>
        <v>1</v>
      </c>
      <c r="W156" s="11">
        <f>IF(tblSalaries[[#This Row],[Years of Experience]]="",Filters!$I$10,VLOOKUP(tblSalaries[[#This Row],[Years of Experience]],Filters!$G$3:$I$9,3,TRUE))</f>
        <v>0</v>
      </c>
    </row>
    <row r="157" spans="2:23" ht="15" customHeight="1" x14ac:dyDescent="0.25">
      <c r="B157" t="s">
        <v>1553</v>
      </c>
      <c r="C157" s="1">
        <v>41055.031377314815</v>
      </c>
      <c r="D157">
        <v>15500</v>
      </c>
      <c r="E157" t="s">
        <v>187</v>
      </c>
      <c r="F157" t="s">
        <v>258</v>
      </c>
      <c r="G157" t="s">
        <v>137</v>
      </c>
      <c r="H157" t="s">
        <v>10</v>
      </c>
      <c r="J157" t="str">
        <f>VLOOKUP(tblSalaries[[#This Row],[clean Country]],tblCountries[[#All],[Mapping]:[Region]],2,FALSE)</f>
        <v>S AMER</v>
      </c>
      <c r="L157" s="9" t="str">
        <f>IF($T157,tblSalaries[[#This Row],[Salary in USD]],"")</f>
        <v/>
      </c>
      <c r="M157" s="9" t="str">
        <f>IF($T157,tblSalaries[[#This Row],[Your Job Title]],"")</f>
        <v/>
      </c>
      <c r="N157" s="9" t="str">
        <f>IF($T157,tblSalaries[[#This Row],[Job Type]],"")</f>
        <v/>
      </c>
      <c r="O157" s="9" t="str">
        <f>IF($T157,tblSalaries[[#This Row],[clean Country]],"")</f>
        <v/>
      </c>
      <c r="P157" s="9" t="str">
        <f>IF($T157,tblSalaries[[#This Row],[How many hours of a day you work on Excel]],"")</f>
        <v/>
      </c>
      <c r="Q157" s="9" t="str">
        <f>IF($T157,tblSalaries[[#This Row],[Years of Experience]],"")</f>
        <v/>
      </c>
      <c r="R157" s="9" t="str">
        <f>IF($T157,tblSalaries[[#This Row],[Region]],"")</f>
        <v/>
      </c>
      <c r="T157" s="11">
        <f t="shared" si="2"/>
        <v>0</v>
      </c>
      <c r="U157" s="11">
        <f>VLOOKUP(tblSalaries[[#This Row],[Region]],SReg,2,FALSE)</f>
        <v>0</v>
      </c>
      <c r="V157" s="11">
        <f>VLOOKUP(tblSalaries[[#This Row],[How many hours of a day you work on Excel]],SHours,2,FALSE)</f>
        <v>1</v>
      </c>
      <c r="W157" s="11">
        <f>IF(tblSalaries[[#This Row],[Years of Experience]]="",Filters!$I$10,VLOOKUP(tblSalaries[[#This Row],[Years of Experience]],Filters!$G$3:$I$9,3,TRUE))</f>
        <v>0</v>
      </c>
    </row>
    <row r="158" spans="2:23" ht="15" customHeight="1" x14ac:dyDescent="0.25">
      <c r="B158" t="s">
        <v>1554</v>
      </c>
      <c r="C158" s="1">
        <v>41055.031446759262</v>
      </c>
      <c r="D158">
        <v>90000</v>
      </c>
      <c r="E158" t="s">
        <v>188</v>
      </c>
      <c r="F158" t="s">
        <v>17</v>
      </c>
      <c r="G158" t="s">
        <v>12</v>
      </c>
      <c r="H158" t="s">
        <v>15</v>
      </c>
      <c r="J158" t="str">
        <f>VLOOKUP(tblSalaries[[#This Row],[clean Country]],tblCountries[[#All],[Mapping]:[Region]],2,FALSE)</f>
        <v>USA</v>
      </c>
      <c r="L158" s="9" t="str">
        <f>IF($T158,tblSalaries[[#This Row],[Salary in USD]],"")</f>
        <v/>
      </c>
      <c r="M158" s="9" t="str">
        <f>IF($T158,tblSalaries[[#This Row],[Your Job Title]],"")</f>
        <v/>
      </c>
      <c r="N158" s="9" t="str">
        <f>IF($T158,tblSalaries[[#This Row],[Job Type]],"")</f>
        <v/>
      </c>
      <c r="O158" s="9" t="str">
        <f>IF($T158,tblSalaries[[#This Row],[clean Country]],"")</f>
        <v/>
      </c>
      <c r="P158" s="9" t="str">
        <f>IF($T158,tblSalaries[[#This Row],[How many hours of a day you work on Excel]],"")</f>
        <v/>
      </c>
      <c r="Q158" s="9" t="str">
        <f>IF($T158,tblSalaries[[#This Row],[Years of Experience]],"")</f>
        <v/>
      </c>
      <c r="R158" s="9" t="str">
        <f>IF($T158,tblSalaries[[#This Row],[Region]],"")</f>
        <v/>
      </c>
      <c r="T158" s="11">
        <f t="shared" si="2"/>
        <v>0</v>
      </c>
      <c r="U158" s="11">
        <f>VLOOKUP(tblSalaries[[#This Row],[Region]],SReg,2,FALSE)</f>
        <v>1</v>
      </c>
      <c r="V158" s="11">
        <f>VLOOKUP(tblSalaries[[#This Row],[How many hours of a day you work on Excel]],SHours,2,FALSE)</f>
        <v>0</v>
      </c>
      <c r="W158" s="11">
        <f>IF(tblSalaries[[#This Row],[Years of Experience]]="",Filters!$I$10,VLOOKUP(tblSalaries[[#This Row],[Years of Experience]],Filters!$G$3:$I$9,3,TRUE))</f>
        <v>0</v>
      </c>
    </row>
    <row r="159" spans="2:23" ht="15" customHeight="1" x14ac:dyDescent="0.25">
      <c r="B159" t="s">
        <v>1555</v>
      </c>
      <c r="C159" s="1">
        <v>41055.031782407408</v>
      </c>
      <c r="D159">
        <v>66500</v>
      </c>
      <c r="E159" t="s">
        <v>189</v>
      </c>
      <c r="F159" t="s">
        <v>17</v>
      </c>
      <c r="G159" t="s">
        <v>12</v>
      </c>
      <c r="H159" t="s">
        <v>10</v>
      </c>
      <c r="J159" t="str">
        <f>VLOOKUP(tblSalaries[[#This Row],[clean Country]],tblCountries[[#All],[Mapping]:[Region]],2,FALSE)</f>
        <v>USA</v>
      </c>
      <c r="L159" s="9" t="str">
        <f>IF($T159,tblSalaries[[#This Row],[Salary in USD]],"")</f>
        <v/>
      </c>
      <c r="M159" s="9" t="str">
        <f>IF($T159,tblSalaries[[#This Row],[Your Job Title]],"")</f>
        <v/>
      </c>
      <c r="N159" s="9" t="str">
        <f>IF($T159,tblSalaries[[#This Row],[Job Type]],"")</f>
        <v/>
      </c>
      <c r="O159" s="9" t="str">
        <f>IF($T159,tblSalaries[[#This Row],[clean Country]],"")</f>
        <v/>
      </c>
      <c r="P159" s="9" t="str">
        <f>IF($T159,tblSalaries[[#This Row],[How many hours of a day you work on Excel]],"")</f>
        <v/>
      </c>
      <c r="Q159" s="9" t="str">
        <f>IF($T159,tblSalaries[[#This Row],[Years of Experience]],"")</f>
        <v/>
      </c>
      <c r="R159" s="9" t="str">
        <f>IF($T159,tblSalaries[[#This Row],[Region]],"")</f>
        <v/>
      </c>
      <c r="T159" s="11">
        <f t="shared" si="2"/>
        <v>0</v>
      </c>
      <c r="U159" s="11">
        <f>VLOOKUP(tblSalaries[[#This Row],[Region]],SReg,2,FALSE)</f>
        <v>1</v>
      </c>
      <c r="V159" s="11">
        <f>VLOOKUP(tblSalaries[[#This Row],[How many hours of a day you work on Excel]],SHours,2,FALSE)</f>
        <v>1</v>
      </c>
      <c r="W159" s="11">
        <f>IF(tblSalaries[[#This Row],[Years of Experience]]="",Filters!$I$10,VLOOKUP(tblSalaries[[#This Row],[Years of Experience]],Filters!$G$3:$I$9,3,TRUE))</f>
        <v>0</v>
      </c>
    </row>
    <row r="160" spans="2:23" ht="15" customHeight="1" x14ac:dyDescent="0.25">
      <c r="B160" t="s">
        <v>1556</v>
      </c>
      <c r="C160" s="1">
        <v>41055.031817129631</v>
      </c>
      <c r="D160">
        <v>100000</v>
      </c>
      <c r="E160" t="s">
        <v>190</v>
      </c>
      <c r="F160" t="s">
        <v>258</v>
      </c>
      <c r="G160" t="s">
        <v>12</v>
      </c>
      <c r="H160" t="s">
        <v>10</v>
      </c>
      <c r="J160" t="str">
        <f>VLOOKUP(tblSalaries[[#This Row],[clean Country]],tblCountries[[#All],[Mapping]:[Region]],2,FALSE)</f>
        <v>USA</v>
      </c>
      <c r="L160" s="9" t="str">
        <f>IF($T160,tblSalaries[[#This Row],[Salary in USD]],"")</f>
        <v/>
      </c>
      <c r="M160" s="9" t="str">
        <f>IF($T160,tblSalaries[[#This Row],[Your Job Title]],"")</f>
        <v/>
      </c>
      <c r="N160" s="9" t="str">
        <f>IF($T160,tblSalaries[[#This Row],[Job Type]],"")</f>
        <v/>
      </c>
      <c r="O160" s="9" t="str">
        <f>IF($T160,tblSalaries[[#This Row],[clean Country]],"")</f>
        <v/>
      </c>
      <c r="P160" s="9" t="str">
        <f>IF($T160,tblSalaries[[#This Row],[How many hours of a day you work on Excel]],"")</f>
        <v/>
      </c>
      <c r="Q160" s="9" t="str">
        <f>IF($T160,tblSalaries[[#This Row],[Years of Experience]],"")</f>
        <v/>
      </c>
      <c r="R160" s="9" t="str">
        <f>IF($T160,tblSalaries[[#This Row],[Region]],"")</f>
        <v/>
      </c>
      <c r="T160" s="11">
        <f t="shared" si="2"/>
        <v>0</v>
      </c>
      <c r="U160" s="11">
        <f>VLOOKUP(tblSalaries[[#This Row],[Region]],SReg,2,FALSE)</f>
        <v>1</v>
      </c>
      <c r="V160" s="11">
        <f>VLOOKUP(tblSalaries[[#This Row],[How many hours of a day you work on Excel]],SHours,2,FALSE)</f>
        <v>1</v>
      </c>
      <c r="W160" s="11">
        <f>IF(tblSalaries[[#This Row],[Years of Experience]]="",Filters!$I$10,VLOOKUP(tblSalaries[[#This Row],[Years of Experience]],Filters!$G$3:$I$9,3,TRUE))</f>
        <v>0</v>
      </c>
    </row>
    <row r="161" spans="2:23" ht="15" customHeight="1" x14ac:dyDescent="0.25">
      <c r="B161" t="s">
        <v>1557</v>
      </c>
      <c r="C161" s="1">
        <v>41055.031840277778</v>
      </c>
      <c r="D161">
        <v>50831.74927416991</v>
      </c>
      <c r="E161" t="s">
        <v>191</v>
      </c>
      <c r="F161" t="s">
        <v>45</v>
      </c>
      <c r="G161" t="s">
        <v>59</v>
      </c>
      <c r="H161" t="s">
        <v>7</v>
      </c>
      <c r="J161" t="str">
        <f>VLOOKUP(tblSalaries[[#This Row],[clean Country]],tblCountries[[#All],[Mapping]:[Region]],2,FALSE)</f>
        <v>EMEA</v>
      </c>
      <c r="L161" s="9" t="str">
        <f>IF($T161,tblSalaries[[#This Row],[Salary in USD]],"")</f>
        <v/>
      </c>
      <c r="M161" s="9" t="str">
        <f>IF($T161,tblSalaries[[#This Row],[Your Job Title]],"")</f>
        <v/>
      </c>
      <c r="N161" s="9" t="str">
        <f>IF($T161,tblSalaries[[#This Row],[Job Type]],"")</f>
        <v/>
      </c>
      <c r="O161" s="9" t="str">
        <f>IF($T161,tblSalaries[[#This Row],[clean Country]],"")</f>
        <v/>
      </c>
      <c r="P161" s="9" t="str">
        <f>IF($T161,tblSalaries[[#This Row],[How many hours of a day you work on Excel]],"")</f>
        <v/>
      </c>
      <c r="Q161" s="9" t="str">
        <f>IF($T161,tblSalaries[[#This Row],[Years of Experience]],"")</f>
        <v/>
      </c>
      <c r="R161" s="9" t="str">
        <f>IF($T161,tblSalaries[[#This Row],[Region]],"")</f>
        <v/>
      </c>
      <c r="T161" s="11">
        <f t="shared" si="2"/>
        <v>0</v>
      </c>
      <c r="U161" s="11">
        <f>VLOOKUP(tblSalaries[[#This Row],[Region]],SReg,2,FALSE)</f>
        <v>0</v>
      </c>
      <c r="V161" s="11">
        <f>VLOOKUP(tblSalaries[[#This Row],[How many hours of a day you work on Excel]],SHours,2,FALSE)</f>
        <v>1</v>
      </c>
      <c r="W161" s="11">
        <f>IF(tblSalaries[[#This Row],[Years of Experience]]="",Filters!$I$10,VLOOKUP(tblSalaries[[#This Row],[Years of Experience]],Filters!$G$3:$I$9,3,TRUE))</f>
        <v>0</v>
      </c>
    </row>
    <row r="162" spans="2:23" ht="15" customHeight="1" x14ac:dyDescent="0.25">
      <c r="B162" t="s">
        <v>1558</v>
      </c>
      <c r="C162" s="1">
        <v>41055.031863425924</v>
      </c>
      <c r="D162">
        <v>7479.3250087258784</v>
      </c>
      <c r="E162" t="s">
        <v>192</v>
      </c>
      <c r="F162" t="s">
        <v>45</v>
      </c>
      <c r="G162" t="s">
        <v>6</v>
      </c>
      <c r="H162" t="s">
        <v>22</v>
      </c>
      <c r="J162" t="str">
        <f>VLOOKUP(tblSalaries[[#This Row],[clean Country]],tblCountries[[#All],[Mapping]:[Region]],2,FALSE)</f>
        <v>APAC</v>
      </c>
      <c r="L162" s="9" t="str">
        <f>IF($T162,tblSalaries[[#This Row],[Salary in USD]],"")</f>
        <v/>
      </c>
      <c r="M162" s="9" t="str">
        <f>IF($T162,tblSalaries[[#This Row],[Your Job Title]],"")</f>
        <v/>
      </c>
      <c r="N162" s="9" t="str">
        <f>IF($T162,tblSalaries[[#This Row],[Job Type]],"")</f>
        <v/>
      </c>
      <c r="O162" s="9" t="str">
        <f>IF($T162,tblSalaries[[#This Row],[clean Country]],"")</f>
        <v/>
      </c>
      <c r="P162" s="9" t="str">
        <f>IF($T162,tblSalaries[[#This Row],[How many hours of a day you work on Excel]],"")</f>
        <v/>
      </c>
      <c r="Q162" s="9" t="str">
        <f>IF($T162,tblSalaries[[#This Row],[Years of Experience]],"")</f>
        <v/>
      </c>
      <c r="R162" s="9" t="str">
        <f>IF($T162,tblSalaries[[#This Row],[Region]],"")</f>
        <v/>
      </c>
      <c r="T162" s="11">
        <f t="shared" si="2"/>
        <v>0</v>
      </c>
      <c r="U162" s="11">
        <f>VLOOKUP(tblSalaries[[#This Row],[Region]],SReg,2,FALSE)</f>
        <v>0</v>
      </c>
      <c r="V162" s="11">
        <f>VLOOKUP(tblSalaries[[#This Row],[How many hours of a day you work on Excel]],SHours,2,FALSE)</f>
        <v>0</v>
      </c>
      <c r="W162" s="11">
        <f>IF(tblSalaries[[#This Row],[Years of Experience]]="",Filters!$I$10,VLOOKUP(tblSalaries[[#This Row],[Years of Experience]],Filters!$G$3:$I$9,3,TRUE))</f>
        <v>0</v>
      </c>
    </row>
    <row r="163" spans="2:23" ht="15" customHeight="1" x14ac:dyDescent="0.25">
      <c r="B163" t="s">
        <v>1559</v>
      </c>
      <c r="C163" s="1">
        <v>41055.031944444447</v>
      </c>
      <c r="D163">
        <v>75000</v>
      </c>
      <c r="E163" t="s">
        <v>193</v>
      </c>
      <c r="F163" t="s">
        <v>17</v>
      </c>
      <c r="G163" t="s">
        <v>12</v>
      </c>
      <c r="H163" t="s">
        <v>22</v>
      </c>
      <c r="J163" t="str">
        <f>VLOOKUP(tblSalaries[[#This Row],[clean Country]],tblCountries[[#All],[Mapping]:[Region]],2,FALSE)</f>
        <v>USA</v>
      </c>
      <c r="L163" s="9" t="str">
        <f>IF($T163,tblSalaries[[#This Row],[Salary in USD]],"")</f>
        <v/>
      </c>
      <c r="M163" s="9" t="str">
        <f>IF($T163,tblSalaries[[#This Row],[Your Job Title]],"")</f>
        <v/>
      </c>
      <c r="N163" s="9" t="str">
        <f>IF($T163,tblSalaries[[#This Row],[Job Type]],"")</f>
        <v/>
      </c>
      <c r="O163" s="9" t="str">
        <f>IF($T163,tblSalaries[[#This Row],[clean Country]],"")</f>
        <v/>
      </c>
      <c r="P163" s="9" t="str">
        <f>IF($T163,tblSalaries[[#This Row],[How many hours of a day you work on Excel]],"")</f>
        <v/>
      </c>
      <c r="Q163" s="9" t="str">
        <f>IF($T163,tblSalaries[[#This Row],[Years of Experience]],"")</f>
        <v/>
      </c>
      <c r="R163" s="9" t="str">
        <f>IF($T163,tblSalaries[[#This Row],[Region]],"")</f>
        <v/>
      </c>
      <c r="T163" s="11">
        <f t="shared" si="2"/>
        <v>0</v>
      </c>
      <c r="U163" s="11">
        <f>VLOOKUP(tblSalaries[[#This Row],[Region]],SReg,2,FALSE)</f>
        <v>1</v>
      </c>
      <c r="V163" s="11">
        <f>VLOOKUP(tblSalaries[[#This Row],[How many hours of a day you work on Excel]],SHours,2,FALSE)</f>
        <v>0</v>
      </c>
      <c r="W163" s="11">
        <f>IF(tblSalaries[[#This Row],[Years of Experience]]="",Filters!$I$10,VLOOKUP(tblSalaries[[#This Row],[Years of Experience]],Filters!$G$3:$I$9,3,TRUE))</f>
        <v>0</v>
      </c>
    </row>
    <row r="164" spans="2:23" ht="15" customHeight="1" x14ac:dyDescent="0.25">
      <c r="B164" t="s">
        <v>1560</v>
      </c>
      <c r="C164" s="1">
        <v>41055.032233796293</v>
      </c>
      <c r="D164">
        <v>58000</v>
      </c>
      <c r="E164" t="s">
        <v>194</v>
      </c>
      <c r="F164" t="s">
        <v>45</v>
      </c>
      <c r="G164" t="s">
        <v>74</v>
      </c>
      <c r="H164" t="s">
        <v>22</v>
      </c>
      <c r="J164" t="str">
        <f>VLOOKUP(tblSalaries[[#This Row],[clean Country]],tblCountries[[#All],[Mapping]:[Region]],2,FALSE)</f>
        <v>CAN</v>
      </c>
      <c r="L164" s="9" t="str">
        <f>IF($T164,tblSalaries[[#This Row],[Salary in USD]],"")</f>
        <v/>
      </c>
      <c r="M164" s="9" t="str">
        <f>IF($T164,tblSalaries[[#This Row],[Your Job Title]],"")</f>
        <v/>
      </c>
      <c r="N164" s="9" t="str">
        <f>IF($T164,tblSalaries[[#This Row],[Job Type]],"")</f>
        <v/>
      </c>
      <c r="O164" s="9" t="str">
        <f>IF($T164,tblSalaries[[#This Row],[clean Country]],"")</f>
        <v/>
      </c>
      <c r="P164" s="9" t="str">
        <f>IF($T164,tblSalaries[[#This Row],[How many hours of a day you work on Excel]],"")</f>
        <v/>
      </c>
      <c r="Q164" s="9" t="str">
        <f>IF($T164,tblSalaries[[#This Row],[Years of Experience]],"")</f>
        <v/>
      </c>
      <c r="R164" s="9" t="str">
        <f>IF($T164,tblSalaries[[#This Row],[Region]],"")</f>
        <v/>
      </c>
      <c r="T164" s="11">
        <f t="shared" si="2"/>
        <v>0</v>
      </c>
      <c r="U164" s="11">
        <f>VLOOKUP(tblSalaries[[#This Row],[Region]],SReg,2,FALSE)</f>
        <v>0</v>
      </c>
      <c r="V164" s="11">
        <f>VLOOKUP(tblSalaries[[#This Row],[How many hours of a day you work on Excel]],SHours,2,FALSE)</f>
        <v>0</v>
      </c>
      <c r="W164" s="11">
        <f>IF(tblSalaries[[#This Row],[Years of Experience]]="",Filters!$I$10,VLOOKUP(tblSalaries[[#This Row],[Years of Experience]],Filters!$G$3:$I$9,3,TRUE))</f>
        <v>0</v>
      </c>
    </row>
    <row r="165" spans="2:23" ht="15" customHeight="1" x14ac:dyDescent="0.25">
      <c r="B165" t="s">
        <v>1561</v>
      </c>
      <c r="C165" s="1">
        <v>41055.032280092593</v>
      </c>
      <c r="D165">
        <v>55000</v>
      </c>
      <c r="E165" t="s">
        <v>195</v>
      </c>
      <c r="F165" t="s">
        <v>45</v>
      </c>
      <c r="G165" t="s">
        <v>12</v>
      </c>
      <c r="H165" t="s">
        <v>15</v>
      </c>
      <c r="J165" t="str">
        <f>VLOOKUP(tblSalaries[[#This Row],[clean Country]],tblCountries[[#All],[Mapping]:[Region]],2,FALSE)</f>
        <v>USA</v>
      </c>
      <c r="L165" s="9" t="str">
        <f>IF($T165,tblSalaries[[#This Row],[Salary in USD]],"")</f>
        <v/>
      </c>
      <c r="M165" s="9" t="str">
        <f>IF($T165,tblSalaries[[#This Row],[Your Job Title]],"")</f>
        <v/>
      </c>
      <c r="N165" s="9" t="str">
        <f>IF($T165,tblSalaries[[#This Row],[Job Type]],"")</f>
        <v/>
      </c>
      <c r="O165" s="9" t="str">
        <f>IF($T165,tblSalaries[[#This Row],[clean Country]],"")</f>
        <v/>
      </c>
      <c r="P165" s="9" t="str">
        <f>IF($T165,tblSalaries[[#This Row],[How many hours of a day you work on Excel]],"")</f>
        <v/>
      </c>
      <c r="Q165" s="9" t="str">
        <f>IF($T165,tblSalaries[[#This Row],[Years of Experience]],"")</f>
        <v/>
      </c>
      <c r="R165" s="9" t="str">
        <f>IF($T165,tblSalaries[[#This Row],[Region]],"")</f>
        <v/>
      </c>
      <c r="T165" s="11">
        <f t="shared" si="2"/>
        <v>0</v>
      </c>
      <c r="U165" s="11">
        <f>VLOOKUP(tblSalaries[[#This Row],[Region]],SReg,2,FALSE)</f>
        <v>1</v>
      </c>
      <c r="V165" s="11">
        <f>VLOOKUP(tblSalaries[[#This Row],[How many hours of a day you work on Excel]],SHours,2,FALSE)</f>
        <v>0</v>
      </c>
      <c r="W165" s="11">
        <f>IF(tblSalaries[[#This Row],[Years of Experience]]="",Filters!$I$10,VLOOKUP(tblSalaries[[#This Row],[Years of Experience]],Filters!$G$3:$I$9,3,TRUE))</f>
        <v>0</v>
      </c>
    </row>
    <row r="166" spans="2:23" ht="15" customHeight="1" x14ac:dyDescent="0.25">
      <c r="B166" t="s">
        <v>1562</v>
      </c>
      <c r="C166" s="1">
        <v>41055.033125000002</v>
      </c>
      <c r="D166">
        <v>60000</v>
      </c>
      <c r="E166" t="s">
        <v>196</v>
      </c>
      <c r="F166" t="s">
        <v>17</v>
      </c>
      <c r="G166" t="s">
        <v>12</v>
      </c>
      <c r="H166" t="s">
        <v>7</v>
      </c>
      <c r="J166" t="str">
        <f>VLOOKUP(tblSalaries[[#This Row],[clean Country]],tblCountries[[#All],[Mapping]:[Region]],2,FALSE)</f>
        <v>USA</v>
      </c>
      <c r="L166" s="9" t="str">
        <f>IF($T166,tblSalaries[[#This Row],[Salary in USD]],"")</f>
        <v/>
      </c>
      <c r="M166" s="9" t="str">
        <f>IF($T166,tblSalaries[[#This Row],[Your Job Title]],"")</f>
        <v/>
      </c>
      <c r="N166" s="9" t="str">
        <f>IF($T166,tblSalaries[[#This Row],[Job Type]],"")</f>
        <v/>
      </c>
      <c r="O166" s="9" t="str">
        <f>IF($T166,tblSalaries[[#This Row],[clean Country]],"")</f>
        <v/>
      </c>
      <c r="P166" s="9" t="str">
        <f>IF($T166,tblSalaries[[#This Row],[How many hours of a day you work on Excel]],"")</f>
        <v/>
      </c>
      <c r="Q166" s="9" t="str">
        <f>IF($T166,tblSalaries[[#This Row],[Years of Experience]],"")</f>
        <v/>
      </c>
      <c r="R166" s="9" t="str">
        <f>IF($T166,tblSalaries[[#This Row],[Region]],"")</f>
        <v/>
      </c>
      <c r="T166" s="11">
        <f t="shared" si="2"/>
        <v>0</v>
      </c>
      <c r="U166" s="11">
        <f>VLOOKUP(tblSalaries[[#This Row],[Region]],SReg,2,FALSE)</f>
        <v>1</v>
      </c>
      <c r="V166" s="11">
        <f>VLOOKUP(tblSalaries[[#This Row],[How many hours of a day you work on Excel]],SHours,2,FALSE)</f>
        <v>1</v>
      </c>
      <c r="W166" s="11">
        <f>IF(tblSalaries[[#This Row],[Years of Experience]]="",Filters!$I$10,VLOOKUP(tblSalaries[[#This Row],[Years of Experience]],Filters!$G$3:$I$9,3,TRUE))</f>
        <v>0</v>
      </c>
    </row>
    <row r="167" spans="2:23" ht="15" customHeight="1" x14ac:dyDescent="0.25">
      <c r="B167" t="s">
        <v>1563</v>
      </c>
      <c r="C167" s="1">
        <v>41055.033159722225</v>
      </c>
      <c r="D167">
        <v>23150.291693675339</v>
      </c>
      <c r="E167" t="s">
        <v>45</v>
      </c>
      <c r="F167" t="s">
        <v>45</v>
      </c>
      <c r="G167" t="s">
        <v>6</v>
      </c>
      <c r="H167" t="s">
        <v>7</v>
      </c>
      <c r="J167" t="str">
        <f>VLOOKUP(tblSalaries[[#This Row],[clean Country]],tblCountries[[#All],[Mapping]:[Region]],2,FALSE)</f>
        <v>APAC</v>
      </c>
      <c r="L167" s="9" t="str">
        <f>IF($T167,tblSalaries[[#This Row],[Salary in USD]],"")</f>
        <v/>
      </c>
      <c r="M167" s="9" t="str">
        <f>IF($T167,tblSalaries[[#This Row],[Your Job Title]],"")</f>
        <v/>
      </c>
      <c r="N167" s="9" t="str">
        <f>IF($T167,tblSalaries[[#This Row],[Job Type]],"")</f>
        <v/>
      </c>
      <c r="O167" s="9" t="str">
        <f>IF($T167,tblSalaries[[#This Row],[clean Country]],"")</f>
        <v/>
      </c>
      <c r="P167" s="9" t="str">
        <f>IF($T167,tblSalaries[[#This Row],[How many hours of a day you work on Excel]],"")</f>
        <v/>
      </c>
      <c r="Q167" s="9" t="str">
        <f>IF($T167,tblSalaries[[#This Row],[Years of Experience]],"")</f>
        <v/>
      </c>
      <c r="R167" s="9" t="str">
        <f>IF($T167,tblSalaries[[#This Row],[Region]],"")</f>
        <v/>
      </c>
      <c r="T167" s="11">
        <f t="shared" si="2"/>
        <v>0</v>
      </c>
      <c r="U167" s="11">
        <f>VLOOKUP(tblSalaries[[#This Row],[Region]],SReg,2,FALSE)</f>
        <v>0</v>
      </c>
      <c r="V167" s="11">
        <f>VLOOKUP(tblSalaries[[#This Row],[How many hours of a day you work on Excel]],SHours,2,FALSE)</f>
        <v>1</v>
      </c>
      <c r="W167" s="11">
        <f>IF(tblSalaries[[#This Row],[Years of Experience]]="",Filters!$I$10,VLOOKUP(tblSalaries[[#This Row],[Years of Experience]],Filters!$G$3:$I$9,3,TRUE))</f>
        <v>0</v>
      </c>
    </row>
    <row r="168" spans="2:23" ht="15" customHeight="1" x14ac:dyDescent="0.25">
      <c r="B168" t="s">
        <v>1564</v>
      </c>
      <c r="C168" s="1">
        <v>41055.033217592594</v>
      </c>
      <c r="D168">
        <v>105219.68296424497</v>
      </c>
      <c r="E168" t="s">
        <v>197</v>
      </c>
      <c r="F168" t="s">
        <v>45</v>
      </c>
      <c r="G168" t="s">
        <v>74</v>
      </c>
      <c r="H168" t="s">
        <v>15</v>
      </c>
      <c r="J168" t="str">
        <f>VLOOKUP(tblSalaries[[#This Row],[clean Country]],tblCountries[[#All],[Mapping]:[Region]],2,FALSE)</f>
        <v>CAN</v>
      </c>
      <c r="L168" s="9" t="str">
        <f>IF($T168,tblSalaries[[#This Row],[Salary in USD]],"")</f>
        <v/>
      </c>
      <c r="M168" s="9" t="str">
        <f>IF($T168,tblSalaries[[#This Row],[Your Job Title]],"")</f>
        <v/>
      </c>
      <c r="N168" s="9" t="str">
        <f>IF($T168,tblSalaries[[#This Row],[Job Type]],"")</f>
        <v/>
      </c>
      <c r="O168" s="9" t="str">
        <f>IF($T168,tblSalaries[[#This Row],[clean Country]],"")</f>
        <v/>
      </c>
      <c r="P168" s="9" t="str">
        <f>IF($T168,tblSalaries[[#This Row],[How many hours of a day you work on Excel]],"")</f>
        <v/>
      </c>
      <c r="Q168" s="9" t="str">
        <f>IF($T168,tblSalaries[[#This Row],[Years of Experience]],"")</f>
        <v/>
      </c>
      <c r="R168" s="9" t="str">
        <f>IF($T168,tblSalaries[[#This Row],[Region]],"")</f>
        <v/>
      </c>
      <c r="T168" s="11">
        <f t="shared" si="2"/>
        <v>0</v>
      </c>
      <c r="U168" s="11">
        <f>VLOOKUP(tblSalaries[[#This Row],[Region]],SReg,2,FALSE)</f>
        <v>0</v>
      </c>
      <c r="V168" s="11">
        <f>VLOOKUP(tblSalaries[[#This Row],[How many hours of a day you work on Excel]],SHours,2,FALSE)</f>
        <v>0</v>
      </c>
      <c r="W168" s="11">
        <f>IF(tblSalaries[[#This Row],[Years of Experience]]="",Filters!$I$10,VLOOKUP(tblSalaries[[#This Row],[Years of Experience]],Filters!$G$3:$I$9,3,TRUE))</f>
        <v>0</v>
      </c>
    </row>
    <row r="169" spans="2:23" ht="15" customHeight="1" x14ac:dyDescent="0.25">
      <c r="B169" t="s">
        <v>1565</v>
      </c>
      <c r="C169" s="1">
        <v>41055.03329861111</v>
      </c>
      <c r="D169">
        <v>145000</v>
      </c>
      <c r="E169" t="s">
        <v>198</v>
      </c>
      <c r="F169" t="s">
        <v>391</v>
      </c>
      <c r="G169" t="s">
        <v>39</v>
      </c>
      <c r="H169" t="s">
        <v>10</v>
      </c>
      <c r="J169" t="str">
        <f>VLOOKUP(tblSalaries[[#This Row],[clean Country]],tblCountries[[#All],[Mapping]:[Region]],2,FALSE)</f>
        <v>EMEA</v>
      </c>
      <c r="L169" s="9" t="str">
        <f>IF($T169,tblSalaries[[#This Row],[Salary in USD]],"")</f>
        <v/>
      </c>
      <c r="M169" s="9" t="str">
        <f>IF($T169,tblSalaries[[#This Row],[Your Job Title]],"")</f>
        <v/>
      </c>
      <c r="N169" s="9" t="str">
        <f>IF($T169,tblSalaries[[#This Row],[Job Type]],"")</f>
        <v/>
      </c>
      <c r="O169" s="9" t="str">
        <f>IF($T169,tblSalaries[[#This Row],[clean Country]],"")</f>
        <v/>
      </c>
      <c r="P169" s="9" t="str">
        <f>IF($T169,tblSalaries[[#This Row],[How many hours of a day you work on Excel]],"")</f>
        <v/>
      </c>
      <c r="Q169" s="9" t="str">
        <f>IF($T169,tblSalaries[[#This Row],[Years of Experience]],"")</f>
        <v/>
      </c>
      <c r="R169" s="9" t="str">
        <f>IF($T169,tblSalaries[[#This Row],[Region]],"")</f>
        <v/>
      </c>
      <c r="T169" s="11">
        <f t="shared" si="2"/>
        <v>0</v>
      </c>
      <c r="U169" s="11">
        <f>VLOOKUP(tblSalaries[[#This Row],[Region]],SReg,2,FALSE)</f>
        <v>0</v>
      </c>
      <c r="V169" s="11">
        <f>VLOOKUP(tblSalaries[[#This Row],[How many hours of a day you work on Excel]],SHours,2,FALSE)</f>
        <v>1</v>
      </c>
      <c r="W169" s="11">
        <f>IF(tblSalaries[[#This Row],[Years of Experience]]="",Filters!$I$10,VLOOKUP(tblSalaries[[#This Row],[Years of Experience]],Filters!$G$3:$I$9,3,TRUE))</f>
        <v>0</v>
      </c>
    </row>
    <row r="170" spans="2:23" ht="15" customHeight="1" x14ac:dyDescent="0.25">
      <c r="B170" t="s">
        <v>1566</v>
      </c>
      <c r="C170" s="1">
        <v>41055.033379629633</v>
      </c>
      <c r="D170">
        <v>22880</v>
      </c>
      <c r="E170" t="s">
        <v>199</v>
      </c>
      <c r="F170" t="s">
        <v>258</v>
      </c>
      <c r="G170" t="s">
        <v>12</v>
      </c>
      <c r="H170" t="s">
        <v>7</v>
      </c>
      <c r="J170" t="str">
        <f>VLOOKUP(tblSalaries[[#This Row],[clean Country]],tblCountries[[#All],[Mapping]:[Region]],2,FALSE)</f>
        <v>USA</v>
      </c>
      <c r="L170" s="9" t="str">
        <f>IF($T170,tblSalaries[[#This Row],[Salary in USD]],"")</f>
        <v/>
      </c>
      <c r="M170" s="9" t="str">
        <f>IF($T170,tblSalaries[[#This Row],[Your Job Title]],"")</f>
        <v/>
      </c>
      <c r="N170" s="9" t="str">
        <f>IF($T170,tblSalaries[[#This Row],[Job Type]],"")</f>
        <v/>
      </c>
      <c r="O170" s="9" t="str">
        <f>IF($T170,tblSalaries[[#This Row],[clean Country]],"")</f>
        <v/>
      </c>
      <c r="P170" s="9" t="str">
        <f>IF($T170,tblSalaries[[#This Row],[How many hours of a day you work on Excel]],"")</f>
        <v/>
      </c>
      <c r="Q170" s="9" t="str">
        <f>IF($T170,tblSalaries[[#This Row],[Years of Experience]],"")</f>
        <v/>
      </c>
      <c r="R170" s="9" t="str">
        <f>IF($T170,tblSalaries[[#This Row],[Region]],"")</f>
        <v/>
      </c>
      <c r="T170" s="11">
        <f t="shared" si="2"/>
        <v>0</v>
      </c>
      <c r="U170" s="11">
        <f>VLOOKUP(tblSalaries[[#This Row],[Region]],SReg,2,FALSE)</f>
        <v>1</v>
      </c>
      <c r="V170" s="11">
        <f>VLOOKUP(tblSalaries[[#This Row],[How many hours of a day you work on Excel]],SHours,2,FALSE)</f>
        <v>1</v>
      </c>
      <c r="W170" s="11">
        <f>IF(tblSalaries[[#This Row],[Years of Experience]]="",Filters!$I$10,VLOOKUP(tblSalaries[[#This Row],[Years of Experience]],Filters!$G$3:$I$9,3,TRUE))</f>
        <v>0</v>
      </c>
    </row>
    <row r="171" spans="2:23" ht="15" customHeight="1" x14ac:dyDescent="0.25">
      <c r="B171" t="s">
        <v>1567</v>
      </c>
      <c r="C171" s="1">
        <v>41055.033414351848</v>
      </c>
      <c r="D171">
        <v>80000</v>
      </c>
      <c r="E171" t="s">
        <v>200</v>
      </c>
      <c r="F171" t="s">
        <v>294</v>
      </c>
      <c r="G171" t="s">
        <v>12</v>
      </c>
      <c r="H171" t="s">
        <v>7</v>
      </c>
      <c r="J171" t="str">
        <f>VLOOKUP(tblSalaries[[#This Row],[clean Country]],tblCountries[[#All],[Mapping]:[Region]],2,FALSE)</f>
        <v>USA</v>
      </c>
      <c r="L171" s="9" t="str">
        <f>IF($T171,tblSalaries[[#This Row],[Salary in USD]],"")</f>
        <v/>
      </c>
      <c r="M171" s="9" t="str">
        <f>IF($T171,tblSalaries[[#This Row],[Your Job Title]],"")</f>
        <v/>
      </c>
      <c r="N171" s="9" t="str">
        <f>IF($T171,tblSalaries[[#This Row],[Job Type]],"")</f>
        <v/>
      </c>
      <c r="O171" s="9" t="str">
        <f>IF($T171,tblSalaries[[#This Row],[clean Country]],"")</f>
        <v/>
      </c>
      <c r="P171" s="9" t="str">
        <f>IF($T171,tblSalaries[[#This Row],[How many hours of a day you work on Excel]],"")</f>
        <v/>
      </c>
      <c r="Q171" s="9" t="str">
        <f>IF($T171,tblSalaries[[#This Row],[Years of Experience]],"")</f>
        <v/>
      </c>
      <c r="R171" s="9" t="str">
        <f>IF($T171,tblSalaries[[#This Row],[Region]],"")</f>
        <v/>
      </c>
      <c r="T171" s="11">
        <f t="shared" si="2"/>
        <v>0</v>
      </c>
      <c r="U171" s="11">
        <f>VLOOKUP(tblSalaries[[#This Row],[Region]],SReg,2,FALSE)</f>
        <v>1</v>
      </c>
      <c r="V171" s="11">
        <f>VLOOKUP(tblSalaries[[#This Row],[How many hours of a day you work on Excel]],SHours,2,FALSE)</f>
        <v>1</v>
      </c>
      <c r="W171" s="11">
        <f>IF(tblSalaries[[#This Row],[Years of Experience]]="",Filters!$I$10,VLOOKUP(tblSalaries[[#This Row],[Years of Experience]],Filters!$G$3:$I$9,3,TRUE))</f>
        <v>0</v>
      </c>
    </row>
    <row r="172" spans="2:23" ht="15" customHeight="1" x14ac:dyDescent="0.25">
      <c r="B172" t="s">
        <v>1568</v>
      </c>
      <c r="C172" s="1">
        <v>41055.033460648148</v>
      </c>
      <c r="D172">
        <v>8903.9583437212841</v>
      </c>
      <c r="E172" t="s">
        <v>201</v>
      </c>
      <c r="F172" t="s">
        <v>17</v>
      </c>
      <c r="G172" t="s">
        <v>6</v>
      </c>
      <c r="H172" t="s">
        <v>15</v>
      </c>
      <c r="J172" t="str">
        <f>VLOOKUP(tblSalaries[[#This Row],[clean Country]],tblCountries[[#All],[Mapping]:[Region]],2,FALSE)</f>
        <v>APAC</v>
      </c>
      <c r="L172" s="9" t="str">
        <f>IF($T172,tblSalaries[[#This Row],[Salary in USD]],"")</f>
        <v/>
      </c>
      <c r="M172" s="9" t="str">
        <f>IF($T172,tblSalaries[[#This Row],[Your Job Title]],"")</f>
        <v/>
      </c>
      <c r="N172" s="9" t="str">
        <f>IF($T172,tblSalaries[[#This Row],[Job Type]],"")</f>
        <v/>
      </c>
      <c r="O172" s="9" t="str">
        <f>IF($T172,tblSalaries[[#This Row],[clean Country]],"")</f>
        <v/>
      </c>
      <c r="P172" s="9" t="str">
        <f>IF($T172,tblSalaries[[#This Row],[How many hours of a day you work on Excel]],"")</f>
        <v/>
      </c>
      <c r="Q172" s="9" t="str">
        <f>IF($T172,tblSalaries[[#This Row],[Years of Experience]],"")</f>
        <v/>
      </c>
      <c r="R172" s="9" t="str">
        <f>IF($T172,tblSalaries[[#This Row],[Region]],"")</f>
        <v/>
      </c>
      <c r="T172" s="11">
        <f t="shared" si="2"/>
        <v>0</v>
      </c>
      <c r="U172" s="11">
        <f>VLOOKUP(tblSalaries[[#This Row],[Region]],SReg,2,FALSE)</f>
        <v>0</v>
      </c>
      <c r="V172" s="11">
        <f>VLOOKUP(tblSalaries[[#This Row],[How many hours of a day you work on Excel]],SHours,2,FALSE)</f>
        <v>0</v>
      </c>
      <c r="W172" s="11">
        <f>IF(tblSalaries[[#This Row],[Years of Experience]]="",Filters!$I$10,VLOOKUP(tblSalaries[[#This Row],[Years of Experience]],Filters!$G$3:$I$9,3,TRUE))</f>
        <v>0</v>
      </c>
    </row>
    <row r="173" spans="2:23" ht="15" customHeight="1" x14ac:dyDescent="0.25">
      <c r="B173" t="s">
        <v>1569</v>
      </c>
      <c r="C173" s="1">
        <v>41055.033865740741</v>
      </c>
      <c r="D173">
        <v>88502.537072729421</v>
      </c>
      <c r="E173" t="s">
        <v>202</v>
      </c>
      <c r="F173" t="s">
        <v>17</v>
      </c>
      <c r="G173" t="s">
        <v>74</v>
      </c>
      <c r="H173" t="s">
        <v>7</v>
      </c>
      <c r="J173" t="str">
        <f>VLOOKUP(tblSalaries[[#This Row],[clean Country]],tblCountries[[#All],[Mapping]:[Region]],2,FALSE)</f>
        <v>CAN</v>
      </c>
      <c r="L173" s="9" t="str">
        <f>IF($T173,tblSalaries[[#This Row],[Salary in USD]],"")</f>
        <v/>
      </c>
      <c r="M173" s="9" t="str">
        <f>IF($T173,tblSalaries[[#This Row],[Your Job Title]],"")</f>
        <v/>
      </c>
      <c r="N173" s="9" t="str">
        <f>IF($T173,tblSalaries[[#This Row],[Job Type]],"")</f>
        <v/>
      </c>
      <c r="O173" s="9" t="str">
        <f>IF($T173,tblSalaries[[#This Row],[clean Country]],"")</f>
        <v/>
      </c>
      <c r="P173" s="9" t="str">
        <f>IF($T173,tblSalaries[[#This Row],[How many hours of a day you work on Excel]],"")</f>
        <v/>
      </c>
      <c r="Q173" s="9" t="str">
        <f>IF($T173,tblSalaries[[#This Row],[Years of Experience]],"")</f>
        <v/>
      </c>
      <c r="R173" s="9" t="str">
        <f>IF($T173,tblSalaries[[#This Row],[Region]],"")</f>
        <v/>
      </c>
      <c r="T173" s="11">
        <f t="shared" si="2"/>
        <v>0</v>
      </c>
      <c r="U173" s="11">
        <f>VLOOKUP(tblSalaries[[#This Row],[Region]],SReg,2,FALSE)</f>
        <v>0</v>
      </c>
      <c r="V173" s="11">
        <f>VLOOKUP(tblSalaries[[#This Row],[How many hours of a day you work on Excel]],SHours,2,FALSE)</f>
        <v>1</v>
      </c>
      <c r="W173" s="11">
        <f>IF(tblSalaries[[#This Row],[Years of Experience]]="",Filters!$I$10,VLOOKUP(tblSalaries[[#This Row],[Years of Experience]],Filters!$G$3:$I$9,3,TRUE))</f>
        <v>0</v>
      </c>
    </row>
    <row r="174" spans="2:23" ht="15" customHeight="1" x14ac:dyDescent="0.25">
      <c r="B174" t="s">
        <v>1570</v>
      </c>
      <c r="C174" s="1">
        <v>41055.033888888887</v>
      </c>
      <c r="D174">
        <v>3205.4250037396623</v>
      </c>
      <c r="E174" t="s">
        <v>203</v>
      </c>
      <c r="F174" t="s">
        <v>17</v>
      </c>
      <c r="G174" t="s">
        <v>6</v>
      </c>
      <c r="H174" t="s">
        <v>7</v>
      </c>
      <c r="J174" t="str">
        <f>VLOOKUP(tblSalaries[[#This Row],[clean Country]],tblCountries[[#All],[Mapping]:[Region]],2,FALSE)</f>
        <v>APAC</v>
      </c>
      <c r="L174" s="9" t="str">
        <f>IF($T174,tblSalaries[[#This Row],[Salary in USD]],"")</f>
        <v/>
      </c>
      <c r="M174" s="9" t="str">
        <f>IF($T174,tblSalaries[[#This Row],[Your Job Title]],"")</f>
        <v/>
      </c>
      <c r="N174" s="9" t="str">
        <f>IF($T174,tblSalaries[[#This Row],[Job Type]],"")</f>
        <v/>
      </c>
      <c r="O174" s="9" t="str">
        <f>IF($T174,tblSalaries[[#This Row],[clean Country]],"")</f>
        <v/>
      </c>
      <c r="P174" s="9" t="str">
        <f>IF($T174,tblSalaries[[#This Row],[How many hours of a day you work on Excel]],"")</f>
        <v/>
      </c>
      <c r="Q174" s="9" t="str">
        <f>IF($T174,tblSalaries[[#This Row],[Years of Experience]],"")</f>
        <v/>
      </c>
      <c r="R174" s="9" t="str">
        <f>IF($T174,tblSalaries[[#This Row],[Region]],"")</f>
        <v/>
      </c>
      <c r="T174" s="11">
        <f t="shared" si="2"/>
        <v>0</v>
      </c>
      <c r="U174" s="11">
        <f>VLOOKUP(tblSalaries[[#This Row],[Region]],SReg,2,FALSE)</f>
        <v>0</v>
      </c>
      <c r="V174" s="11">
        <f>VLOOKUP(tblSalaries[[#This Row],[How many hours of a day you work on Excel]],SHours,2,FALSE)</f>
        <v>1</v>
      </c>
      <c r="W174" s="11">
        <f>IF(tblSalaries[[#This Row],[Years of Experience]]="",Filters!$I$10,VLOOKUP(tblSalaries[[#This Row],[Years of Experience]],Filters!$G$3:$I$9,3,TRUE))</f>
        <v>0</v>
      </c>
    </row>
    <row r="175" spans="2:23" ht="15" customHeight="1" x14ac:dyDescent="0.25">
      <c r="B175" t="s">
        <v>1571</v>
      </c>
      <c r="C175" s="1">
        <v>41055.033888888887</v>
      </c>
      <c r="D175">
        <v>46584</v>
      </c>
      <c r="E175" t="s">
        <v>204</v>
      </c>
      <c r="F175" t="s">
        <v>17</v>
      </c>
      <c r="G175" t="s">
        <v>12</v>
      </c>
      <c r="H175" t="s">
        <v>7</v>
      </c>
      <c r="J175" t="str">
        <f>VLOOKUP(tblSalaries[[#This Row],[clean Country]],tblCountries[[#All],[Mapping]:[Region]],2,FALSE)</f>
        <v>USA</v>
      </c>
      <c r="L175" s="9" t="str">
        <f>IF($T175,tblSalaries[[#This Row],[Salary in USD]],"")</f>
        <v/>
      </c>
      <c r="M175" s="9" t="str">
        <f>IF($T175,tblSalaries[[#This Row],[Your Job Title]],"")</f>
        <v/>
      </c>
      <c r="N175" s="9" t="str">
        <f>IF($T175,tblSalaries[[#This Row],[Job Type]],"")</f>
        <v/>
      </c>
      <c r="O175" s="9" t="str">
        <f>IF($T175,tblSalaries[[#This Row],[clean Country]],"")</f>
        <v/>
      </c>
      <c r="P175" s="9" t="str">
        <f>IF($T175,tblSalaries[[#This Row],[How many hours of a day you work on Excel]],"")</f>
        <v/>
      </c>
      <c r="Q175" s="9" t="str">
        <f>IF($T175,tblSalaries[[#This Row],[Years of Experience]],"")</f>
        <v/>
      </c>
      <c r="R175" s="9" t="str">
        <f>IF($T175,tblSalaries[[#This Row],[Region]],"")</f>
        <v/>
      </c>
      <c r="T175" s="11">
        <f t="shared" si="2"/>
        <v>0</v>
      </c>
      <c r="U175" s="11">
        <f>VLOOKUP(tblSalaries[[#This Row],[Region]],SReg,2,FALSE)</f>
        <v>1</v>
      </c>
      <c r="V175" s="11">
        <f>VLOOKUP(tblSalaries[[#This Row],[How many hours of a day you work on Excel]],SHours,2,FALSE)</f>
        <v>1</v>
      </c>
      <c r="W175" s="11">
        <f>IF(tblSalaries[[#This Row],[Years of Experience]]="",Filters!$I$10,VLOOKUP(tblSalaries[[#This Row],[Years of Experience]],Filters!$G$3:$I$9,3,TRUE))</f>
        <v>0</v>
      </c>
    </row>
    <row r="176" spans="2:23" ht="15" customHeight="1" x14ac:dyDescent="0.25">
      <c r="B176" t="s">
        <v>1572</v>
      </c>
      <c r="C176" s="1">
        <v>41055.033888888887</v>
      </c>
      <c r="D176">
        <v>67000</v>
      </c>
      <c r="E176" t="s">
        <v>205</v>
      </c>
      <c r="F176" t="s">
        <v>17</v>
      </c>
      <c r="G176" t="s">
        <v>12</v>
      </c>
      <c r="H176" t="s">
        <v>7</v>
      </c>
      <c r="J176" t="str">
        <f>VLOOKUP(tblSalaries[[#This Row],[clean Country]],tblCountries[[#All],[Mapping]:[Region]],2,FALSE)</f>
        <v>USA</v>
      </c>
      <c r="L176" s="9" t="str">
        <f>IF($T176,tblSalaries[[#This Row],[Salary in USD]],"")</f>
        <v/>
      </c>
      <c r="M176" s="9" t="str">
        <f>IF($T176,tblSalaries[[#This Row],[Your Job Title]],"")</f>
        <v/>
      </c>
      <c r="N176" s="9" t="str">
        <f>IF($T176,tblSalaries[[#This Row],[Job Type]],"")</f>
        <v/>
      </c>
      <c r="O176" s="9" t="str">
        <f>IF($T176,tblSalaries[[#This Row],[clean Country]],"")</f>
        <v/>
      </c>
      <c r="P176" s="9" t="str">
        <f>IF($T176,tblSalaries[[#This Row],[How many hours of a day you work on Excel]],"")</f>
        <v/>
      </c>
      <c r="Q176" s="9" t="str">
        <f>IF($T176,tblSalaries[[#This Row],[Years of Experience]],"")</f>
        <v/>
      </c>
      <c r="R176" s="9" t="str">
        <f>IF($T176,tblSalaries[[#This Row],[Region]],"")</f>
        <v/>
      </c>
      <c r="T176" s="11">
        <f t="shared" si="2"/>
        <v>0</v>
      </c>
      <c r="U176" s="11">
        <f>VLOOKUP(tblSalaries[[#This Row],[Region]],SReg,2,FALSE)</f>
        <v>1</v>
      </c>
      <c r="V176" s="11">
        <f>VLOOKUP(tblSalaries[[#This Row],[How many hours of a day you work on Excel]],SHours,2,FALSE)</f>
        <v>1</v>
      </c>
      <c r="W176" s="11">
        <f>IF(tblSalaries[[#This Row],[Years of Experience]]="",Filters!$I$10,VLOOKUP(tblSalaries[[#This Row],[Years of Experience]],Filters!$G$3:$I$9,3,TRUE))</f>
        <v>0</v>
      </c>
    </row>
    <row r="177" spans="2:23" ht="15" customHeight="1" x14ac:dyDescent="0.25">
      <c r="B177" t="s">
        <v>1573</v>
      </c>
      <c r="C177" s="1">
        <v>41055.033993055556</v>
      </c>
      <c r="D177">
        <v>19588.708356186824</v>
      </c>
      <c r="E177" t="s">
        <v>206</v>
      </c>
      <c r="F177" t="s">
        <v>45</v>
      </c>
      <c r="G177" t="s">
        <v>6</v>
      </c>
      <c r="H177" t="s">
        <v>7</v>
      </c>
      <c r="J177" t="str">
        <f>VLOOKUP(tblSalaries[[#This Row],[clean Country]],tblCountries[[#All],[Mapping]:[Region]],2,FALSE)</f>
        <v>APAC</v>
      </c>
      <c r="L177" s="9" t="str">
        <f>IF($T177,tblSalaries[[#This Row],[Salary in USD]],"")</f>
        <v/>
      </c>
      <c r="M177" s="9" t="str">
        <f>IF($T177,tblSalaries[[#This Row],[Your Job Title]],"")</f>
        <v/>
      </c>
      <c r="N177" s="9" t="str">
        <f>IF($T177,tblSalaries[[#This Row],[Job Type]],"")</f>
        <v/>
      </c>
      <c r="O177" s="9" t="str">
        <f>IF($T177,tblSalaries[[#This Row],[clean Country]],"")</f>
        <v/>
      </c>
      <c r="P177" s="9" t="str">
        <f>IF($T177,tblSalaries[[#This Row],[How many hours of a day you work on Excel]],"")</f>
        <v/>
      </c>
      <c r="Q177" s="9" t="str">
        <f>IF($T177,tblSalaries[[#This Row],[Years of Experience]],"")</f>
        <v/>
      </c>
      <c r="R177" s="9" t="str">
        <f>IF($T177,tblSalaries[[#This Row],[Region]],"")</f>
        <v/>
      </c>
      <c r="T177" s="11">
        <f t="shared" si="2"/>
        <v>0</v>
      </c>
      <c r="U177" s="11">
        <f>VLOOKUP(tblSalaries[[#This Row],[Region]],SReg,2,FALSE)</f>
        <v>0</v>
      </c>
      <c r="V177" s="11">
        <f>VLOOKUP(tblSalaries[[#This Row],[How many hours of a day you work on Excel]],SHours,2,FALSE)</f>
        <v>1</v>
      </c>
      <c r="W177" s="11">
        <f>IF(tblSalaries[[#This Row],[Years of Experience]]="",Filters!$I$10,VLOOKUP(tblSalaries[[#This Row],[Years of Experience]],Filters!$G$3:$I$9,3,TRUE))</f>
        <v>0</v>
      </c>
    </row>
    <row r="178" spans="2:23" ht="15" customHeight="1" x14ac:dyDescent="0.25">
      <c r="B178" t="s">
        <v>1574</v>
      </c>
      <c r="C178" s="1">
        <v>41055.034236111111</v>
      </c>
      <c r="D178">
        <v>92000</v>
      </c>
      <c r="E178" t="s">
        <v>207</v>
      </c>
      <c r="F178" t="s">
        <v>233</v>
      </c>
      <c r="G178" t="s">
        <v>12</v>
      </c>
      <c r="H178" t="s">
        <v>7</v>
      </c>
      <c r="J178" t="str">
        <f>VLOOKUP(tblSalaries[[#This Row],[clean Country]],tblCountries[[#All],[Mapping]:[Region]],2,FALSE)</f>
        <v>USA</v>
      </c>
      <c r="L178" s="9" t="str">
        <f>IF($T178,tblSalaries[[#This Row],[Salary in USD]],"")</f>
        <v/>
      </c>
      <c r="M178" s="9" t="str">
        <f>IF($T178,tblSalaries[[#This Row],[Your Job Title]],"")</f>
        <v/>
      </c>
      <c r="N178" s="9" t="str">
        <f>IF($T178,tblSalaries[[#This Row],[Job Type]],"")</f>
        <v/>
      </c>
      <c r="O178" s="9" t="str">
        <f>IF($T178,tblSalaries[[#This Row],[clean Country]],"")</f>
        <v/>
      </c>
      <c r="P178" s="9" t="str">
        <f>IF($T178,tblSalaries[[#This Row],[How many hours of a day you work on Excel]],"")</f>
        <v/>
      </c>
      <c r="Q178" s="9" t="str">
        <f>IF($T178,tblSalaries[[#This Row],[Years of Experience]],"")</f>
        <v/>
      </c>
      <c r="R178" s="9" t="str">
        <f>IF($T178,tblSalaries[[#This Row],[Region]],"")</f>
        <v/>
      </c>
      <c r="T178" s="11">
        <f t="shared" si="2"/>
        <v>0</v>
      </c>
      <c r="U178" s="11">
        <f>VLOOKUP(tblSalaries[[#This Row],[Region]],SReg,2,FALSE)</f>
        <v>1</v>
      </c>
      <c r="V178" s="11">
        <f>VLOOKUP(tblSalaries[[#This Row],[How many hours of a day you work on Excel]],SHours,2,FALSE)</f>
        <v>1</v>
      </c>
      <c r="W178" s="11">
        <f>IF(tblSalaries[[#This Row],[Years of Experience]]="",Filters!$I$10,VLOOKUP(tblSalaries[[#This Row],[Years of Experience]],Filters!$G$3:$I$9,3,TRUE))</f>
        <v>0</v>
      </c>
    </row>
    <row r="179" spans="2:23" ht="15" customHeight="1" x14ac:dyDescent="0.25">
      <c r="B179" t="s">
        <v>1575</v>
      </c>
      <c r="C179" s="1">
        <v>41055.034270833334</v>
      </c>
      <c r="D179">
        <v>75000</v>
      </c>
      <c r="E179" t="s">
        <v>208</v>
      </c>
      <c r="F179" t="s">
        <v>56</v>
      </c>
      <c r="G179" t="s">
        <v>12</v>
      </c>
      <c r="H179" t="s">
        <v>10</v>
      </c>
      <c r="J179" t="str">
        <f>VLOOKUP(tblSalaries[[#This Row],[clean Country]],tblCountries[[#All],[Mapping]:[Region]],2,FALSE)</f>
        <v>USA</v>
      </c>
      <c r="L179" s="9" t="str">
        <f>IF($T179,tblSalaries[[#This Row],[Salary in USD]],"")</f>
        <v/>
      </c>
      <c r="M179" s="9" t="str">
        <f>IF($T179,tblSalaries[[#This Row],[Your Job Title]],"")</f>
        <v/>
      </c>
      <c r="N179" s="9" t="str">
        <f>IF($T179,tblSalaries[[#This Row],[Job Type]],"")</f>
        <v/>
      </c>
      <c r="O179" s="9" t="str">
        <f>IF($T179,tblSalaries[[#This Row],[clean Country]],"")</f>
        <v/>
      </c>
      <c r="P179" s="9" t="str">
        <f>IF($T179,tblSalaries[[#This Row],[How many hours of a day you work on Excel]],"")</f>
        <v/>
      </c>
      <c r="Q179" s="9" t="str">
        <f>IF($T179,tblSalaries[[#This Row],[Years of Experience]],"")</f>
        <v/>
      </c>
      <c r="R179" s="9" t="str">
        <f>IF($T179,tblSalaries[[#This Row],[Region]],"")</f>
        <v/>
      </c>
      <c r="T179" s="11">
        <f t="shared" si="2"/>
        <v>0</v>
      </c>
      <c r="U179" s="11">
        <f>VLOOKUP(tblSalaries[[#This Row],[Region]],SReg,2,FALSE)</f>
        <v>1</v>
      </c>
      <c r="V179" s="11">
        <f>VLOOKUP(tblSalaries[[#This Row],[How many hours of a day you work on Excel]],SHours,2,FALSE)</f>
        <v>1</v>
      </c>
      <c r="W179" s="11">
        <f>IF(tblSalaries[[#This Row],[Years of Experience]]="",Filters!$I$10,VLOOKUP(tblSalaries[[#This Row],[Years of Experience]],Filters!$G$3:$I$9,3,TRUE))</f>
        <v>0</v>
      </c>
    </row>
    <row r="180" spans="2:23" ht="15" customHeight="1" x14ac:dyDescent="0.25">
      <c r="B180" t="s">
        <v>1576</v>
      </c>
      <c r="C180" s="1">
        <v>41055.034432870372</v>
      </c>
      <c r="D180">
        <v>3205.4250037396623</v>
      </c>
      <c r="E180" t="s">
        <v>203</v>
      </c>
      <c r="F180" t="s">
        <v>17</v>
      </c>
      <c r="G180" t="s">
        <v>6</v>
      </c>
      <c r="H180" t="s">
        <v>7</v>
      </c>
      <c r="J180" t="str">
        <f>VLOOKUP(tblSalaries[[#This Row],[clean Country]],tblCountries[[#All],[Mapping]:[Region]],2,FALSE)</f>
        <v>APAC</v>
      </c>
      <c r="L180" s="9" t="str">
        <f>IF($T180,tblSalaries[[#This Row],[Salary in USD]],"")</f>
        <v/>
      </c>
      <c r="M180" s="9" t="str">
        <f>IF($T180,tblSalaries[[#This Row],[Your Job Title]],"")</f>
        <v/>
      </c>
      <c r="N180" s="9" t="str">
        <f>IF($T180,tblSalaries[[#This Row],[Job Type]],"")</f>
        <v/>
      </c>
      <c r="O180" s="9" t="str">
        <f>IF($T180,tblSalaries[[#This Row],[clean Country]],"")</f>
        <v/>
      </c>
      <c r="P180" s="9" t="str">
        <f>IF($T180,tblSalaries[[#This Row],[How many hours of a day you work on Excel]],"")</f>
        <v/>
      </c>
      <c r="Q180" s="9" t="str">
        <f>IF($T180,tblSalaries[[#This Row],[Years of Experience]],"")</f>
        <v/>
      </c>
      <c r="R180" s="9" t="str">
        <f>IF($T180,tblSalaries[[#This Row],[Region]],"")</f>
        <v/>
      </c>
      <c r="T180" s="11">
        <f t="shared" si="2"/>
        <v>0</v>
      </c>
      <c r="U180" s="11">
        <f>VLOOKUP(tblSalaries[[#This Row],[Region]],SReg,2,FALSE)</f>
        <v>0</v>
      </c>
      <c r="V180" s="11">
        <f>VLOOKUP(tblSalaries[[#This Row],[How many hours of a day you work on Excel]],SHours,2,FALSE)</f>
        <v>1</v>
      </c>
      <c r="W180" s="11">
        <f>IF(tblSalaries[[#This Row],[Years of Experience]]="",Filters!$I$10,VLOOKUP(tblSalaries[[#This Row],[Years of Experience]],Filters!$G$3:$I$9,3,TRUE))</f>
        <v>0</v>
      </c>
    </row>
    <row r="181" spans="2:23" ht="15" customHeight="1" x14ac:dyDescent="0.25">
      <c r="B181" t="s">
        <v>1577</v>
      </c>
      <c r="C181" s="1">
        <v>41055.034583333334</v>
      </c>
      <c r="D181">
        <v>29159.298033244755</v>
      </c>
      <c r="E181" t="s">
        <v>209</v>
      </c>
      <c r="F181" t="s">
        <v>45</v>
      </c>
      <c r="G181" t="s">
        <v>59</v>
      </c>
      <c r="H181" t="s">
        <v>10</v>
      </c>
      <c r="J181" t="str">
        <f>VLOOKUP(tblSalaries[[#This Row],[clean Country]],tblCountries[[#All],[Mapping]:[Region]],2,FALSE)</f>
        <v>EMEA</v>
      </c>
      <c r="L181" s="9" t="str">
        <f>IF($T181,tblSalaries[[#This Row],[Salary in USD]],"")</f>
        <v/>
      </c>
      <c r="M181" s="9" t="str">
        <f>IF($T181,tblSalaries[[#This Row],[Your Job Title]],"")</f>
        <v/>
      </c>
      <c r="N181" s="9" t="str">
        <f>IF($T181,tblSalaries[[#This Row],[Job Type]],"")</f>
        <v/>
      </c>
      <c r="O181" s="9" t="str">
        <f>IF($T181,tblSalaries[[#This Row],[clean Country]],"")</f>
        <v/>
      </c>
      <c r="P181" s="9" t="str">
        <f>IF($T181,tblSalaries[[#This Row],[How many hours of a day you work on Excel]],"")</f>
        <v/>
      </c>
      <c r="Q181" s="9" t="str">
        <f>IF($T181,tblSalaries[[#This Row],[Years of Experience]],"")</f>
        <v/>
      </c>
      <c r="R181" s="9" t="str">
        <f>IF($T181,tblSalaries[[#This Row],[Region]],"")</f>
        <v/>
      </c>
      <c r="T181" s="11">
        <f t="shared" si="2"/>
        <v>0</v>
      </c>
      <c r="U181" s="11">
        <f>VLOOKUP(tblSalaries[[#This Row],[Region]],SReg,2,FALSE)</f>
        <v>0</v>
      </c>
      <c r="V181" s="11">
        <f>VLOOKUP(tblSalaries[[#This Row],[How many hours of a day you work on Excel]],SHours,2,FALSE)</f>
        <v>1</v>
      </c>
      <c r="W181" s="11">
        <f>IF(tblSalaries[[#This Row],[Years of Experience]]="",Filters!$I$10,VLOOKUP(tblSalaries[[#This Row],[Years of Experience]],Filters!$G$3:$I$9,3,TRUE))</f>
        <v>0</v>
      </c>
    </row>
    <row r="182" spans="2:23" ht="15" customHeight="1" x14ac:dyDescent="0.25">
      <c r="B182" t="s">
        <v>1578</v>
      </c>
      <c r="C182" s="1">
        <v>41055.03460648148</v>
      </c>
      <c r="D182">
        <v>40000</v>
      </c>
      <c r="E182" t="s">
        <v>210</v>
      </c>
      <c r="F182" t="s">
        <v>17</v>
      </c>
      <c r="G182" t="s">
        <v>12</v>
      </c>
      <c r="H182" t="s">
        <v>10</v>
      </c>
      <c r="J182" t="str">
        <f>VLOOKUP(tblSalaries[[#This Row],[clean Country]],tblCountries[[#All],[Mapping]:[Region]],2,FALSE)</f>
        <v>USA</v>
      </c>
      <c r="L182" s="9" t="str">
        <f>IF($T182,tblSalaries[[#This Row],[Salary in USD]],"")</f>
        <v/>
      </c>
      <c r="M182" s="9" t="str">
        <f>IF($T182,tblSalaries[[#This Row],[Your Job Title]],"")</f>
        <v/>
      </c>
      <c r="N182" s="9" t="str">
        <f>IF($T182,tblSalaries[[#This Row],[Job Type]],"")</f>
        <v/>
      </c>
      <c r="O182" s="9" t="str">
        <f>IF($T182,tblSalaries[[#This Row],[clean Country]],"")</f>
        <v/>
      </c>
      <c r="P182" s="9" t="str">
        <f>IF($T182,tblSalaries[[#This Row],[How many hours of a day you work on Excel]],"")</f>
        <v/>
      </c>
      <c r="Q182" s="9" t="str">
        <f>IF($T182,tblSalaries[[#This Row],[Years of Experience]],"")</f>
        <v/>
      </c>
      <c r="R182" s="9" t="str">
        <f>IF($T182,tblSalaries[[#This Row],[Region]],"")</f>
        <v/>
      </c>
      <c r="T182" s="11">
        <f t="shared" si="2"/>
        <v>0</v>
      </c>
      <c r="U182" s="11">
        <f>VLOOKUP(tblSalaries[[#This Row],[Region]],SReg,2,FALSE)</f>
        <v>1</v>
      </c>
      <c r="V182" s="11">
        <f>VLOOKUP(tblSalaries[[#This Row],[How many hours of a day you work on Excel]],SHours,2,FALSE)</f>
        <v>1</v>
      </c>
      <c r="W182" s="11">
        <f>IF(tblSalaries[[#This Row],[Years of Experience]]="",Filters!$I$10,VLOOKUP(tblSalaries[[#This Row],[Years of Experience]],Filters!$G$3:$I$9,3,TRUE))</f>
        <v>0</v>
      </c>
    </row>
    <row r="183" spans="2:23" ht="15" customHeight="1" x14ac:dyDescent="0.25">
      <c r="B183" t="s">
        <v>1579</v>
      </c>
      <c r="C183" s="1">
        <v>41055.034710648149</v>
      </c>
      <c r="D183">
        <v>111680</v>
      </c>
      <c r="E183" t="s">
        <v>211</v>
      </c>
      <c r="F183" t="s">
        <v>17</v>
      </c>
      <c r="G183" t="s">
        <v>12</v>
      </c>
      <c r="H183" t="s">
        <v>15</v>
      </c>
      <c r="J183" t="str">
        <f>VLOOKUP(tblSalaries[[#This Row],[clean Country]],tblCountries[[#All],[Mapping]:[Region]],2,FALSE)</f>
        <v>USA</v>
      </c>
      <c r="L183" s="9" t="str">
        <f>IF($T183,tblSalaries[[#This Row],[Salary in USD]],"")</f>
        <v/>
      </c>
      <c r="M183" s="9" t="str">
        <f>IF($T183,tblSalaries[[#This Row],[Your Job Title]],"")</f>
        <v/>
      </c>
      <c r="N183" s="9" t="str">
        <f>IF($T183,tblSalaries[[#This Row],[Job Type]],"")</f>
        <v/>
      </c>
      <c r="O183" s="9" t="str">
        <f>IF($T183,tblSalaries[[#This Row],[clean Country]],"")</f>
        <v/>
      </c>
      <c r="P183" s="9" t="str">
        <f>IF($T183,tblSalaries[[#This Row],[How many hours of a day you work on Excel]],"")</f>
        <v/>
      </c>
      <c r="Q183" s="9" t="str">
        <f>IF($T183,tblSalaries[[#This Row],[Years of Experience]],"")</f>
        <v/>
      </c>
      <c r="R183" s="9" t="str">
        <f>IF($T183,tblSalaries[[#This Row],[Region]],"")</f>
        <v/>
      </c>
      <c r="T183" s="11">
        <f t="shared" si="2"/>
        <v>0</v>
      </c>
      <c r="U183" s="11">
        <f>VLOOKUP(tblSalaries[[#This Row],[Region]],SReg,2,FALSE)</f>
        <v>1</v>
      </c>
      <c r="V183" s="11">
        <f>VLOOKUP(tblSalaries[[#This Row],[How many hours of a day you work on Excel]],SHours,2,FALSE)</f>
        <v>0</v>
      </c>
      <c r="W183" s="11">
        <f>IF(tblSalaries[[#This Row],[Years of Experience]]="",Filters!$I$10,VLOOKUP(tblSalaries[[#This Row],[Years of Experience]],Filters!$G$3:$I$9,3,TRUE))</f>
        <v>0</v>
      </c>
    </row>
    <row r="184" spans="2:23" ht="15" customHeight="1" x14ac:dyDescent="0.25">
      <c r="B184" t="s">
        <v>1580</v>
      </c>
      <c r="C184" s="1">
        <v>41055.034849537034</v>
      </c>
      <c r="D184">
        <v>41406</v>
      </c>
      <c r="E184" t="s">
        <v>212</v>
      </c>
      <c r="F184" t="s">
        <v>17</v>
      </c>
      <c r="G184" t="s">
        <v>74</v>
      </c>
      <c r="H184" t="s">
        <v>22</v>
      </c>
      <c r="J184" t="str">
        <f>VLOOKUP(tblSalaries[[#This Row],[clean Country]],tblCountries[[#All],[Mapping]:[Region]],2,FALSE)</f>
        <v>CAN</v>
      </c>
      <c r="L184" s="9" t="str">
        <f>IF($T184,tblSalaries[[#This Row],[Salary in USD]],"")</f>
        <v/>
      </c>
      <c r="M184" s="9" t="str">
        <f>IF($T184,tblSalaries[[#This Row],[Your Job Title]],"")</f>
        <v/>
      </c>
      <c r="N184" s="9" t="str">
        <f>IF($T184,tblSalaries[[#This Row],[Job Type]],"")</f>
        <v/>
      </c>
      <c r="O184" s="9" t="str">
        <f>IF($T184,tblSalaries[[#This Row],[clean Country]],"")</f>
        <v/>
      </c>
      <c r="P184" s="9" t="str">
        <f>IF($T184,tblSalaries[[#This Row],[How many hours of a day you work on Excel]],"")</f>
        <v/>
      </c>
      <c r="Q184" s="9" t="str">
        <f>IF($T184,tblSalaries[[#This Row],[Years of Experience]],"")</f>
        <v/>
      </c>
      <c r="R184" s="9" t="str">
        <f>IF($T184,tblSalaries[[#This Row],[Region]],"")</f>
        <v/>
      </c>
      <c r="T184" s="11">
        <f t="shared" si="2"/>
        <v>0</v>
      </c>
      <c r="U184" s="11">
        <f>VLOOKUP(tblSalaries[[#This Row],[Region]],SReg,2,FALSE)</f>
        <v>0</v>
      </c>
      <c r="V184" s="11">
        <f>VLOOKUP(tblSalaries[[#This Row],[How many hours of a day you work on Excel]],SHours,2,FALSE)</f>
        <v>0</v>
      </c>
      <c r="W184" s="11">
        <f>IF(tblSalaries[[#This Row],[Years of Experience]]="",Filters!$I$10,VLOOKUP(tblSalaries[[#This Row],[Years of Experience]],Filters!$G$3:$I$9,3,TRUE))</f>
        <v>0</v>
      </c>
    </row>
    <row r="185" spans="2:23" ht="15" customHeight="1" x14ac:dyDescent="0.25">
      <c r="B185" t="s">
        <v>1581</v>
      </c>
      <c r="C185" s="1">
        <v>41055.034895833334</v>
      </c>
      <c r="D185">
        <v>70000</v>
      </c>
      <c r="E185" t="s">
        <v>213</v>
      </c>
      <c r="F185" t="s">
        <v>45</v>
      </c>
      <c r="G185" t="s">
        <v>12</v>
      </c>
      <c r="H185" t="s">
        <v>7</v>
      </c>
      <c r="J185" t="str">
        <f>VLOOKUP(tblSalaries[[#This Row],[clean Country]],tblCountries[[#All],[Mapping]:[Region]],2,FALSE)</f>
        <v>USA</v>
      </c>
      <c r="L185" s="9" t="str">
        <f>IF($T185,tblSalaries[[#This Row],[Salary in USD]],"")</f>
        <v/>
      </c>
      <c r="M185" s="9" t="str">
        <f>IF($T185,tblSalaries[[#This Row],[Your Job Title]],"")</f>
        <v/>
      </c>
      <c r="N185" s="9" t="str">
        <f>IF($T185,tblSalaries[[#This Row],[Job Type]],"")</f>
        <v/>
      </c>
      <c r="O185" s="9" t="str">
        <f>IF($T185,tblSalaries[[#This Row],[clean Country]],"")</f>
        <v/>
      </c>
      <c r="P185" s="9" t="str">
        <f>IF($T185,tblSalaries[[#This Row],[How many hours of a day you work on Excel]],"")</f>
        <v/>
      </c>
      <c r="Q185" s="9" t="str">
        <f>IF($T185,tblSalaries[[#This Row],[Years of Experience]],"")</f>
        <v/>
      </c>
      <c r="R185" s="9" t="str">
        <f>IF($T185,tblSalaries[[#This Row],[Region]],"")</f>
        <v/>
      </c>
      <c r="T185" s="11">
        <f t="shared" si="2"/>
        <v>0</v>
      </c>
      <c r="U185" s="11">
        <f>VLOOKUP(tblSalaries[[#This Row],[Region]],SReg,2,FALSE)</f>
        <v>1</v>
      </c>
      <c r="V185" s="11">
        <f>VLOOKUP(tblSalaries[[#This Row],[How many hours of a day you work on Excel]],SHours,2,FALSE)</f>
        <v>1</v>
      </c>
      <c r="W185" s="11">
        <f>IF(tblSalaries[[#This Row],[Years of Experience]]="",Filters!$I$10,VLOOKUP(tblSalaries[[#This Row],[Years of Experience]],Filters!$G$3:$I$9,3,TRUE))</f>
        <v>0</v>
      </c>
    </row>
    <row r="186" spans="2:23" ht="15" customHeight="1" x14ac:dyDescent="0.25">
      <c r="B186" t="s">
        <v>1582</v>
      </c>
      <c r="C186" s="1">
        <v>41055.035081018519</v>
      </c>
      <c r="D186">
        <v>40700</v>
      </c>
      <c r="E186" t="s">
        <v>214</v>
      </c>
      <c r="F186" t="s">
        <v>17</v>
      </c>
      <c r="G186" t="s">
        <v>12</v>
      </c>
      <c r="H186" t="s">
        <v>22</v>
      </c>
      <c r="J186" t="str">
        <f>VLOOKUP(tblSalaries[[#This Row],[clean Country]],tblCountries[[#All],[Mapping]:[Region]],2,FALSE)</f>
        <v>USA</v>
      </c>
      <c r="L186" s="9" t="str">
        <f>IF($T186,tblSalaries[[#This Row],[Salary in USD]],"")</f>
        <v/>
      </c>
      <c r="M186" s="9" t="str">
        <f>IF($T186,tblSalaries[[#This Row],[Your Job Title]],"")</f>
        <v/>
      </c>
      <c r="N186" s="9" t="str">
        <f>IF($T186,tblSalaries[[#This Row],[Job Type]],"")</f>
        <v/>
      </c>
      <c r="O186" s="9" t="str">
        <f>IF($T186,tblSalaries[[#This Row],[clean Country]],"")</f>
        <v/>
      </c>
      <c r="P186" s="9" t="str">
        <f>IF($T186,tblSalaries[[#This Row],[How many hours of a day you work on Excel]],"")</f>
        <v/>
      </c>
      <c r="Q186" s="9" t="str">
        <f>IF($T186,tblSalaries[[#This Row],[Years of Experience]],"")</f>
        <v/>
      </c>
      <c r="R186" s="9" t="str">
        <f>IF($T186,tblSalaries[[#This Row],[Region]],"")</f>
        <v/>
      </c>
      <c r="T186" s="11">
        <f t="shared" si="2"/>
        <v>0</v>
      </c>
      <c r="U186" s="11">
        <f>VLOOKUP(tblSalaries[[#This Row],[Region]],SReg,2,FALSE)</f>
        <v>1</v>
      </c>
      <c r="V186" s="11">
        <f>VLOOKUP(tblSalaries[[#This Row],[How many hours of a day you work on Excel]],SHours,2,FALSE)</f>
        <v>0</v>
      </c>
      <c r="W186" s="11">
        <f>IF(tblSalaries[[#This Row],[Years of Experience]]="",Filters!$I$10,VLOOKUP(tblSalaries[[#This Row],[Years of Experience]],Filters!$G$3:$I$9,3,TRUE))</f>
        <v>0</v>
      </c>
    </row>
    <row r="187" spans="2:23" ht="15" customHeight="1" x14ac:dyDescent="0.25">
      <c r="B187" t="s">
        <v>1583</v>
      </c>
      <c r="C187" s="1">
        <v>41055.035092592596</v>
      </c>
      <c r="D187">
        <v>40000</v>
      </c>
      <c r="E187" t="s">
        <v>215</v>
      </c>
      <c r="F187" t="s">
        <v>17</v>
      </c>
      <c r="G187" t="s">
        <v>12</v>
      </c>
      <c r="H187" t="s">
        <v>7</v>
      </c>
      <c r="J187" t="str">
        <f>VLOOKUP(tblSalaries[[#This Row],[clean Country]],tblCountries[[#All],[Mapping]:[Region]],2,FALSE)</f>
        <v>USA</v>
      </c>
      <c r="L187" s="9" t="str">
        <f>IF($T187,tblSalaries[[#This Row],[Salary in USD]],"")</f>
        <v/>
      </c>
      <c r="M187" s="9" t="str">
        <f>IF($T187,tblSalaries[[#This Row],[Your Job Title]],"")</f>
        <v/>
      </c>
      <c r="N187" s="9" t="str">
        <f>IF($T187,tblSalaries[[#This Row],[Job Type]],"")</f>
        <v/>
      </c>
      <c r="O187" s="9" t="str">
        <f>IF($T187,tblSalaries[[#This Row],[clean Country]],"")</f>
        <v/>
      </c>
      <c r="P187" s="9" t="str">
        <f>IF($T187,tblSalaries[[#This Row],[How many hours of a day you work on Excel]],"")</f>
        <v/>
      </c>
      <c r="Q187" s="9" t="str">
        <f>IF($T187,tblSalaries[[#This Row],[Years of Experience]],"")</f>
        <v/>
      </c>
      <c r="R187" s="9" t="str">
        <f>IF($T187,tblSalaries[[#This Row],[Region]],"")</f>
        <v/>
      </c>
      <c r="T187" s="11">
        <f t="shared" si="2"/>
        <v>0</v>
      </c>
      <c r="U187" s="11">
        <f>VLOOKUP(tblSalaries[[#This Row],[Region]],SReg,2,FALSE)</f>
        <v>1</v>
      </c>
      <c r="V187" s="11">
        <f>VLOOKUP(tblSalaries[[#This Row],[How many hours of a day you work on Excel]],SHours,2,FALSE)</f>
        <v>1</v>
      </c>
      <c r="W187" s="11">
        <f>IF(tblSalaries[[#This Row],[Years of Experience]]="",Filters!$I$10,VLOOKUP(tblSalaries[[#This Row],[Years of Experience]],Filters!$G$3:$I$9,3,TRUE))</f>
        <v>0</v>
      </c>
    </row>
    <row r="188" spans="2:23" ht="15" customHeight="1" x14ac:dyDescent="0.25">
      <c r="B188" t="s">
        <v>1584</v>
      </c>
      <c r="C188" s="1">
        <v>41055.035162037035</v>
      </c>
      <c r="D188">
        <v>60000</v>
      </c>
      <c r="E188" t="s">
        <v>216</v>
      </c>
      <c r="F188" t="s">
        <v>258</v>
      </c>
      <c r="G188" t="s">
        <v>12</v>
      </c>
      <c r="H188" t="s">
        <v>7</v>
      </c>
      <c r="J188" t="str">
        <f>VLOOKUP(tblSalaries[[#This Row],[clean Country]],tblCountries[[#All],[Mapping]:[Region]],2,FALSE)</f>
        <v>USA</v>
      </c>
      <c r="L188" s="9" t="str">
        <f>IF($T188,tblSalaries[[#This Row],[Salary in USD]],"")</f>
        <v/>
      </c>
      <c r="M188" s="9" t="str">
        <f>IF($T188,tblSalaries[[#This Row],[Your Job Title]],"")</f>
        <v/>
      </c>
      <c r="N188" s="9" t="str">
        <f>IF($T188,tblSalaries[[#This Row],[Job Type]],"")</f>
        <v/>
      </c>
      <c r="O188" s="9" t="str">
        <f>IF($T188,tblSalaries[[#This Row],[clean Country]],"")</f>
        <v/>
      </c>
      <c r="P188" s="9" t="str">
        <f>IF($T188,tblSalaries[[#This Row],[How many hours of a day you work on Excel]],"")</f>
        <v/>
      </c>
      <c r="Q188" s="9" t="str">
        <f>IF($T188,tblSalaries[[#This Row],[Years of Experience]],"")</f>
        <v/>
      </c>
      <c r="R188" s="9" t="str">
        <f>IF($T188,tblSalaries[[#This Row],[Region]],"")</f>
        <v/>
      </c>
      <c r="T188" s="11">
        <f t="shared" si="2"/>
        <v>0</v>
      </c>
      <c r="U188" s="11">
        <f>VLOOKUP(tblSalaries[[#This Row],[Region]],SReg,2,FALSE)</f>
        <v>1</v>
      </c>
      <c r="V188" s="11">
        <f>VLOOKUP(tblSalaries[[#This Row],[How many hours of a day you work on Excel]],SHours,2,FALSE)</f>
        <v>1</v>
      </c>
      <c r="W188" s="11">
        <f>IF(tblSalaries[[#This Row],[Years of Experience]]="",Filters!$I$10,VLOOKUP(tblSalaries[[#This Row],[Years of Experience]],Filters!$G$3:$I$9,3,TRUE))</f>
        <v>0</v>
      </c>
    </row>
    <row r="189" spans="2:23" ht="15" customHeight="1" x14ac:dyDescent="0.25">
      <c r="B189" t="s">
        <v>1585</v>
      </c>
      <c r="C189" s="1">
        <v>41055.035196759258</v>
      </c>
      <c r="D189">
        <v>90469.260118790073</v>
      </c>
      <c r="E189" t="s">
        <v>217</v>
      </c>
      <c r="F189" t="s">
        <v>294</v>
      </c>
      <c r="G189" t="s">
        <v>74</v>
      </c>
      <c r="H189" t="s">
        <v>10</v>
      </c>
      <c r="J189" t="str">
        <f>VLOOKUP(tblSalaries[[#This Row],[clean Country]],tblCountries[[#All],[Mapping]:[Region]],2,FALSE)</f>
        <v>CAN</v>
      </c>
      <c r="L189" s="9" t="str">
        <f>IF($T189,tblSalaries[[#This Row],[Salary in USD]],"")</f>
        <v/>
      </c>
      <c r="M189" s="9" t="str">
        <f>IF($T189,tblSalaries[[#This Row],[Your Job Title]],"")</f>
        <v/>
      </c>
      <c r="N189" s="9" t="str">
        <f>IF($T189,tblSalaries[[#This Row],[Job Type]],"")</f>
        <v/>
      </c>
      <c r="O189" s="9" t="str">
        <f>IF($T189,tblSalaries[[#This Row],[clean Country]],"")</f>
        <v/>
      </c>
      <c r="P189" s="9" t="str">
        <f>IF($T189,tblSalaries[[#This Row],[How many hours of a day you work on Excel]],"")</f>
        <v/>
      </c>
      <c r="Q189" s="9" t="str">
        <f>IF($T189,tblSalaries[[#This Row],[Years of Experience]],"")</f>
        <v/>
      </c>
      <c r="R189" s="9" t="str">
        <f>IF($T189,tblSalaries[[#This Row],[Region]],"")</f>
        <v/>
      </c>
      <c r="T189" s="11">
        <f t="shared" si="2"/>
        <v>0</v>
      </c>
      <c r="U189" s="11">
        <f>VLOOKUP(tblSalaries[[#This Row],[Region]],SReg,2,FALSE)</f>
        <v>0</v>
      </c>
      <c r="V189" s="11">
        <f>VLOOKUP(tblSalaries[[#This Row],[How many hours of a day you work on Excel]],SHours,2,FALSE)</f>
        <v>1</v>
      </c>
      <c r="W189" s="11">
        <f>IF(tblSalaries[[#This Row],[Years of Experience]]="",Filters!$I$10,VLOOKUP(tblSalaries[[#This Row],[Years of Experience]],Filters!$G$3:$I$9,3,TRUE))</f>
        <v>0</v>
      </c>
    </row>
    <row r="190" spans="2:23" ht="15" customHeight="1" x14ac:dyDescent="0.25">
      <c r="B190" t="s">
        <v>1586</v>
      </c>
      <c r="C190" s="1">
        <v>41055.035219907404</v>
      </c>
      <c r="D190">
        <v>13636</v>
      </c>
      <c r="E190" t="s">
        <v>218</v>
      </c>
      <c r="F190" t="s">
        <v>45</v>
      </c>
      <c r="G190" t="s">
        <v>6</v>
      </c>
      <c r="H190" t="s">
        <v>10</v>
      </c>
      <c r="J190" t="str">
        <f>VLOOKUP(tblSalaries[[#This Row],[clean Country]],tblCountries[[#All],[Mapping]:[Region]],2,FALSE)</f>
        <v>APAC</v>
      </c>
      <c r="L190" s="9" t="str">
        <f>IF($T190,tblSalaries[[#This Row],[Salary in USD]],"")</f>
        <v/>
      </c>
      <c r="M190" s="9" t="str">
        <f>IF($T190,tblSalaries[[#This Row],[Your Job Title]],"")</f>
        <v/>
      </c>
      <c r="N190" s="9" t="str">
        <f>IF($T190,tblSalaries[[#This Row],[Job Type]],"")</f>
        <v/>
      </c>
      <c r="O190" s="9" t="str">
        <f>IF($T190,tblSalaries[[#This Row],[clean Country]],"")</f>
        <v/>
      </c>
      <c r="P190" s="9" t="str">
        <f>IF($T190,tblSalaries[[#This Row],[How many hours of a day you work on Excel]],"")</f>
        <v/>
      </c>
      <c r="Q190" s="9" t="str">
        <f>IF($T190,tblSalaries[[#This Row],[Years of Experience]],"")</f>
        <v/>
      </c>
      <c r="R190" s="9" t="str">
        <f>IF($T190,tblSalaries[[#This Row],[Region]],"")</f>
        <v/>
      </c>
      <c r="T190" s="11">
        <f t="shared" si="2"/>
        <v>0</v>
      </c>
      <c r="U190" s="11">
        <f>VLOOKUP(tblSalaries[[#This Row],[Region]],SReg,2,FALSE)</f>
        <v>0</v>
      </c>
      <c r="V190" s="11">
        <f>VLOOKUP(tblSalaries[[#This Row],[How many hours of a day you work on Excel]],SHours,2,FALSE)</f>
        <v>1</v>
      </c>
      <c r="W190" s="11">
        <f>IF(tblSalaries[[#This Row],[Years of Experience]]="",Filters!$I$10,VLOOKUP(tblSalaries[[#This Row],[Years of Experience]],Filters!$G$3:$I$9,3,TRUE))</f>
        <v>0</v>
      </c>
    </row>
    <row r="191" spans="2:23" ht="15" customHeight="1" x14ac:dyDescent="0.25">
      <c r="B191" t="s">
        <v>1587</v>
      </c>
      <c r="C191" s="1">
        <v>41055.035219907404</v>
      </c>
      <c r="D191">
        <v>80000</v>
      </c>
      <c r="E191" t="s">
        <v>219</v>
      </c>
      <c r="F191" t="s">
        <v>45</v>
      </c>
      <c r="G191" t="s">
        <v>12</v>
      </c>
      <c r="H191" t="s">
        <v>15</v>
      </c>
      <c r="J191" t="str">
        <f>VLOOKUP(tblSalaries[[#This Row],[clean Country]],tblCountries[[#All],[Mapping]:[Region]],2,FALSE)</f>
        <v>USA</v>
      </c>
      <c r="L191" s="9" t="str">
        <f>IF($T191,tblSalaries[[#This Row],[Salary in USD]],"")</f>
        <v/>
      </c>
      <c r="M191" s="9" t="str">
        <f>IF($T191,tblSalaries[[#This Row],[Your Job Title]],"")</f>
        <v/>
      </c>
      <c r="N191" s="9" t="str">
        <f>IF($T191,tblSalaries[[#This Row],[Job Type]],"")</f>
        <v/>
      </c>
      <c r="O191" s="9" t="str">
        <f>IF($T191,tblSalaries[[#This Row],[clean Country]],"")</f>
        <v/>
      </c>
      <c r="P191" s="9" t="str">
        <f>IF($T191,tblSalaries[[#This Row],[How many hours of a day you work on Excel]],"")</f>
        <v/>
      </c>
      <c r="Q191" s="9" t="str">
        <f>IF($T191,tblSalaries[[#This Row],[Years of Experience]],"")</f>
        <v/>
      </c>
      <c r="R191" s="9" t="str">
        <f>IF($T191,tblSalaries[[#This Row],[Region]],"")</f>
        <v/>
      </c>
      <c r="T191" s="11">
        <f t="shared" si="2"/>
        <v>0</v>
      </c>
      <c r="U191" s="11">
        <f>VLOOKUP(tblSalaries[[#This Row],[Region]],SReg,2,FALSE)</f>
        <v>1</v>
      </c>
      <c r="V191" s="11">
        <f>VLOOKUP(tblSalaries[[#This Row],[How many hours of a day you work on Excel]],SHours,2,FALSE)</f>
        <v>0</v>
      </c>
      <c r="W191" s="11">
        <f>IF(tblSalaries[[#This Row],[Years of Experience]]="",Filters!$I$10,VLOOKUP(tblSalaries[[#This Row],[Years of Experience]],Filters!$G$3:$I$9,3,TRUE))</f>
        <v>0</v>
      </c>
    </row>
    <row r="192" spans="2:23" ht="15" customHeight="1" x14ac:dyDescent="0.25">
      <c r="B192" t="s">
        <v>1588</v>
      </c>
      <c r="C192" s="1">
        <v>41055.035416666666</v>
      </c>
      <c r="D192">
        <v>59001.691381819612</v>
      </c>
      <c r="E192" t="s">
        <v>220</v>
      </c>
      <c r="F192" t="s">
        <v>17</v>
      </c>
      <c r="G192" t="s">
        <v>74</v>
      </c>
      <c r="H192" t="s">
        <v>15</v>
      </c>
      <c r="J192" t="str">
        <f>VLOOKUP(tblSalaries[[#This Row],[clean Country]],tblCountries[[#All],[Mapping]:[Region]],2,FALSE)</f>
        <v>CAN</v>
      </c>
      <c r="L192" s="9" t="str">
        <f>IF($T192,tblSalaries[[#This Row],[Salary in USD]],"")</f>
        <v/>
      </c>
      <c r="M192" s="9" t="str">
        <f>IF($T192,tblSalaries[[#This Row],[Your Job Title]],"")</f>
        <v/>
      </c>
      <c r="N192" s="9" t="str">
        <f>IF($T192,tblSalaries[[#This Row],[Job Type]],"")</f>
        <v/>
      </c>
      <c r="O192" s="9" t="str">
        <f>IF($T192,tblSalaries[[#This Row],[clean Country]],"")</f>
        <v/>
      </c>
      <c r="P192" s="9" t="str">
        <f>IF($T192,tblSalaries[[#This Row],[How many hours of a day you work on Excel]],"")</f>
        <v/>
      </c>
      <c r="Q192" s="9" t="str">
        <f>IF($T192,tblSalaries[[#This Row],[Years of Experience]],"")</f>
        <v/>
      </c>
      <c r="R192" s="9" t="str">
        <f>IF($T192,tblSalaries[[#This Row],[Region]],"")</f>
        <v/>
      </c>
      <c r="T192" s="11">
        <f t="shared" si="2"/>
        <v>0</v>
      </c>
      <c r="U192" s="11">
        <f>VLOOKUP(tblSalaries[[#This Row],[Region]],SReg,2,FALSE)</f>
        <v>0</v>
      </c>
      <c r="V192" s="11">
        <f>VLOOKUP(tblSalaries[[#This Row],[How many hours of a day you work on Excel]],SHours,2,FALSE)</f>
        <v>0</v>
      </c>
      <c r="W192" s="11">
        <f>IF(tblSalaries[[#This Row],[Years of Experience]]="",Filters!$I$10,VLOOKUP(tblSalaries[[#This Row],[Years of Experience]],Filters!$G$3:$I$9,3,TRUE))</f>
        <v>0</v>
      </c>
    </row>
    <row r="193" spans="2:23" ht="15" customHeight="1" x14ac:dyDescent="0.25">
      <c r="B193" t="s">
        <v>1589</v>
      </c>
      <c r="C193" s="1">
        <v>41055.035914351851</v>
      </c>
      <c r="D193">
        <v>28000</v>
      </c>
      <c r="E193" t="s">
        <v>221</v>
      </c>
      <c r="F193" t="s">
        <v>17</v>
      </c>
      <c r="G193" t="s">
        <v>12</v>
      </c>
      <c r="H193" t="s">
        <v>7</v>
      </c>
      <c r="J193" t="str">
        <f>VLOOKUP(tblSalaries[[#This Row],[clean Country]],tblCountries[[#All],[Mapping]:[Region]],2,FALSE)</f>
        <v>USA</v>
      </c>
      <c r="L193" s="9" t="str">
        <f>IF($T193,tblSalaries[[#This Row],[Salary in USD]],"")</f>
        <v/>
      </c>
      <c r="M193" s="9" t="str">
        <f>IF($T193,tblSalaries[[#This Row],[Your Job Title]],"")</f>
        <v/>
      </c>
      <c r="N193" s="9" t="str">
        <f>IF($T193,tblSalaries[[#This Row],[Job Type]],"")</f>
        <v/>
      </c>
      <c r="O193" s="9" t="str">
        <f>IF($T193,tblSalaries[[#This Row],[clean Country]],"")</f>
        <v/>
      </c>
      <c r="P193" s="9" t="str">
        <f>IF($T193,tblSalaries[[#This Row],[How many hours of a day you work on Excel]],"")</f>
        <v/>
      </c>
      <c r="Q193" s="9" t="str">
        <f>IF($T193,tblSalaries[[#This Row],[Years of Experience]],"")</f>
        <v/>
      </c>
      <c r="R193" s="9" t="str">
        <f>IF($T193,tblSalaries[[#This Row],[Region]],"")</f>
        <v/>
      </c>
      <c r="T193" s="11">
        <f t="shared" si="2"/>
        <v>0</v>
      </c>
      <c r="U193" s="11">
        <f>VLOOKUP(tblSalaries[[#This Row],[Region]],SReg,2,FALSE)</f>
        <v>1</v>
      </c>
      <c r="V193" s="11">
        <f>VLOOKUP(tblSalaries[[#This Row],[How many hours of a day you work on Excel]],SHours,2,FALSE)</f>
        <v>1</v>
      </c>
      <c r="W193" s="11">
        <f>IF(tblSalaries[[#This Row],[Years of Experience]]="",Filters!$I$10,VLOOKUP(tblSalaries[[#This Row],[Years of Experience]],Filters!$G$3:$I$9,3,TRUE))</f>
        <v>0</v>
      </c>
    </row>
    <row r="194" spans="2:23" ht="15" customHeight="1" x14ac:dyDescent="0.25">
      <c r="B194" t="s">
        <v>1590</v>
      </c>
      <c r="C194" s="1">
        <v>41055.036053240743</v>
      </c>
      <c r="D194">
        <v>60000</v>
      </c>
      <c r="E194" t="s">
        <v>222</v>
      </c>
      <c r="F194" t="s">
        <v>17</v>
      </c>
      <c r="G194" t="s">
        <v>12</v>
      </c>
      <c r="H194" t="s">
        <v>7</v>
      </c>
      <c r="J194" t="str">
        <f>VLOOKUP(tblSalaries[[#This Row],[clean Country]],tblCountries[[#All],[Mapping]:[Region]],2,FALSE)</f>
        <v>USA</v>
      </c>
      <c r="L194" s="9" t="str">
        <f>IF($T194,tblSalaries[[#This Row],[Salary in USD]],"")</f>
        <v/>
      </c>
      <c r="M194" s="9" t="str">
        <f>IF($T194,tblSalaries[[#This Row],[Your Job Title]],"")</f>
        <v/>
      </c>
      <c r="N194" s="9" t="str">
        <f>IF($T194,tblSalaries[[#This Row],[Job Type]],"")</f>
        <v/>
      </c>
      <c r="O194" s="9" t="str">
        <f>IF($T194,tblSalaries[[#This Row],[clean Country]],"")</f>
        <v/>
      </c>
      <c r="P194" s="9" t="str">
        <f>IF($T194,tblSalaries[[#This Row],[How many hours of a day you work on Excel]],"")</f>
        <v/>
      </c>
      <c r="Q194" s="9" t="str">
        <f>IF($T194,tblSalaries[[#This Row],[Years of Experience]],"")</f>
        <v/>
      </c>
      <c r="R194" s="9" t="str">
        <f>IF($T194,tblSalaries[[#This Row],[Region]],"")</f>
        <v/>
      </c>
      <c r="T194" s="11">
        <f t="shared" si="2"/>
        <v>0</v>
      </c>
      <c r="U194" s="11">
        <f>VLOOKUP(tblSalaries[[#This Row],[Region]],SReg,2,FALSE)</f>
        <v>1</v>
      </c>
      <c r="V194" s="11">
        <f>VLOOKUP(tblSalaries[[#This Row],[How many hours of a day you work on Excel]],SHours,2,FALSE)</f>
        <v>1</v>
      </c>
      <c r="W194" s="11">
        <f>IF(tblSalaries[[#This Row],[Years of Experience]]="",Filters!$I$10,VLOOKUP(tblSalaries[[#This Row],[Years of Experience]],Filters!$G$3:$I$9,3,TRUE))</f>
        <v>0</v>
      </c>
    </row>
    <row r="195" spans="2:23" ht="15" customHeight="1" x14ac:dyDescent="0.25">
      <c r="B195" t="s">
        <v>1591</v>
      </c>
      <c r="C195" s="1">
        <v>41055.036099537036</v>
      </c>
      <c r="D195">
        <v>96000</v>
      </c>
      <c r="E195" t="s">
        <v>223</v>
      </c>
      <c r="F195" t="s">
        <v>56</v>
      </c>
      <c r="G195" t="s">
        <v>12</v>
      </c>
      <c r="H195" t="s">
        <v>15</v>
      </c>
      <c r="J195" t="str">
        <f>VLOOKUP(tblSalaries[[#This Row],[clean Country]],tblCountries[[#All],[Mapping]:[Region]],2,FALSE)</f>
        <v>USA</v>
      </c>
      <c r="L195" s="9" t="str">
        <f>IF($T195,tblSalaries[[#This Row],[Salary in USD]],"")</f>
        <v/>
      </c>
      <c r="M195" s="9" t="str">
        <f>IF($T195,tblSalaries[[#This Row],[Your Job Title]],"")</f>
        <v/>
      </c>
      <c r="N195" s="9" t="str">
        <f>IF($T195,tblSalaries[[#This Row],[Job Type]],"")</f>
        <v/>
      </c>
      <c r="O195" s="9" t="str">
        <f>IF($T195,tblSalaries[[#This Row],[clean Country]],"")</f>
        <v/>
      </c>
      <c r="P195" s="9" t="str">
        <f>IF($T195,tblSalaries[[#This Row],[How many hours of a day you work on Excel]],"")</f>
        <v/>
      </c>
      <c r="Q195" s="9" t="str">
        <f>IF($T195,tblSalaries[[#This Row],[Years of Experience]],"")</f>
        <v/>
      </c>
      <c r="R195" s="9" t="str">
        <f>IF($T195,tblSalaries[[#This Row],[Region]],"")</f>
        <v/>
      </c>
      <c r="T195" s="11">
        <f t="shared" si="2"/>
        <v>0</v>
      </c>
      <c r="U195" s="11">
        <f>VLOOKUP(tblSalaries[[#This Row],[Region]],SReg,2,FALSE)</f>
        <v>1</v>
      </c>
      <c r="V195" s="11">
        <f>VLOOKUP(tblSalaries[[#This Row],[How many hours of a day you work on Excel]],SHours,2,FALSE)</f>
        <v>0</v>
      </c>
      <c r="W195" s="11">
        <f>IF(tblSalaries[[#This Row],[Years of Experience]]="",Filters!$I$10,VLOOKUP(tblSalaries[[#This Row],[Years of Experience]],Filters!$G$3:$I$9,3,TRUE))</f>
        <v>0</v>
      </c>
    </row>
    <row r="196" spans="2:23" ht="15" customHeight="1" x14ac:dyDescent="0.25">
      <c r="B196" t="s">
        <v>1592</v>
      </c>
      <c r="C196" s="1">
        <v>41055.036354166667</v>
      </c>
      <c r="D196">
        <v>67000</v>
      </c>
      <c r="E196" t="s">
        <v>11</v>
      </c>
      <c r="F196" t="s">
        <v>17</v>
      </c>
      <c r="G196" t="s">
        <v>12</v>
      </c>
      <c r="H196" t="s">
        <v>7</v>
      </c>
      <c r="J196" t="str">
        <f>VLOOKUP(tblSalaries[[#This Row],[clean Country]],tblCountries[[#All],[Mapping]:[Region]],2,FALSE)</f>
        <v>USA</v>
      </c>
      <c r="L196" s="9" t="str">
        <f>IF($T196,tblSalaries[[#This Row],[Salary in USD]],"")</f>
        <v/>
      </c>
      <c r="M196" s="9" t="str">
        <f>IF($T196,tblSalaries[[#This Row],[Your Job Title]],"")</f>
        <v/>
      </c>
      <c r="N196" s="9" t="str">
        <f>IF($T196,tblSalaries[[#This Row],[Job Type]],"")</f>
        <v/>
      </c>
      <c r="O196" s="9" t="str">
        <f>IF($T196,tblSalaries[[#This Row],[clean Country]],"")</f>
        <v/>
      </c>
      <c r="P196" s="9" t="str">
        <f>IF($T196,tblSalaries[[#This Row],[How many hours of a day you work on Excel]],"")</f>
        <v/>
      </c>
      <c r="Q196" s="9" t="str">
        <f>IF($T196,tblSalaries[[#This Row],[Years of Experience]],"")</f>
        <v/>
      </c>
      <c r="R196" s="9" t="str">
        <f>IF($T196,tblSalaries[[#This Row],[Region]],"")</f>
        <v/>
      </c>
      <c r="T196" s="11">
        <f t="shared" si="2"/>
        <v>0</v>
      </c>
      <c r="U196" s="11">
        <f>VLOOKUP(tblSalaries[[#This Row],[Region]],SReg,2,FALSE)</f>
        <v>1</v>
      </c>
      <c r="V196" s="11">
        <f>VLOOKUP(tblSalaries[[#This Row],[How many hours of a day you work on Excel]],SHours,2,FALSE)</f>
        <v>1</v>
      </c>
      <c r="W196" s="11">
        <f>IF(tblSalaries[[#This Row],[Years of Experience]]="",Filters!$I$10,VLOOKUP(tblSalaries[[#This Row],[Years of Experience]],Filters!$G$3:$I$9,3,TRUE))</f>
        <v>0</v>
      </c>
    </row>
    <row r="197" spans="2:23" ht="15" customHeight="1" x14ac:dyDescent="0.25">
      <c r="B197" t="s">
        <v>1593</v>
      </c>
      <c r="C197" s="1">
        <v>41055.036400462966</v>
      </c>
      <c r="D197">
        <v>70000</v>
      </c>
      <c r="E197" t="s">
        <v>224</v>
      </c>
      <c r="F197" t="s">
        <v>17</v>
      </c>
      <c r="G197" t="s">
        <v>12</v>
      </c>
      <c r="H197" t="s">
        <v>7</v>
      </c>
      <c r="J197" t="str">
        <f>VLOOKUP(tblSalaries[[#This Row],[clean Country]],tblCountries[[#All],[Mapping]:[Region]],2,FALSE)</f>
        <v>USA</v>
      </c>
      <c r="L197" s="9" t="str">
        <f>IF($T197,tblSalaries[[#This Row],[Salary in USD]],"")</f>
        <v/>
      </c>
      <c r="M197" s="9" t="str">
        <f>IF($T197,tblSalaries[[#This Row],[Your Job Title]],"")</f>
        <v/>
      </c>
      <c r="N197" s="9" t="str">
        <f>IF($T197,tblSalaries[[#This Row],[Job Type]],"")</f>
        <v/>
      </c>
      <c r="O197" s="9" t="str">
        <f>IF($T197,tblSalaries[[#This Row],[clean Country]],"")</f>
        <v/>
      </c>
      <c r="P197" s="9" t="str">
        <f>IF($T197,tblSalaries[[#This Row],[How many hours of a day you work on Excel]],"")</f>
        <v/>
      </c>
      <c r="Q197" s="9" t="str">
        <f>IF($T197,tblSalaries[[#This Row],[Years of Experience]],"")</f>
        <v/>
      </c>
      <c r="R197" s="9" t="str">
        <f>IF($T197,tblSalaries[[#This Row],[Region]],"")</f>
        <v/>
      </c>
      <c r="T197" s="11">
        <f t="shared" si="2"/>
        <v>0</v>
      </c>
      <c r="U197" s="11">
        <f>VLOOKUP(tblSalaries[[#This Row],[Region]],SReg,2,FALSE)</f>
        <v>1</v>
      </c>
      <c r="V197" s="11">
        <f>VLOOKUP(tblSalaries[[#This Row],[How many hours of a day you work on Excel]],SHours,2,FALSE)</f>
        <v>1</v>
      </c>
      <c r="W197" s="11">
        <f>IF(tblSalaries[[#This Row],[Years of Experience]]="",Filters!$I$10,VLOOKUP(tblSalaries[[#This Row],[Years of Experience]],Filters!$G$3:$I$9,3,TRUE))</f>
        <v>0</v>
      </c>
    </row>
    <row r="198" spans="2:23" ht="15" customHeight="1" x14ac:dyDescent="0.25">
      <c r="B198" t="s">
        <v>1594</v>
      </c>
      <c r="C198" s="1">
        <v>41055.036458333336</v>
      </c>
      <c r="D198">
        <v>4149.2445881741187</v>
      </c>
      <c r="E198" t="s">
        <v>225</v>
      </c>
      <c r="F198" t="s">
        <v>45</v>
      </c>
      <c r="G198" t="s">
        <v>6</v>
      </c>
      <c r="H198" t="s">
        <v>10</v>
      </c>
      <c r="J198" t="str">
        <f>VLOOKUP(tblSalaries[[#This Row],[clean Country]],tblCountries[[#All],[Mapping]:[Region]],2,FALSE)</f>
        <v>APAC</v>
      </c>
      <c r="L198" s="9" t="str">
        <f>IF($T198,tblSalaries[[#This Row],[Salary in USD]],"")</f>
        <v/>
      </c>
      <c r="M198" s="9" t="str">
        <f>IF($T198,tblSalaries[[#This Row],[Your Job Title]],"")</f>
        <v/>
      </c>
      <c r="N198" s="9" t="str">
        <f>IF($T198,tblSalaries[[#This Row],[Job Type]],"")</f>
        <v/>
      </c>
      <c r="O198" s="9" t="str">
        <f>IF($T198,tblSalaries[[#This Row],[clean Country]],"")</f>
        <v/>
      </c>
      <c r="P198" s="9" t="str">
        <f>IF($T198,tblSalaries[[#This Row],[How many hours of a day you work on Excel]],"")</f>
        <v/>
      </c>
      <c r="Q198" s="9" t="str">
        <f>IF($T198,tblSalaries[[#This Row],[Years of Experience]],"")</f>
        <v/>
      </c>
      <c r="R198" s="9" t="str">
        <f>IF($T198,tblSalaries[[#This Row],[Region]],"")</f>
        <v/>
      </c>
      <c r="T198" s="11">
        <f t="shared" si="2"/>
        <v>0</v>
      </c>
      <c r="U198" s="11">
        <f>VLOOKUP(tblSalaries[[#This Row],[Region]],SReg,2,FALSE)</f>
        <v>0</v>
      </c>
      <c r="V198" s="11">
        <f>VLOOKUP(tblSalaries[[#This Row],[How many hours of a day you work on Excel]],SHours,2,FALSE)</f>
        <v>1</v>
      </c>
      <c r="W198" s="11">
        <f>IF(tblSalaries[[#This Row],[Years of Experience]]="",Filters!$I$10,VLOOKUP(tblSalaries[[#This Row],[Years of Experience]],Filters!$G$3:$I$9,3,TRUE))</f>
        <v>0</v>
      </c>
    </row>
    <row r="199" spans="2:23" ht="15" customHeight="1" x14ac:dyDescent="0.25">
      <c r="B199" t="s">
        <v>1595</v>
      </c>
      <c r="C199" s="1">
        <v>41055.036539351851</v>
      </c>
      <c r="D199">
        <v>99000</v>
      </c>
      <c r="E199" t="s">
        <v>226</v>
      </c>
      <c r="F199" t="s">
        <v>391</v>
      </c>
      <c r="G199" t="s">
        <v>12</v>
      </c>
      <c r="H199" t="s">
        <v>7</v>
      </c>
      <c r="J199" t="str">
        <f>VLOOKUP(tblSalaries[[#This Row],[clean Country]],tblCountries[[#All],[Mapping]:[Region]],2,FALSE)</f>
        <v>USA</v>
      </c>
      <c r="L199" s="9" t="str">
        <f>IF($T199,tblSalaries[[#This Row],[Salary in USD]],"")</f>
        <v/>
      </c>
      <c r="M199" s="9" t="str">
        <f>IF($T199,tblSalaries[[#This Row],[Your Job Title]],"")</f>
        <v/>
      </c>
      <c r="N199" s="9" t="str">
        <f>IF($T199,tblSalaries[[#This Row],[Job Type]],"")</f>
        <v/>
      </c>
      <c r="O199" s="9" t="str">
        <f>IF($T199,tblSalaries[[#This Row],[clean Country]],"")</f>
        <v/>
      </c>
      <c r="P199" s="9" t="str">
        <f>IF($T199,tblSalaries[[#This Row],[How many hours of a day you work on Excel]],"")</f>
        <v/>
      </c>
      <c r="Q199" s="9" t="str">
        <f>IF($T199,tblSalaries[[#This Row],[Years of Experience]],"")</f>
        <v/>
      </c>
      <c r="R199" s="9" t="str">
        <f>IF($T199,tblSalaries[[#This Row],[Region]],"")</f>
        <v/>
      </c>
      <c r="T199" s="11">
        <f t="shared" ref="T199:T262" si="3">U199*V199*W199</f>
        <v>0</v>
      </c>
      <c r="U199" s="11">
        <f>VLOOKUP(tblSalaries[[#This Row],[Region]],SReg,2,FALSE)</f>
        <v>1</v>
      </c>
      <c r="V199" s="11">
        <f>VLOOKUP(tblSalaries[[#This Row],[How many hours of a day you work on Excel]],SHours,2,FALSE)</f>
        <v>1</v>
      </c>
      <c r="W199" s="11">
        <f>IF(tblSalaries[[#This Row],[Years of Experience]]="",Filters!$I$10,VLOOKUP(tblSalaries[[#This Row],[Years of Experience]],Filters!$G$3:$I$9,3,TRUE))</f>
        <v>0</v>
      </c>
    </row>
    <row r="200" spans="2:23" ht="15" customHeight="1" x14ac:dyDescent="0.25">
      <c r="B200" t="s">
        <v>1596</v>
      </c>
      <c r="C200" s="1">
        <v>41055.036805555559</v>
      </c>
      <c r="D200">
        <v>90000</v>
      </c>
      <c r="E200" t="s">
        <v>168</v>
      </c>
      <c r="F200" t="s">
        <v>45</v>
      </c>
      <c r="G200" t="s">
        <v>12</v>
      </c>
      <c r="H200" t="s">
        <v>15</v>
      </c>
      <c r="J200" t="str">
        <f>VLOOKUP(tblSalaries[[#This Row],[clean Country]],tblCountries[[#All],[Mapping]:[Region]],2,FALSE)</f>
        <v>USA</v>
      </c>
      <c r="L200" s="9" t="str">
        <f>IF($T200,tblSalaries[[#This Row],[Salary in USD]],"")</f>
        <v/>
      </c>
      <c r="M200" s="9" t="str">
        <f>IF($T200,tblSalaries[[#This Row],[Your Job Title]],"")</f>
        <v/>
      </c>
      <c r="N200" s="9" t="str">
        <f>IF($T200,tblSalaries[[#This Row],[Job Type]],"")</f>
        <v/>
      </c>
      <c r="O200" s="9" t="str">
        <f>IF($T200,tblSalaries[[#This Row],[clean Country]],"")</f>
        <v/>
      </c>
      <c r="P200" s="9" t="str">
        <f>IF($T200,tblSalaries[[#This Row],[How many hours of a day you work on Excel]],"")</f>
        <v/>
      </c>
      <c r="Q200" s="9" t="str">
        <f>IF($T200,tblSalaries[[#This Row],[Years of Experience]],"")</f>
        <v/>
      </c>
      <c r="R200" s="9" t="str">
        <f>IF($T200,tblSalaries[[#This Row],[Region]],"")</f>
        <v/>
      </c>
      <c r="T200" s="11">
        <f t="shared" si="3"/>
        <v>0</v>
      </c>
      <c r="U200" s="11">
        <f>VLOOKUP(tblSalaries[[#This Row],[Region]],SReg,2,FALSE)</f>
        <v>1</v>
      </c>
      <c r="V200" s="11">
        <f>VLOOKUP(tblSalaries[[#This Row],[How many hours of a day you work on Excel]],SHours,2,FALSE)</f>
        <v>0</v>
      </c>
      <c r="W200" s="11">
        <f>IF(tblSalaries[[#This Row],[Years of Experience]]="",Filters!$I$10,VLOOKUP(tblSalaries[[#This Row],[Years of Experience]],Filters!$G$3:$I$9,3,TRUE))</f>
        <v>0</v>
      </c>
    </row>
    <row r="201" spans="2:23" ht="15" customHeight="1" x14ac:dyDescent="0.25">
      <c r="B201" t="s">
        <v>1597</v>
      </c>
      <c r="C201" s="1">
        <v>41055.036828703705</v>
      </c>
      <c r="D201">
        <v>4897.177089046706</v>
      </c>
      <c r="E201" t="s">
        <v>228</v>
      </c>
      <c r="F201" t="s">
        <v>17</v>
      </c>
      <c r="G201" t="s">
        <v>6</v>
      </c>
      <c r="H201" t="s">
        <v>15</v>
      </c>
      <c r="J201" t="str">
        <f>VLOOKUP(tblSalaries[[#This Row],[clean Country]],tblCountries[[#All],[Mapping]:[Region]],2,FALSE)</f>
        <v>APAC</v>
      </c>
      <c r="L201" s="9" t="str">
        <f>IF($T201,tblSalaries[[#This Row],[Salary in USD]],"")</f>
        <v/>
      </c>
      <c r="M201" s="9" t="str">
        <f>IF($T201,tblSalaries[[#This Row],[Your Job Title]],"")</f>
        <v/>
      </c>
      <c r="N201" s="9" t="str">
        <f>IF($T201,tblSalaries[[#This Row],[Job Type]],"")</f>
        <v/>
      </c>
      <c r="O201" s="9" t="str">
        <f>IF($T201,tblSalaries[[#This Row],[clean Country]],"")</f>
        <v/>
      </c>
      <c r="P201" s="9" t="str">
        <f>IF($T201,tblSalaries[[#This Row],[How many hours of a day you work on Excel]],"")</f>
        <v/>
      </c>
      <c r="Q201" s="9" t="str">
        <f>IF($T201,tblSalaries[[#This Row],[Years of Experience]],"")</f>
        <v/>
      </c>
      <c r="R201" s="9" t="str">
        <f>IF($T201,tblSalaries[[#This Row],[Region]],"")</f>
        <v/>
      </c>
      <c r="T201" s="11">
        <f t="shared" si="3"/>
        <v>0</v>
      </c>
      <c r="U201" s="11">
        <f>VLOOKUP(tblSalaries[[#This Row],[Region]],SReg,2,FALSE)</f>
        <v>0</v>
      </c>
      <c r="V201" s="11">
        <f>VLOOKUP(tblSalaries[[#This Row],[How many hours of a day you work on Excel]],SHours,2,FALSE)</f>
        <v>0</v>
      </c>
      <c r="W201" s="11">
        <f>IF(tblSalaries[[#This Row],[Years of Experience]]="",Filters!$I$10,VLOOKUP(tblSalaries[[#This Row],[Years of Experience]],Filters!$G$3:$I$9,3,TRUE))</f>
        <v>0</v>
      </c>
    </row>
    <row r="202" spans="2:23" ht="15" customHeight="1" x14ac:dyDescent="0.25">
      <c r="B202" t="s">
        <v>1598</v>
      </c>
      <c r="C202" s="1">
        <v>41055.03701388889</v>
      </c>
      <c r="D202">
        <v>3419.1200039889732</v>
      </c>
      <c r="E202" t="s">
        <v>229</v>
      </c>
      <c r="F202" t="s">
        <v>17</v>
      </c>
      <c r="G202" t="s">
        <v>6</v>
      </c>
      <c r="H202" t="s">
        <v>10</v>
      </c>
      <c r="J202" t="str">
        <f>VLOOKUP(tblSalaries[[#This Row],[clean Country]],tblCountries[[#All],[Mapping]:[Region]],2,FALSE)</f>
        <v>APAC</v>
      </c>
      <c r="L202" s="9" t="str">
        <f>IF($T202,tblSalaries[[#This Row],[Salary in USD]],"")</f>
        <v/>
      </c>
      <c r="M202" s="9" t="str">
        <f>IF($T202,tblSalaries[[#This Row],[Your Job Title]],"")</f>
        <v/>
      </c>
      <c r="N202" s="9" t="str">
        <f>IF($T202,tblSalaries[[#This Row],[Job Type]],"")</f>
        <v/>
      </c>
      <c r="O202" s="9" t="str">
        <f>IF($T202,tblSalaries[[#This Row],[clean Country]],"")</f>
        <v/>
      </c>
      <c r="P202" s="9" t="str">
        <f>IF($T202,tblSalaries[[#This Row],[How many hours of a day you work on Excel]],"")</f>
        <v/>
      </c>
      <c r="Q202" s="9" t="str">
        <f>IF($T202,tblSalaries[[#This Row],[Years of Experience]],"")</f>
        <v/>
      </c>
      <c r="R202" s="9" t="str">
        <f>IF($T202,tblSalaries[[#This Row],[Region]],"")</f>
        <v/>
      </c>
      <c r="T202" s="11">
        <f t="shared" si="3"/>
        <v>0</v>
      </c>
      <c r="U202" s="11">
        <f>VLOOKUP(tblSalaries[[#This Row],[Region]],SReg,2,FALSE)</f>
        <v>0</v>
      </c>
      <c r="V202" s="11">
        <f>VLOOKUP(tblSalaries[[#This Row],[How many hours of a day you work on Excel]],SHours,2,FALSE)</f>
        <v>1</v>
      </c>
      <c r="W202" s="11">
        <f>IF(tblSalaries[[#This Row],[Years of Experience]]="",Filters!$I$10,VLOOKUP(tblSalaries[[#This Row],[Years of Experience]],Filters!$G$3:$I$9,3,TRUE))</f>
        <v>0</v>
      </c>
    </row>
    <row r="203" spans="2:23" ht="15" customHeight="1" x14ac:dyDescent="0.25">
      <c r="B203" t="s">
        <v>1599</v>
      </c>
      <c r="C203" s="1">
        <v>41055.037233796298</v>
      </c>
      <c r="D203">
        <v>51000</v>
      </c>
      <c r="E203" t="s">
        <v>230</v>
      </c>
      <c r="F203" t="s">
        <v>45</v>
      </c>
      <c r="G203" t="s">
        <v>12</v>
      </c>
      <c r="H203" t="s">
        <v>7</v>
      </c>
      <c r="J203" t="str">
        <f>VLOOKUP(tblSalaries[[#This Row],[clean Country]],tblCountries[[#All],[Mapping]:[Region]],2,FALSE)</f>
        <v>USA</v>
      </c>
      <c r="L203" s="9" t="str">
        <f>IF($T203,tblSalaries[[#This Row],[Salary in USD]],"")</f>
        <v/>
      </c>
      <c r="M203" s="9" t="str">
        <f>IF($T203,tblSalaries[[#This Row],[Your Job Title]],"")</f>
        <v/>
      </c>
      <c r="N203" s="9" t="str">
        <f>IF($T203,tblSalaries[[#This Row],[Job Type]],"")</f>
        <v/>
      </c>
      <c r="O203" s="9" t="str">
        <f>IF($T203,tblSalaries[[#This Row],[clean Country]],"")</f>
        <v/>
      </c>
      <c r="P203" s="9" t="str">
        <f>IF($T203,tblSalaries[[#This Row],[How many hours of a day you work on Excel]],"")</f>
        <v/>
      </c>
      <c r="Q203" s="9" t="str">
        <f>IF($T203,tblSalaries[[#This Row],[Years of Experience]],"")</f>
        <v/>
      </c>
      <c r="R203" s="9" t="str">
        <f>IF($T203,tblSalaries[[#This Row],[Region]],"")</f>
        <v/>
      </c>
      <c r="T203" s="11">
        <f t="shared" si="3"/>
        <v>0</v>
      </c>
      <c r="U203" s="11">
        <f>VLOOKUP(tblSalaries[[#This Row],[Region]],SReg,2,FALSE)</f>
        <v>1</v>
      </c>
      <c r="V203" s="11">
        <f>VLOOKUP(tblSalaries[[#This Row],[How many hours of a day you work on Excel]],SHours,2,FALSE)</f>
        <v>1</v>
      </c>
      <c r="W203" s="11">
        <f>IF(tblSalaries[[#This Row],[Years of Experience]]="",Filters!$I$10,VLOOKUP(tblSalaries[[#This Row],[Years of Experience]],Filters!$G$3:$I$9,3,TRUE))</f>
        <v>0</v>
      </c>
    </row>
    <row r="204" spans="2:23" ht="15" customHeight="1" x14ac:dyDescent="0.25">
      <c r="B204" t="s">
        <v>1600</v>
      </c>
      <c r="C204" s="1">
        <v>41055.037291666667</v>
      </c>
      <c r="D204">
        <v>100000</v>
      </c>
      <c r="E204" t="s">
        <v>231</v>
      </c>
      <c r="F204" t="s">
        <v>45</v>
      </c>
      <c r="G204" t="s">
        <v>12</v>
      </c>
      <c r="H204" t="s">
        <v>10</v>
      </c>
      <c r="J204" t="str">
        <f>VLOOKUP(tblSalaries[[#This Row],[clean Country]],tblCountries[[#All],[Mapping]:[Region]],2,FALSE)</f>
        <v>USA</v>
      </c>
      <c r="L204" s="9" t="str">
        <f>IF($T204,tblSalaries[[#This Row],[Salary in USD]],"")</f>
        <v/>
      </c>
      <c r="M204" s="9" t="str">
        <f>IF($T204,tblSalaries[[#This Row],[Your Job Title]],"")</f>
        <v/>
      </c>
      <c r="N204" s="9" t="str">
        <f>IF($T204,tblSalaries[[#This Row],[Job Type]],"")</f>
        <v/>
      </c>
      <c r="O204" s="9" t="str">
        <f>IF($T204,tblSalaries[[#This Row],[clean Country]],"")</f>
        <v/>
      </c>
      <c r="P204" s="9" t="str">
        <f>IF($T204,tblSalaries[[#This Row],[How many hours of a day you work on Excel]],"")</f>
        <v/>
      </c>
      <c r="Q204" s="9" t="str">
        <f>IF($T204,tblSalaries[[#This Row],[Years of Experience]],"")</f>
        <v/>
      </c>
      <c r="R204" s="9" t="str">
        <f>IF($T204,tblSalaries[[#This Row],[Region]],"")</f>
        <v/>
      </c>
      <c r="T204" s="11">
        <f t="shared" si="3"/>
        <v>0</v>
      </c>
      <c r="U204" s="11">
        <f>VLOOKUP(tblSalaries[[#This Row],[Region]],SReg,2,FALSE)</f>
        <v>1</v>
      </c>
      <c r="V204" s="11">
        <f>VLOOKUP(tblSalaries[[#This Row],[How many hours of a day you work on Excel]],SHours,2,FALSE)</f>
        <v>1</v>
      </c>
      <c r="W204" s="11">
        <f>IF(tblSalaries[[#This Row],[Years of Experience]]="",Filters!$I$10,VLOOKUP(tblSalaries[[#This Row],[Years of Experience]],Filters!$G$3:$I$9,3,TRUE))</f>
        <v>0</v>
      </c>
    </row>
    <row r="205" spans="2:23" ht="15" customHeight="1" x14ac:dyDescent="0.25">
      <c r="B205" t="s">
        <v>1601</v>
      </c>
      <c r="C205" s="1">
        <v>41055.03733796296</v>
      </c>
      <c r="D205">
        <v>32054.250037396621</v>
      </c>
      <c r="E205" t="s">
        <v>232</v>
      </c>
      <c r="F205" t="s">
        <v>45</v>
      </c>
      <c r="G205" t="s">
        <v>6</v>
      </c>
      <c r="H205" t="s">
        <v>22</v>
      </c>
      <c r="J205" t="str">
        <f>VLOOKUP(tblSalaries[[#This Row],[clean Country]],tblCountries[[#All],[Mapping]:[Region]],2,FALSE)</f>
        <v>APAC</v>
      </c>
      <c r="L205" s="9" t="str">
        <f>IF($T205,tblSalaries[[#This Row],[Salary in USD]],"")</f>
        <v/>
      </c>
      <c r="M205" s="9" t="str">
        <f>IF($T205,tblSalaries[[#This Row],[Your Job Title]],"")</f>
        <v/>
      </c>
      <c r="N205" s="9" t="str">
        <f>IF($T205,tblSalaries[[#This Row],[Job Type]],"")</f>
        <v/>
      </c>
      <c r="O205" s="9" t="str">
        <f>IF($T205,tblSalaries[[#This Row],[clean Country]],"")</f>
        <v/>
      </c>
      <c r="P205" s="9" t="str">
        <f>IF($T205,tblSalaries[[#This Row],[How many hours of a day you work on Excel]],"")</f>
        <v/>
      </c>
      <c r="Q205" s="9" t="str">
        <f>IF($T205,tblSalaries[[#This Row],[Years of Experience]],"")</f>
        <v/>
      </c>
      <c r="R205" s="9" t="str">
        <f>IF($T205,tblSalaries[[#This Row],[Region]],"")</f>
        <v/>
      </c>
      <c r="T205" s="11">
        <f t="shared" si="3"/>
        <v>0</v>
      </c>
      <c r="U205" s="11">
        <f>VLOOKUP(tblSalaries[[#This Row],[Region]],SReg,2,FALSE)</f>
        <v>0</v>
      </c>
      <c r="V205" s="11">
        <f>VLOOKUP(tblSalaries[[#This Row],[How many hours of a day you work on Excel]],SHours,2,FALSE)</f>
        <v>0</v>
      </c>
      <c r="W205" s="11">
        <f>IF(tblSalaries[[#This Row],[Years of Experience]]="",Filters!$I$10,VLOOKUP(tblSalaries[[#This Row],[Years of Experience]],Filters!$G$3:$I$9,3,TRUE))</f>
        <v>0</v>
      </c>
    </row>
    <row r="206" spans="2:23" ht="15" customHeight="1" x14ac:dyDescent="0.25">
      <c r="B206" t="s">
        <v>1602</v>
      </c>
      <c r="C206" s="1">
        <v>41055.037638888891</v>
      </c>
      <c r="D206">
        <v>47285.348162018527</v>
      </c>
      <c r="E206" t="s">
        <v>234</v>
      </c>
      <c r="F206" t="s">
        <v>17</v>
      </c>
      <c r="G206" t="s">
        <v>59</v>
      </c>
      <c r="H206" t="s">
        <v>15</v>
      </c>
      <c r="J206" t="str">
        <f>VLOOKUP(tblSalaries[[#This Row],[clean Country]],tblCountries[[#All],[Mapping]:[Region]],2,FALSE)</f>
        <v>EMEA</v>
      </c>
      <c r="L206" s="9" t="str">
        <f>IF($T206,tblSalaries[[#This Row],[Salary in USD]],"")</f>
        <v/>
      </c>
      <c r="M206" s="9" t="str">
        <f>IF($T206,tblSalaries[[#This Row],[Your Job Title]],"")</f>
        <v/>
      </c>
      <c r="N206" s="9" t="str">
        <f>IF($T206,tblSalaries[[#This Row],[Job Type]],"")</f>
        <v/>
      </c>
      <c r="O206" s="9" t="str">
        <f>IF($T206,tblSalaries[[#This Row],[clean Country]],"")</f>
        <v/>
      </c>
      <c r="P206" s="9" t="str">
        <f>IF($T206,tblSalaries[[#This Row],[How many hours of a day you work on Excel]],"")</f>
        <v/>
      </c>
      <c r="Q206" s="9" t="str">
        <f>IF($T206,tblSalaries[[#This Row],[Years of Experience]],"")</f>
        <v/>
      </c>
      <c r="R206" s="9" t="str">
        <f>IF($T206,tblSalaries[[#This Row],[Region]],"")</f>
        <v/>
      </c>
      <c r="T206" s="11">
        <f t="shared" si="3"/>
        <v>0</v>
      </c>
      <c r="U206" s="11">
        <f>VLOOKUP(tblSalaries[[#This Row],[Region]],SReg,2,FALSE)</f>
        <v>0</v>
      </c>
      <c r="V206" s="11">
        <f>VLOOKUP(tblSalaries[[#This Row],[How many hours of a day you work on Excel]],SHours,2,FALSE)</f>
        <v>0</v>
      </c>
      <c r="W206" s="11">
        <f>IF(tblSalaries[[#This Row],[Years of Experience]]="",Filters!$I$10,VLOOKUP(tblSalaries[[#This Row],[Years of Experience]],Filters!$G$3:$I$9,3,TRUE))</f>
        <v>0</v>
      </c>
    </row>
    <row r="207" spans="2:23" ht="15" customHeight="1" x14ac:dyDescent="0.25">
      <c r="B207" t="s">
        <v>1603</v>
      </c>
      <c r="C207" s="1">
        <v>41055.037662037037</v>
      </c>
      <c r="D207">
        <v>63519.971949580387</v>
      </c>
      <c r="E207" t="s">
        <v>126</v>
      </c>
      <c r="F207" t="s">
        <v>17</v>
      </c>
      <c r="G207" t="s">
        <v>30</v>
      </c>
      <c r="H207" t="s">
        <v>7</v>
      </c>
      <c r="J207" t="str">
        <f>VLOOKUP(tblSalaries[[#This Row],[clean Country]],tblCountries[[#All],[Mapping]:[Region]],2,FALSE)</f>
        <v>EMEA</v>
      </c>
      <c r="L207" s="9" t="str">
        <f>IF($T207,tblSalaries[[#This Row],[Salary in USD]],"")</f>
        <v/>
      </c>
      <c r="M207" s="9" t="str">
        <f>IF($T207,tblSalaries[[#This Row],[Your Job Title]],"")</f>
        <v/>
      </c>
      <c r="N207" s="9" t="str">
        <f>IF($T207,tblSalaries[[#This Row],[Job Type]],"")</f>
        <v/>
      </c>
      <c r="O207" s="9" t="str">
        <f>IF($T207,tblSalaries[[#This Row],[clean Country]],"")</f>
        <v/>
      </c>
      <c r="P207" s="9" t="str">
        <f>IF($T207,tblSalaries[[#This Row],[How many hours of a day you work on Excel]],"")</f>
        <v/>
      </c>
      <c r="Q207" s="9" t="str">
        <f>IF($T207,tblSalaries[[#This Row],[Years of Experience]],"")</f>
        <v/>
      </c>
      <c r="R207" s="9" t="str">
        <f>IF($T207,tblSalaries[[#This Row],[Region]],"")</f>
        <v/>
      </c>
      <c r="T207" s="11">
        <f t="shared" si="3"/>
        <v>0</v>
      </c>
      <c r="U207" s="11">
        <f>VLOOKUP(tblSalaries[[#This Row],[Region]],SReg,2,FALSE)</f>
        <v>0</v>
      </c>
      <c r="V207" s="11">
        <f>VLOOKUP(tblSalaries[[#This Row],[How many hours of a day you work on Excel]],SHours,2,FALSE)</f>
        <v>1</v>
      </c>
      <c r="W207" s="11">
        <f>IF(tblSalaries[[#This Row],[Years of Experience]]="",Filters!$I$10,VLOOKUP(tblSalaries[[#This Row],[Years of Experience]],Filters!$G$3:$I$9,3,TRUE))</f>
        <v>0</v>
      </c>
    </row>
    <row r="208" spans="2:23" ht="15" customHeight="1" x14ac:dyDescent="0.25">
      <c r="B208" t="s">
        <v>1604</v>
      </c>
      <c r="C208" s="1">
        <v>41055.037685185183</v>
      </c>
      <c r="D208">
        <v>108160</v>
      </c>
      <c r="E208" t="s">
        <v>235</v>
      </c>
      <c r="F208" t="s">
        <v>17</v>
      </c>
      <c r="G208" t="s">
        <v>12</v>
      </c>
      <c r="H208" t="s">
        <v>7</v>
      </c>
      <c r="J208" t="str">
        <f>VLOOKUP(tblSalaries[[#This Row],[clean Country]],tblCountries[[#All],[Mapping]:[Region]],2,FALSE)</f>
        <v>USA</v>
      </c>
      <c r="L208" s="9" t="str">
        <f>IF($T208,tblSalaries[[#This Row],[Salary in USD]],"")</f>
        <v/>
      </c>
      <c r="M208" s="9" t="str">
        <f>IF($T208,tblSalaries[[#This Row],[Your Job Title]],"")</f>
        <v/>
      </c>
      <c r="N208" s="9" t="str">
        <f>IF($T208,tblSalaries[[#This Row],[Job Type]],"")</f>
        <v/>
      </c>
      <c r="O208" s="9" t="str">
        <f>IF($T208,tblSalaries[[#This Row],[clean Country]],"")</f>
        <v/>
      </c>
      <c r="P208" s="9" t="str">
        <f>IF($T208,tblSalaries[[#This Row],[How many hours of a day you work on Excel]],"")</f>
        <v/>
      </c>
      <c r="Q208" s="9" t="str">
        <f>IF($T208,tblSalaries[[#This Row],[Years of Experience]],"")</f>
        <v/>
      </c>
      <c r="R208" s="9" t="str">
        <f>IF($T208,tblSalaries[[#This Row],[Region]],"")</f>
        <v/>
      </c>
      <c r="T208" s="11">
        <f t="shared" si="3"/>
        <v>0</v>
      </c>
      <c r="U208" s="11">
        <f>VLOOKUP(tblSalaries[[#This Row],[Region]],SReg,2,FALSE)</f>
        <v>1</v>
      </c>
      <c r="V208" s="11">
        <f>VLOOKUP(tblSalaries[[#This Row],[How many hours of a day you work on Excel]],SHours,2,FALSE)</f>
        <v>1</v>
      </c>
      <c r="W208" s="11">
        <f>IF(tblSalaries[[#This Row],[Years of Experience]]="",Filters!$I$10,VLOOKUP(tblSalaries[[#This Row],[Years of Experience]],Filters!$G$3:$I$9,3,TRUE))</f>
        <v>0</v>
      </c>
    </row>
    <row r="209" spans="2:23" ht="15" customHeight="1" x14ac:dyDescent="0.25">
      <c r="B209" t="s">
        <v>1605</v>
      </c>
      <c r="C209" s="1">
        <v>41055.037812499999</v>
      </c>
      <c r="D209">
        <v>50000</v>
      </c>
      <c r="E209" t="s">
        <v>236</v>
      </c>
      <c r="F209" t="s">
        <v>45</v>
      </c>
      <c r="G209" t="s">
        <v>12</v>
      </c>
      <c r="H209" t="s">
        <v>7</v>
      </c>
      <c r="J209" t="str">
        <f>VLOOKUP(tblSalaries[[#This Row],[clean Country]],tblCountries[[#All],[Mapping]:[Region]],2,FALSE)</f>
        <v>USA</v>
      </c>
      <c r="L209" s="9" t="str">
        <f>IF($T209,tblSalaries[[#This Row],[Salary in USD]],"")</f>
        <v/>
      </c>
      <c r="M209" s="9" t="str">
        <f>IF($T209,tblSalaries[[#This Row],[Your Job Title]],"")</f>
        <v/>
      </c>
      <c r="N209" s="9" t="str">
        <f>IF($T209,tblSalaries[[#This Row],[Job Type]],"")</f>
        <v/>
      </c>
      <c r="O209" s="9" t="str">
        <f>IF($T209,tblSalaries[[#This Row],[clean Country]],"")</f>
        <v/>
      </c>
      <c r="P209" s="9" t="str">
        <f>IF($T209,tblSalaries[[#This Row],[How many hours of a day you work on Excel]],"")</f>
        <v/>
      </c>
      <c r="Q209" s="9" t="str">
        <f>IF($T209,tblSalaries[[#This Row],[Years of Experience]],"")</f>
        <v/>
      </c>
      <c r="R209" s="9" t="str">
        <f>IF($T209,tblSalaries[[#This Row],[Region]],"")</f>
        <v/>
      </c>
      <c r="T209" s="11">
        <f t="shared" si="3"/>
        <v>0</v>
      </c>
      <c r="U209" s="11">
        <f>VLOOKUP(tblSalaries[[#This Row],[Region]],SReg,2,FALSE)</f>
        <v>1</v>
      </c>
      <c r="V209" s="11">
        <f>VLOOKUP(tblSalaries[[#This Row],[How many hours of a day you work on Excel]],SHours,2,FALSE)</f>
        <v>1</v>
      </c>
      <c r="W209" s="11">
        <f>IF(tblSalaries[[#This Row],[Years of Experience]]="",Filters!$I$10,VLOOKUP(tblSalaries[[#This Row],[Years of Experience]],Filters!$G$3:$I$9,3,TRUE))</f>
        <v>0</v>
      </c>
    </row>
    <row r="210" spans="2:23" ht="15" customHeight="1" x14ac:dyDescent="0.25">
      <c r="B210" t="s">
        <v>1606</v>
      </c>
      <c r="C210" s="1">
        <v>41055.037824074076</v>
      </c>
      <c r="D210">
        <v>400000</v>
      </c>
      <c r="E210" t="s">
        <v>237</v>
      </c>
      <c r="F210" t="s">
        <v>45</v>
      </c>
      <c r="G210" t="s">
        <v>12</v>
      </c>
      <c r="H210" t="s">
        <v>22</v>
      </c>
      <c r="J210" t="str">
        <f>VLOOKUP(tblSalaries[[#This Row],[clean Country]],tblCountries[[#All],[Mapping]:[Region]],2,FALSE)</f>
        <v>USA</v>
      </c>
      <c r="L210" s="9" t="str">
        <f>IF($T210,tblSalaries[[#This Row],[Salary in USD]],"")</f>
        <v/>
      </c>
      <c r="M210" s="9" t="str">
        <f>IF($T210,tblSalaries[[#This Row],[Your Job Title]],"")</f>
        <v/>
      </c>
      <c r="N210" s="9" t="str">
        <f>IF($T210,tblSalaries[[#This Row],[Job Type]],"")</f>
        <v/>
      </c>
      <c r="O210" s="9" t="str">
        <f>IF($T210,tblSalaries[[#This Row],[clean Country]],"")</f>
        <v/>
      </c>
      <c r="P210" s="9" t="str">
        <f>IF($T210,tblSalaries[[#This Row],[How many hours of a day you work on Excel]],"")</f>
        <v/>
      </c>
      <c r="Q210" s="9" t="str">
        <f>IF($T210,tblSalaries[[#This Row],[Years of Experience]],"")</f>
        <v/>
      </c>
      <c r="R210" s="9" t="str">
        <f>IF($T210,tblSalaries[[#This Row],[Region]],"")</f>
        <v/>
      </c>
      <c r="T210" s="11">
        <f t="shared" si="3"/>
        <v>0</v>
      </c>
      <c r="U210" s="11">
        <f>VLOOKUP(tblSalaries[[#This Row],[Region]],SReg,2,FALSE)</f>
        <v>1</v>
      </c>
      <c r="V210" s="11">
        <f>VLOOKUP(tblSalaries[[#This Row],[How many hours of a day you work on Excel]],SHours,2,FALSE)</f>
        <v>0</v>
      </c>
      <c r="W210" s="11">
        <f>IF(tblSalaries[[#This Row],[Years of Experience]]="",Filters!$I$10,VLOOKUP(tblSalaries[[#This Row],[Years of Experience]],Filters!$G$3:$I$9,3,TRUE))</f>
        <v>0</v>
      </c>
    </row>
    <row r="211" spans="2:23" ht="15" customHeight="1" x14ac:dyDescent="0.25">
      <c r="B211" t="s">
        <v>1607</v>
      </c>
      <c r="C211" s="1">
        <v>41055.037974537037</v>
      </c>
      <c r="D211">
        <v>43000</v>
      </c>
      <c r="E211" t="s">
        <v>238</v>
      </c>
      <c r="F211" t="s">
        <v>17</v>
      </c>
      <c r="G211" t="s">
        <v>12</v>
      </c>
      <c r="H211" t="s">
        <v>10</v>
      </c>
      <c r="J211" t="str">
        <f>VLOOKUP(tblSalaries[[#This Row],[clean Country]],tblCountries[[#All],[Mapping]:[Region]],2,FALSE)</f>
        <v>USA</v>
      </c>
      <c r="L211" s="9" t="str">
        <f>IF($T211,tblSalaries[[#This Row],[Salary in USD]],"")</f>
        <v/>
      </c>
      <c r="M211" s="9" t="str">
        <f>IF($T211,tblSalaries[[#This Row],[Your Job Title]],"")</f>
        <v/>
      </c>
      <c r="N211" s="9" t="str">
        <f>IF($T211,tblSalaries[[#This Row],[Job Type]],"")</f>
        <v/>
      </c>
      <c r="O211" s="9" t="str">
        <f>IF($T211,tblSalaries[[#This Row],[clean Country]],"")</f>
        <v/>
      </c>
      <c r="P211" s="9" t="str">
        <f>IF($T211,tblSalaries[[#This Row],[How many hours of a day you work on Excel]],"")</f>
        <v/>
      </c>
      <c r="Q211" s="9" t="str">
        <f>IF($T211,tblSalaries[[#This Row],[Years of Experience]],"")</f>
        <v/>
      </c>
      <c r="R211" s="9" t="str">
        <f>IF($T211,tblSalaries[[#This Row],[Region]],"")</f>
        <v/>
      </c>
      <c r="T211" s="11">
        <f t="shared" si="3"/>
        <v>0</v>
      </c>
      <c r="U211" s="11">
        <f>VLOOKUP(tblSalaries[[#This Row],[Region]],SReg,2,FALSE)</f>
        <v>1</v>
      </c>
      <c r="V211" s="11">
        <f>VLOOKUP(tblSalaries[[#This Row],[How many hours of a day you work on Excel]],SHours,2,FALSE)</f>
        <v>1</v>
      </c>
      <c r="W211" s="11">
        <f>IF(tblSalaries[[#This Row],[Years of Experience]]="",Filters!$I$10,VLOOKUP(tblSalaries[[#This Row],[Years of Experience]],Filters!$G$3:$I$9,3,TRUE))</f>
        <v>0</v>
      </c>
    </row>
    <row r="212" spans="2:23" ht="15" customHeight="1" x14ac:dyDescent="0.25">
      <c r="B212" t="s">
        <v>1608</v>
      </c>
      <c r="C212" s="1">
        <v>41055.038032407407</v>
      </c>
      <c r="D212">
        <v>27000</v>
      </c>
      <c r="E212" t="s">
        <v>141</v>
      </c>
      <c r="F212" t="s">
        <v>17</v>
      </c>
      <c r="G212" t="s">
        <v>142</v>
      </c>
      <c r="H212" t="s">
        <v>10</v>
      </c>
      <c r="J212" t="str">
        <f>VLOOKUP(tblSalaries[[#This Row],[clean Country]],tblCountries[[#All],[Mapping]:[Region]],2,FALSE)</f>
        <v>APAC</v>
      </c>
      <c r="L212" s="9" t="str">
        <f>IF($T212,tblSalaries[[#This Row],[Salary in USD]],"")</f>
        <v/>
      </c>
      <c r="M212" s="9" t="str">
        <f>IF($T212,tblSalaries[[#This Row],[Your Job Title]],"")</f>
        <v/>
      </c>
      <c r="N212" s="9" t="str">
        <f>IF($T212,tblSalaries[[#This Row],[Job Type]],"")</f>
        <v/>
      </c>
      <c r="O212" s="9" t="str">
        <f>IF($T212,tblSalaries[[#This Row],[clean Country]],"")</f>
        <v/>
      </c>
      <c r="P212" s="9" t="str">
        <f>IF($T212,tblSalaries[[#This Row],[How many hours of a day you work on Excel]],"")</f>
        <v/>
      </c>
      <c r="Q212" s="9" t="str">
        <f>IF($T212,tblSalaries[[#This Row],[Years of Experience]],"")</f>
        <v/>
      </c>
      <c r="R212" s="9" t="str">
        <f>IF($T212,tblSalaries[[#This Row],[Region]],"")</f>
        <v/>
      </c>
      <c r="T212" s="11">
        <f t="shared" si="3"/>
        <v>0</v>
      </c>
      <c r="U212" s="11">
        <f>VLOOKUP(tblSalaries[[#This Row],[Region]],SReg,2,FALSE)</f>
        <v>0</v>
      </c>
      <c r="V212" s="11">
        <f>VLOOKUP(tblSalaries[[#This Row],[How many hours of a day you work on Excel]],SHours,2,FALSE)</f>
        <v>1</v>
      </c>
      <c r="W212" s="11">
        <f>IF(tblSalaries[[#This Row],[Years of Experience]]="",Filters!$I$10,VLOOKUP(tblSalaries[[#This Row],[Years of Experience]],Filters!$G$3:$I$9,3,TRUE))</f>
        <v>0</v>
      </c>
    </row>
    <row r="213" spans="2:23" ht="15" customHeight="1" x14ac:dyDescent="0.25">
      <c r="B213" t="s">
        <v>1609</v>
      </c>
      <c r="C213" s="1">
        <v>41055.038148148145</v>
      </c>
      <c r="D213">
        <v>41000</v>
      </c>
      <c r="E213" t="s">
        <v>239</v>
      </c>
      <c r="F213" t="s">
        <v>45</v>
      </c>
      <c r="G213" t="s">
        <v>12</v>
      </c>
      <c r="H213" t="s">
        <v>10</v>
      </c>
      <c r="J213" t="str">
        <f>VLOOKUP(tblSalaries[[#This Row],[clean Country]],tblCountries[[#All],[Mapping]:[Region]],2,FALSE)</f>
        <v>USA</v>
      </c>
      <c r="L213" s="9" t="str">
        <f>IF($T213,tblSalaries[[#This Row],[Salary in USD]],"")</f>
        <v/>
      </c>
      <c r="M213" s="9" t="str">
        <f>IF($T213,tblSalaries[[#This Row],[Your Job Title]],"")</f>
        <v/>
      </c>
      <c r="N213" s="9" t="str">
        <f>IF($T213,tblSalaries[[#This Row],[Job Type]],"")</f>
        <v/>
      </c>
      <c r="O213" s="9" t="str">
        <f>IF($T213,tblSalaries[[#This Row],[clean Country]],"")</f>
        <v/>
      </c>
      <c r="P213" s="9" t="str">
        <f>IF($T213,tblSalaries[[#This Row],[How many hours of a day you work on Excel]],"")</f>
        <v/>
      </c>
      <c r="Q213" s="9" t="str">
        <f>IF($T213,tblSalaries[[#This Row],[Years of Experience]],"")</f>
        <v/>
      </c>
      <c r="R213" s="9" t="str">
        <f>IF($T213,tblSalaries[[#This Row],[Region]],"")</f>
        <v/>
      </c>
      <c r="T213" s="11">
        <f t="shared" si="3"/>
        <v>0</v>
      </c>
      <c r="U213" s="11">
        <f>VLOOKUP(tblSalaries[[#This Row],[Region]],SReg,2,FALSE)</f>
        <v>1</v>
      </c>
      <c r="V213" s="11">
        <f>VLOOKUP(tblSalaries[[#This Row],[How many hours of a day you work on Excel]],SHours,2,FALSE)</f>
        <v>1</v>
      </c>
      <c r="W213" s="11">
        <f>IF(tblSalaries[[#This Row],[Years of Experience]]="",Filters!$I$10,VLOOKUP(tblSalaries[[#This Row],[Years of Experience]],Filters!$G$3:$I$9,3,TRUE))</f>
        <v>0</v>
      </c>
    </row>
    <row r="214" spans="2:23" ht="15" customHeight="1" x14ac:dyDescent="0.25">
      <c r="B214" t="s">
        <v>1610</v>
      </c>
      <c r="C214" s="1">
        <v>41055.038263888891</v>
      </c>
      <c r="D214">
        <v>100000</v>
      </c>
      <c r="E214" t="s">
        <v>240</v>
      </c>
      <c r="F214" t="s">
        <v>3393</v>
      </c>
      <c r="G214" t="s">
        <v>12</v>
      </c>
      <c r="H214" t="s">
        <v>7</v>
      </c>
      <c r="J214" t="str">
        <f>VLOOKUP(tblSalaries[[#This Row],[clean Country]],tblCountries[[#All],[Mapping]:[Region]],2,FALSE)</f>
        <v>USA</v>
      </c>
      <c r="L214" s="9" t="str">
        <f>IF($T214,tblSalaries[[#This Row],[Salary in USD]],"")</f>
        <v/>
      </c>
      <c r="M214" s="9" t="str">
        <f>IF($T214,tblSalaries[[#This Row],[Your Job Title]],"")</f>
        <v/>
      </c>
      <c r="N214" s="9" t="str">
        <f>IF($T214,tblSalaries[[#This Row],[Job Type]],"")</f>
        <v/>
      </c>
      <c r="O214" s="9" t="str">
        <f>IF($T214,tblSalaries[[#This Row],[clean Country]],"")</f>
        <v/>
      </c>
      <c r="P214" s="9" t="str">
        <f>IF($T214,tblSalaries[[#This Row],[How many hours of a day you work on Excel]],"")</f>
        <v/>
      </c>
      <c r="Q214" s="9" t="str">
        <f>IF($T214,tblSalaries[[#This Row],[Years of Experience]],"")</f>
        <v/>
      </c>
      <c r="R214" s="9" t="str">
        <f>IF($T214,tblSalaries[[#This Row],[Region]],"")</f>
        <v/>
      </c>
      <c r="T214" s="11">
        <f t="shared" si="3"/>
        <v>0</v>
      </c>
      <c r="U214" s="11">
        <f>VLOOKUP(tblSalaries[[#This Row],[Region]],SReg,2,FALSE)</f>
        <v>1</v>
      </c>
      <c r="V214" s="11">
        <f>VLOOKUP(tblSalaries[[#This Row],[How many hours of a day you work on Excel]],SHours,2,FALSE)</f>
        <v>1</v>
      </c>
      <c r="W214" s="11">
        <f>IF(tblSalaries[[#This Row],[Years of Experience]]="",Filters!$I$10,VLOOKUP(tblSalaries[[#This Row],[Years of Experience]],Filters!$G$3:$I$9,3,TRUE))</f>
        <v>0</v>
      </c>
    </row>
    <row r="215" spans="2:23" ht="15" customHeight="1" x14ac:dyDescent="0.25">
      <c r="B215" t="s">
        <v>1611</v>
      </c>
      <c r="C215" s="1">
        <v>41055.038773148146</v>
      </c>
      <c r="D215">
        <v>42140</v>
      </c>
      <c r="E215" t="s">
        <v>241</v>
      </c>
      <c r="F215" t="s">
        <v>17</v>
      </c>
      <c r="G215" t="s">
        <v>12</v>
      </c>
      <c r="H215" t="s">
        <v>7</v>
      </c>
      <c r="J215" t="str">
        <f>VLOOKUP(tblSalaries[[#This Row],[clean Country]],tblCountries[[#All],[Mapping]:[Region]],2,FALSE)</f>
        <v>USA</v>
      </c>
      <c r="L215" s="9" t="str">
        <f>IF($T215,tblSalaries[[#This Row],[Salary in USD]],"")</f>
        <v/>
      </c>
      <c r="M215" s="9" t="str">
        <f>IF($T215,tblSalaries[[#This Row],[Your Job Title]],"")</f>
        <v/>
      </c>
      <c r="N215" s="9" t="str">
        <f>IF($T215,tblSalaries[[#This Row],[Job Type]],"")</f>
        <v/>
      </c>
      <c r="O215" s="9" t="str">
        <f>IF($T215,tblSalaries[[#This Row],[clean Country]],"")</f>
        <v/>
      </c>
      <c r="P215" s="9" t="str">
        <f>IF($T215,tblSalaries[[#This Row],[How many hours of a day you work on Excel]],"")</f>
        <v/>
      </c>
      <c r="Q215" s="9" t="str">
        <f>IF($T215,tblSalaries[[#This Row],[Years of Experience]],"")</f>
        <v/>
      </c>
      <c r="R215" s="9" t="str">
        <f>IF($T215,tblSalaries[[#This Row],[Region]],"")</f>
        <v/>
      </c>
      <c r="T215" s="11">
        <f t="shared" si="3"/>
        <v>0</v>
      </c>
      <c r="U215" s="11">
        <f>VLOOKUP(tblSalaries[[#This Row],[Region]],SReg,2,FALSE)</f>
        <v>1</v>
      </c>
      <c r="V215" s="11">
        <f>VLOOKUP(tblSalaries[[#This Row],[How many hours of a day you work on Excel]],SHours,2,FALSE)</f>
        <v>1</v>
      </c>
      <c r="W215" s="11">
        <f>IF(tblSalaries[[#This Row],[Years of Experience]]="",Filters!$I$10,VLOOKUP(tblSalaries[[#This Row],[Years of Experience]],Filters!$G$3:$I$9,3,TRUE))</f>
        <v>0</v>
      </c>
    </row>
    <row r="216" spans="2:23" ht="15" customHeight="1" x14ac:dyDescent="0.25">
      <c r="B216" t="s">
        <v>1612</v>
      </c>
      <c r="C216" s="1">
        <v>41055.038958333331</v>
      </c>
      <c r="D216">
        <v>80000</v>
      </c>
      <c r="E216" t="s">
        <v>112</v>
      </c>
      <c r="F216" t="s">
        <v>17</v>
      </c>
      <c r="G216" t="s">
        <v>12</v>
      </c>
      <c r="H216" t="s">
        <v>7</v>
      </c>
      <c r="J216" t="str">
        <f>VLOOKUP(tblSalaries[[#This Row],[clean Country]],tblCountries[[#All],[Mapping]:[Region]],2,FALSE)</f>
        <v>USA</v>
      </c>
      <c r="L216" s="9" t="str">
        <f>IF($T216,tblSalaries[[#This Row],[Salary in USD]],"")</f>
        <v/>
      </c>
      <c r="M216" s="9" t="str">
        <f>IF($T216,tblSalaries[[#This Row],[Your Job Title]],"")</f>
        <v/>
      </c>
      <c r="N216" s="9" t="str">
        <f>IF($T216,tblSalaries[[#This Row],[Job Type]],"")</f>
        <v/>
      </c>
      <c r="O216" s="9" t="str">
        <f>IF($T216,tblSalaries[[#This Row],[clean Country]],"")</f>
        <v/>
      </c>
      <c r="P216" s="9" t="str">
        <f>IF($T216,tblSalaries[[#This Row],[How many hours of a day you work on Excel]],"")</f>
        <v/>
      </c>
      <c r="Q216" s="9" t="str">
        <f>IF($T216,tblSalaries[[#This Row],[Years of Experience]],"")</f>
        <v/>
      </c>
      <c r="R216" s="9" t="str">
        <f>IF($T216,tblSalaries[[#This Row],[Region]],"")</f>
        <v/>
      </c>
      <c r="T216" s="11">
        <f t="shared" si="3"/>
        <v>0</v>
      </c>
      <c r="U216" s="11">
        <f>VLOOKUP(tblSalaries[[#This Row],[Region]],SReg,2,FALSE)</f>
        <v>1</v>
      </c>
      <c r="V216" s="11">
        <f>VLOOKUP(tblSalaries[[#This Row],[How many hours of a day you work on Excel]],SHours,2,FALSE)</f>
        <v>1</v>
      </c>
      <c r="W216" s="11">
        <f>IF(tblSalaries[[#This Row],[Years of Experience]]="",Filters!$I$10,VLOOKUP(tblSalaries[[#This Row],[Years of Experience]],Filters!$G$3:$I$9,3,TRUE))</f>
        <v>0</v>
      </c>
    </row>
    <row r="217" spans="2:23" ht="15" customHeight="1" x14ac:dyDescent="0.25">
      <c r="B217" t="s">
        <v>1613</v>
      </c>
      <c r="C217" s="1">
        <v>41055.039317129631</v>
      </c>
      <c r="D217">
        <v>41600</v>
      </c>
      <c r="E217" t="s">
        <v>168</v>
      </c>
      <c r="F217" t="s">
        <v>45</v>
      </c>
      <c r="G217" t="s">
        <v>12</v>
      </c>
      <c r="H217" t="s">
        <v>7</v>
      </c>
      <c r="J217" t="str">
        <f>VLOOKUP(tblSalaries[[#This Row],[clean Country]],tblCountries[[#All],[Mapping]:[Region]],2,FALSE)</f>
        <v>USA</v>
      </c>
      <c r="L217" s="9" t="str">
        <f>IF($T217,tblSalaries[[#This Row],[Salary in USD]],"")</f>
        <v/>
      </c>
      <c r="M217" s="9" t="str">
        <f>IF($T217,tblSalaries[[#This Row],[Your Job Title]],"")</f>
        <v/>
      </c>
      <c r="N217" s="9" t="str">
        <f>IF($T217,tblSalaries[[#This Row],[Job Type]],"")</f>
        <v/>
      </c>
      <c r="O217" s="9" t="str">
        <f>IF($T217,tblSalaries[[#This Row],[clean Country]],"")</f>
        <v/>
      </c>
      <c r="P217" s="9" t="str">
        <f>IF($T217,tblSalaries[[#This Row],[How many hours of a day you work on Excel]],"")</f>
        <v/>
      </c>
      <c r="Q217" s="9" t="str">
        <f>IF($T217,tblSalaries[[#This Row],[Years of Experience]],"")</f>
        <v/>
      </c>
      <c r="R217" s="9" t="str">
        <f>IF($T217,tblSalaries[[#This Row],[Region]],"")</f>
        <v/>
      </c>
      <c r="T217" s="11">
        <f t="shared" si="3"/>
        <v>0</v>
      </c>
      <c r="U217" s="11">
        <f>VLOOKUP(tblSalaries[[#This Row],[Region]],SReg,2,FALSE)</f>
        <v>1</v>
      </c>
      <c r="V217" s="11">
        <f>VLOOKUP(tblSalaries[[#This Row],[How many hours of a day you work on Excel]],SHours,2,FALSE)</f>
        <v>1</v>
      </c>
      <c r="W217" s="11">
        <f>IF(tblSalaries[[#This Row],[Years of Experience]]="",Filters!$I$10,VLOOKUP(tblSalaries[[#This Row],[Years of Experience]],Filters!$G$3:$I$9,3,TRUE))</f>
        <v>0</v>
      </c>
    </row>
    <row r="218" spans="2:23" ht="15" customHeight="1" x14ac:dyDescent="0.25">
      <c r="B218" t="s">
        <v>1614</v>
      </c>
      <c r="C218" s="1">
        <v>41055.039317129631</v>
      </c>
      <c r="D218">
        <v>45000</v>
      </c>
      <c r="E218" t="s">
        <v>242</v>
      </c>
      <c r="F218" t="s">
        <v>258</v>
      </c>
      <c r="G218" t="s">
        <v>12</v>
      </c>
      <c r="H218" t="s">
        <v>15</v>
      </c>
      <c r="J218" t="str">
        <f>VLOOKUP(tblSalaries[[#This Row],[clean Country]],tblCountries[[#All],[Mapping]:[Region]],2,FALSE)</f>
        <v>USA</v>
      </c>
      <c r="L218" s="9" t="str">
        <f>IF($T218,tblSalaries[[#This Row],[Salary in USD]],"")</f>
        <v/>
      </c>
      <c r="M218" s="9" t="str">
        <f>IF($T218,tblSalaries[[#This Row],[Your Job Title]],"")</f>
        <v/>
      </c>
      <c r="N218" s="9" t="str">
        <f>IF($T218,tblSalaries[[#This Row],[Job Type]],"")</f>
        <v/>
      </c>
      <c r="O218" s="9" t="str">
        <f>IF($T218,tblSalaries[[#This Row],[clean Country]],"")</f>
        <v/>
      </c>
      <c r="P218" s="9" t="str">
        <f>IF($T218,tblSalaries[[#This Row],[How many hours of a day you work on Excel]],"")</f>
        <v/>
      </c>
      <c r="Q218" s="9" t="str">
        <f>IF($T218,tblSalaries[[#This Row],[Years of Experience]],"")</f>
        <v/>
      </c>
      <c r="R218" s="9" t="str">
        <f>IF($T218,tblSalaries[[#This Row],[Region]],"")</f>
        <v/>
      </c>
      <c r="T218" s="11">
        <f t="shared" si="3"/>
        <v>0</v>
      </c>
      <c r="U218" s="11">
        <f>VLOOKUP(tblSalaries[[#This Row],[Region]],SReg,2,FALSE)</f>
        <v>1</v>
      </c>
      <c r="V218" s="11">
        <f>VLOOKUP(tblSalaries[[#This Row],[How many hours of a day you work on Excel]],SHours,2,FALSE)</f>
        <v>0</v>
      </c>
      <c r="W218" s="11">
        <f>IF(tblSalaries[[#This Row],[Years of Experience]]="",Filters!$I$10,VLOOKUP(tblSalaries[[#This Row],[Years of Experience]],Filters!$G$3:$I$9,3,TRUE))</f>
        <v>0</v>
      </c>
    </row>
    <row r="219" spans="2:23" ht="15" customHeight="1" x14ac:dyDescent="0.25">
      <c r="B219" t="s">
        <v>1615</v>
      </c>
      <c r="C219" s="1">
        <v>41055.039513888885</v>
      </c>
      <c r="D219">
        <v>78000</v>
      </c>
      <c r="E219" t="s">
        <v>243</v>
      </c>
      <c r="F219" t="s">
        <v>258</v>
      </c>
      <c r="G219" t="s">
        <v>244</v>
      </c>
      <c r="H219" t="s">
        <v>7</v>
      </c>
      <c r="J219" t="str">
        <f>VLOOKUP(tblSalaries[[#This Row],[clean Country]],tblCountries[[#All],[Mapping]:[Region]],2,FALSE)</f>
        <v>S AMER</v>
      </c>
      <c r="L219" s="9" t="str">
        <f>IF($T219,tblSalaries[[#This Row],[Salary in USD]],"")</f>
        <v/>
      </c>
      <c r="M219" s="9" t="str">
        <f>IF($T219,tblSalaries[[#This Row],[Your Job Title]],"")</f>
        <v/>
      </c>
      <c r="N219" s="9" t="str">
        <f>IF($T219,tblSalaries[[#This Row],[Job Type]],"")</f>
        <v/>
      </c>
      <c r="O219" s="9" t="str">
        <f>IF($T219,tblSalaries[[#This Row],[clean Country]],"")</f>
        <v/>
      </c>
      <c r="P219" s="9" t="str">
        <f>IF($T219,tblSalaries[[#This Row],[How many hours of a day you work on Excel]],"")</f>
        <v/>
      </c>
      <c r="Q219" s="9" t="str">
        <f>IF($T219,tblSalaries[[#This Row],[Years of Experience]],"")</f>
        <v/>
      </c>
      <c r="R219" s="9" t="str">
        <f>IF($T219,tblSalaries[[#This Row],[Region]],"")</f>
        <v/>
      </c>
      <c r="T219" s="11">
        <f t="shared" si="3"/>
        <v>0</v>
      </c>
      <c r="U219" s="11">
        <f>VLOOKUP(tblSalaries[[#This Row],[Region]],SReg,2,FALSE)</f>
        <v>0</v>
      </c>
      <c r="V219" s="11">
        <f>VLOOKUP(tblSalaries[[#This Row],[How many hours of a day you work on Excel]],SHours,2,FALSE)</f>
        <v>1</v>
      </c>
      <c r="W219" s="11">
        <f>IF(tblSalaries[[#This Row],[Years of Experience]]="",Filters!$I$10,VLOOKUP(tblSalaries[[#This Row],[Years of Experience]],Filters!$G$3:$I$9,3,TRUE))</f>
        <v>0</v>
      </c>
    </row>
    <row r="220" spans="2:23" ht="15" customHeight="1" x14ac:dyDescent="0.25">
      <c r="B220" t="s">
        <v>1616</v>
      </c>
      <c r="C220" s="1">
        <v>41055.039826388886</v>
      </c>
      <c r="D220">
        <v>8903.9583437212841</v>
      </c>
      <c r="E220" t="s">
        <v>168</v>
      </c>
      <c r="F220" t="s">
        <v>45</v>
      </c>
      <c r="G220" t="s">
        <v>6</v>
      </c>
      <c r="H220" t="s">
        <v>7</v>
      </c>
      <c r="J220" t="str">
        <f>VLOOKUP(tblSalaries[[#This Row],[clean Country]],tblCountries[[#All],[Mapping]:[Region]],2,FALSE)</f>
        <v>APAC</v>
      </c>
      <c r="L220" s="9" t="str">
        <f>IF($T220,tblSalaries[[#This Row],[Salary in USD]],"")</f>
        <v/>
      </c>
      <c r="M220" s="9" t="str">
        <f>IF($T220,tblSalaries[[#This Row],[Your Job Title]],"")</f>
        <v/>
      </c>
      <c r="N220" s="9" t="str">
        <f>IF($T220,tblSalaries[[#This Row],[Job Type]],"")</f>
        <v/>
      </c>
      <c r="O220" s="9" t="str">
        <f>IF($T220,tblSalaries[[#This Row],[clean Country]],"")</f>
        <v/>
      </c>
      <c r="P220" s="9" t="str">
        <f>IF($T220,tblSalaries[[#This Row],[How many hours of a day you work on Excel]],"")</f>
        <v/>
      </c>
      <c r="Q220" s="9" t="str">
        <f>IF($T220,tblSalaries[[#This Row],[Years of Experience]],"")</f>
        <v/>
      </c>
      <c r="R220" s="9" t="str">
        <f>IF($T220,tblSalaries[[#This Row],[Region]],"")</f>
        <v/>
      </c>
      <c r="T220" s="11">
        <f t="shared" si="3"/>
        <v>0</v>
      </c>
      <c r="U220" s="11">
        <f>VLOOKUP(tblSalaries[[#This Row],[Region]],SReg,2,FALSE)</f>
        <v>0</v>
      </c>
      <c r="V220" s="11">
        <f>VLOOKUP(tblSalaries[[#This Row],[How many hours of a day you work on Excel]],SHours,2,FALSE)</f>
        <v>1</v>
      </c>
      <c r="W220" s="11">
        <f>IF(tblSalaries[[#This Row],[Years of Experience]]="",Filters!$I$10,VLOOKUP(tblSalaries[[#This Row],[Years of Experience]],Filters!$G$3:$I$9,3,TRUE))</f>
        <v>0</v>
      </c>
    </row>
    <row r="221" spans="2:23" ht="15" customHeight="1" x14ac:dyDescent="0.25">
      <c r="B221" t="s">
        <v>1617</v>
      </c>
      <c r="C221" s="1">
        <v>41055.039988425924</v>
      </c>
      <c r="D221">
        <v>6232.7708406048987</v>
      </c>
      <c r="E221" t="s">
        <v>245</v>
      </c>
      <c r="F221" t="s">
        <v>258</v>
      </c>
      <c r="G221" t="s">
        <v>6</v>
      </c>
      <c r="H221" t="s">
        <v>7</v>
      </c>
      <c r="J221" t="str">
        <f>VLOOKUP(tblSalaries[[#This Row],[clean Country]],tblCountries[[#All],[Mapping]:[Region]],2,FALSE)</f>
        <v>APAC</v>
      </c>
      <c r="L221" s="9" t="str">
        <f>IF($T221,tblSalaries[[#This Row],[Salary in USD]],"")</f>
        <v/>
      </c>
      <c r="M221" s="9" t="str">
        <f>IF($T221,tblSalaries[[#This Row],[Your Job Title]],"")</f>
        <v/>
      </c>
      <c r="N221" s="9" t="str">
        <f>IF($T221,tblSalaries[[#This Row],[Job Type]],"")</f>
        <v/>
      </c>
      <c r="O221" s="9" t="str">
        <f>IF($T221,tblSalaries[[#This Row],[clean Country]],"")</f>
        <v/>
      </c>
      <c r="P221" s="9" t="str">
        <f>IF($T221,tblSalaries[[#This Row],[How many hours of a day you work on Excel]],"")</f>
        <v/>
      </c>
      <c r="Q221" s="9" t="str">
        <f>IF($T221,tblSalaries[[#This Row],[Years of Experience]],"")</f>
        <v/>
      </c>
      <c r="R221" s="9" t="str">
        <f>IF($T221,tblSalaries[[#This Row],[Region]],"")</f>
        <v/>
      </c>
      <c r="T221" s="11">
        <f t="shared" si="3"/>
        <v>0</v>
      </c>
      <c r="U221" s="11">
        <f>VLOOKUP(tblSalaries[[#This Row],[Region]],SReg,2,FALSE)</f>
        <v>0</v>
      </c>
      <c r="V221" s="11">
        <f>VLOOKUP(tblSalaries[[#This Row],[How many hours of a day you work on Excel]],SHours,2,FALSE)</f>
        <v>1</v>
      </c>
      <c r="W221" s="11">
        <f>IF(tblSalaries[[#This Row],[Years of Experience]]="",Filters!$I$10,VLOOKUP(tblSalaries[[#This Row],[Years of Experience]],Filters!$G$3:$I$9,3,TRUE))</f>
        <v>0</v>
      </c>
    </row>
    <row r="222" spans="2:23" ht="15" customHeight="1" x14ac:dyDescent="0.25">
      <c r="B222" t="s">
        <v>1618</v>
      </c>
      <c r="C222" s="1">
        <v>41055.040092592593</v>
      </c>
      <c r="D222">
        <v>72500</v>
      </c>
      <c r="E222" t="s">
        <v>246</v>
      </c>
      <c r="F222" t="s">
        <v>391</v>
      </c>
      <c r="G222" t="s">
        <v>12</v>
      </c>
      <c r="H222" t="s">
        <v>7</v>
      </c>
      <c r="J222" t="str">
        <f>VLOOKUP(tblSalaries[[#This Row],[clean Country]],tblCountries[[#All],[Mapping]:[Region]],2,FALSE)</f>
        <v>USA</v>
      </c>
      <c r="L222" s="9" t="str">
        <f>IF($T222,tblSalaries[[#This Row],[Salary in USD]],"")</f>
        <v/>
      </c>
      <c r="M222" s="9" t="str">
        <f>IF($T222,tblSalaries[[#This Row],[Your Job Title]],"")</f>
        <v/>
      </c>
      <c r="N222" s="9" t="str">
        <f>IF($T222,tblSalaries[[#This Row],[Job Type]],"")</f>
        <v/>
      </c>
      <c r="O222" s="9" t="str">
        <f>IF($T222,tblSalaries[[#This Row],[clean Country]],"")</f>
        <v/>
      </c>
      <c r="P222" s="9" t="str">
        <f>IF($T222,tblSalaries[[#This Row],[How many hours of a day you work on Excel]],"")</f>
        <v/>
      </c>
      <c r="Q222" s="9" t="str">
        <f>IF($T222,tblSalaries[[#This Row],[Years of Experience]],"")</f>
        <v/>
      </c>
      <c r="R222" s="9" t="str">
        <f>IF($T222,tblSalaries[[#This Row],[Region]],"")</f>
        <v/>
      </c>
      <c r="T222" s="11">
        <f t="shared" si="3"/>
        <v>0</v>
      </c>
      <c r="U222" s="11">
        <f>VLOOKUP(tblSalaries[[#This Row],[Region]],SReg,2,FALSE)</f>
        <v>1</v>
      </c>
      <c r="V222" s="11">
        <f>VLOOKUP(tblSalaries[[#This Row],[How many hours of a day you work on Excel]],SHours,2,FALSE)</f>
        <v>1</v>
      </c>
      <c r="W222" s="11">
        <f>IF(tblSalaries[[#This Row],[Years of Experience]]="",Filters!$I$10,VLOOKUP(tblSalaries[[#This Row],[Years of Experience]],Filters!$G$3:$I$9,3,TRUE))</f>
        <v>0</v>
      </c>
    </row>
    <row r="223" spans="2:23" ht="15" customHeight="1" x14ac:dyDescent="0.25">
      <c r="B223" t="s">
        <v>1619</v>
      </c>
      <c r="C223" s="1">
        <v>41055.040185185186</v>
      </c>
      <c r="D223">
        <v>138000</v>
      </c>
      <c r="E223" t="s">
        <v>247</v>
      </c>
      <c r="F223" t="s">
        <v>233</v>
      </c>
      <c r="G223" t="s">
        <v>248</v>
      </c>
      <c r="H223" t="s">
        <v>7</v>
      </c>
      <c r="J223" t="str">
        <f>VLOOKUP(tblSalaries[[#This Row],[clean Country]],tblCountries[[#All],[Mapping]:[Region]],2,FALSE)</f>
        <v>APAC</v>
      </c>
      <c r="L223" s="9" t="str">
        <f>IF($T223,tblSalaries[[#This Row],[Salary in USD]],"")</f>
        <v/>
      </c>
      <c r="M223" s="9" t="str">
        <f>IF($T223,tblSalaries[[#This Row],[Your Job Title]],"")</f>
        <v/>
      </c>
      <c r="N223" s="9" t="str">
        <f>IF($T223,tblSalaries[[#This Row],[Job Type]],"")</f>
        <v/>
      </c>
      <c r="O223" s="9" t="str">
        <f>IF($T223,tblSalaries[[#This Row],[clean Country]],"")</f>
        <v/>
      </c>
      <c r="P223" s="9" t="str">
        <f>IF($T223,tblSalaries[[#This Row],[How many hours of a day you work on Excel]],"")</f>
        <v/>
      </c>
      <c r="Q223" s="9" t="str">
        <f>IF($T223,tblSalaries[[#This Row],[Years of Experience]],"")</f>
        <v/>
      </c>
      <c r="R223" s="9" t="str">
        <f>IF($T223,tblSalaries[[#This Row],[Region]],"")</f>
        <v/>
      </c>
      <c r="T223" s="11">
        <f t="shared" si="3"/>
        <v>0</v>
      </c>
      <c r="U223" s="11">
        <f>VLOOKUP(tblSalaries[[#This Row],[Region]],SReg,2,FALSE)</f>
        <v>0</v>
      </c>
      <c r="V223" s="11">
        <f>VLOOKUP(tblSalaries[[#This Row],[How many hours of a day you work on Excel]],SHours,2,FALSE)</f>
        <v>1</v>
      </c>
      <c r="W223" s="11">
        <f>IF(tblSalaries[[#This Row],[Years of Experience]]="",Filters!$I$10,VLOOKUP(tblSalaries[[#This Row],[Years of Experience]],Filters!$G$3:$I$9,3,TRUE))</f>
        <v>0</v>
      </c>
    </row>
    <row r="224" spans="2:23" ht="15" customHeight="1" x14ac:dyDescent="0.25">
      <c r="B224" t="s">
        <v>1620</v>
      </c>
      <c r="C224" s="1">
        <v>41055.040312500001</v>
      </c>
      <c r="D224">
        <v>8547.8000099724322</v>
      </c>
      <c r="E224" t="s">
        <v>249</v>
      </c>
      <c r="F224" t="s">
        <v>45</v>
      </c>
      <c r="G224" t="s">
        <v>6</v>
      </c>
      <c r="H224" t="s">
        <v>7</v>
      </c>
      <c r="J224" t="str">
        <f>VLOOKUP(tblSalaries[[#This Row],[clean Country]],tblCountries[[#All],[Mapping]:[Region]],2,FALSE)</f>
        <v>APAC</v>
      </c>
      <c r="L224" s="9" t="str">
        <f>IF($T224,tblSalaries[[#This Row],[Salary in USD]],"")</f>
        <v/>
      </c>
      <c r="M224" s="9" t="str">
        <f>IF($T224,tblSalaries[[#This Row],[Your Job Title]],"")</f>
        <v/>
      </c>
      <c r="N224" s="9" t="str">
        <f>IF($T224,tblSalaries[[#This Row],[Job Type]],"")</f>
        <v/>
      </c>
      <c r="O224" s="9" t="str">
        <f>IF($T224,tblSalaries[[#This Row],[clean Country]],"")</f>
        <v/>
      </c>
      <c r="P224" s="9" t="str">
        <f>IF($T224,tblSalaries[[#This Row],[How many hours of a day you work on Excel]],"")</f>
        <v/>
      </c>
      <c r="Q224" s="9" t="str">
        <f>IF($T224,tblSalaries[[#This Row],[Years of Experience]],"")</f>
        <v/>
      </c>
      <c r="R224" s="9" t="str">
        <f>IF($T224,tblSalaries[[#This Row],[Region]],"")</f>
        <v/>
      </c>
      <c r="T224" s="11">
        <f t="shared" si="3"/>
        <v>0</v>
      </c>
      <c r="U224" s="11">
        <f>VLOOKUP(tblSalaries[[#This Row],[Region]],SReg,2,FALSE)</f>
        <v>0</v>
      </c>
      <c r="V224" s="11">
        <f>VLOOKUP(tblSalaries[[#This Row],[How many hours of a day you work on Excel]],SHours,2,FALSE)</f>
        <v>1</v>
      </c>
      <c r="W224" s="11">
        <f>IF(tblSalaries[[#This Row],[Years of Experience]]="",Filters!$I$10,VLOOKUP(tblSalaries[[#This Row],[Years of Experience]],Filters!$G$3:$I$9,3,TRUE))</f>
        <v>0</v>
      </c>
    </row>
    <row r="225" spans="2:23" ht="15" customHeight="1" x14ac:dyDescent="0.25">
      <c r="B225" t="s">
        <v>1621</v>
      </c>
      <c r="C225" s="1">
        <v>41055.040335648147</v>
      </c>
      <c r="D225">
        <v>80000</v>
      </c>
      <c r="E225" t="s">
        <v>60</v>
      </c>
      <c r="F225" t="s">
        <v>17</v>
      </c>
      <c r="G225" t="s">
        <v>12</v>
      </c>
      <c r="H225" t="s">
        <v>7</v>
      </c>
      <c r="J225" t="str">
        <f>VLOOKUP(tblSalaries[[#This Row],[clean Country]],tblCountries[[#All],[Mapping]:[Region]],2,FALSE)</f>
        <v>USA</v>
      </c>
      <c r="L225" s="9" t="str">
        <f>IF($T225,tblSalaries[[#This Row],[Salary in USD]],"")</f>
        <v/>
      </c>
      <c r="M225" s="9" t="str">
        <f>IF($T225,tblSalaries[[#This Row],[Your Job Title]],"")</f>
        <v/>
      </c>
      <c r="N225" s="9" t="str">
        <f>IF($T225,tblSalaries[[#This Row],[Job Type]],"")</f>
        <v/>
      </c>
      <c r="O225" s="9" t="str">
        <f>IF($T225,tblSalaries[[#This Row],[clean Country]],"")</f>
        <v/>
      </c>
      <c r="P225" s="9" t="str">
        <f>IF($T225,tblSalaries[[#This Row],[How many hours of a day you work on Excel]],"")</f>
        <v/>
      </c>
      <c r="Q225" s="9" t="str">
        <f>IF($T225,tblSalaries[[#This Row],[Years of Experience]],"")</f>
        <v/>
      </c>
      <c r="R225" s="9" t="str">
        <f>IF($T225,tblSalaries[[#This Row],[Region]],"")</f>
        <v/>
      </c>
      <c r="T225" s="11">
        <f t="shared" si="3"/>
        <v>0</v>
      </c>
      <c r="U225" s="11">
        <f>VLOOKUP(tblSalaries[[#This Row],[Region]],SReg,2,FALSE)</f>
        <v>1</v>
      </c>
      <c r="V225" s="11">
        <f>VLOOKUP(tblSalaries[[#This Row],[How many hours of a day you work on Excel]],SHours,2,FALSE)</f>
        <v>1</v>
      </c>
      <c r="W225" s="11">
        <f>IF(tblSalaries[[#This Row],[Years of Experience]]="",Filters!$I$10,VLOOKUP(tblSalaries[[#This Row],[Years of Experience]],Filters!$G$3:$I$9,3,TRUE))</f>
        <v>0</v>
      </c>
    </row>
    <row r="226" spans="2:23" ht="15" customHeight="1" x14ac:dyDescent="0.25">
      <c r="B226" t="s">
        <v>1622</v>
      </c>
      <c r="C226" s="1">
        <v>41055.040347222224</v>
      </c>
      <c r="D226">
        <v>50000</v>
      </c>
      <c r="E226" t="s">
        <v>168</v>
      </c>
      <c r="F226" t="s">
        <v>45</v>
      </c>
      <c r="G226" t="s">
        <v>12</v>
      </c>
      <c r="H226" t="s">
        <v>7</v>
      </c>
      <c r="J226" t="str">
        <f>VLOOKUP(tblSalaries[[#This Row],[clean Country]],tblCountries[[#All],[Mapping]:[Region]],2,FALSE)</f>
        <v>USA</v>
      </c>
      <c r="L226" s="9" t="str">
        <f>IF($T226,tblSalaries[[#This Row],[Salary in USD]],"")</f>
        <v/>
      </c>
      <c r="M226" s="9" t="str">
        <f>IF($T226,tblSalaries[[#This Row],[Your Job Title]],"")</f>
        <v/>
      </c>
      <c r="N226" s="9" t="str">
        <f>IF($T226,tblSalaries[[#This Row],[Job Type]],"")</f>
        <v/>
      </c>
      <c r="O226" s="9" t="str">
        <f>IF($T226,tblSalaries[[#This Row],[clean Country]],"")</f>
        <v/>
      </c>
      <c r="P226" s="9" t="str">
        <f>IF($T226,tblSalaries[[#This Row],[How many hours of a day you work on Excel]],"")</f>
        <v/>
      </c>
      <c r="Q226" s="9" t="str">
        <f>IF($T226,tblSalaries[[#This Row],[Years of Experience]],"")</f>
        <v/>
      </c>
      <c r="R226" s="9" t="str">
        <f>IF($T226,tblSalaries[[#This Row],[Region]],"")</f>
        <v/>
      </c>
      <c r="T226" s="11">
        <f t="shared" si="3"/>
        <v>0</v>
      </c>
      <c r="U226" s="11">
        <f>VLOOKUP(tblSalaries[[#This Row],[Region]],SReg,2,FALSE)</f>
        <v>1</v>
      </c>
      <c r="V226" s="11">
        <f>VLOOKUP(tblSalaries[[#This Row],[How many hours of a day you work on Excel]],SHours,2,FALSE)</f>
        <v>1</v>
      </c>
      <c r="W226" s="11">
        <f>IF(tblSalaries[[#This Row],[Years of Experience]]="",Filters!$I$10,VLOOKUP(tblSalaries[[#This Row],[Years of Experience]],Filters!$G$3:$I$9,3,TRUE))</f>
        <v>0</v>
      </c>
    </row>
    <row r="227" spans="2:23" ht="15" customHeight="1" x14ac:dyDescent="0.25">
      <c r="B227" t="s">
        <v>1623</v>
      </c>
      <c r="C227" s="1">
        <v>41055.040393518517</v>
      </c>
      <c r="D227">
        <v>44251.268536364711</v>
      </c>
      <c r="E227" t="s">
        <v>250</v>
      </c>
      <c r="F227" t="s">
        <v>56</v>
      </c>
      <c r="G227" t="s">
        <v>74</v>
      </c>
      <c r="H227" t="s">
        <v>22</v>
      </c>
      <c r="J227" t="str">
        <f>VLOOKUP(tblSalaries[[#This Row],[clean Country]],tblCountries[[#All],[Mapping]:[Region]],2,FALSE)</f>
        <v>CAN</v>
      </c>
      <c r="L227" s="9" t="str">
        <f>IF($T227,tblSalaries[[#This Row],[Salary in USD]],"")</f>
        <v/>
      </c>
      <c r="M227" s="9" t="str">
        <f>IF($T227,tblSalaries[[#This Row],[Your Job Title]],"")</f>
        <v/>
      </c>
      <c r="N227" s="9" t="str">
        <f>IF($T227,tblSalaries[[#This Row],[Job Type]],"")</f>
        <v/>
      </c>
      <c r="O227" s="9" t="str">
        <f>IF($T227,tblSalaries[[#This Row],[clean Country]],"")</f>
        <v/>
      </c>
      <c r="P227" s="9" t="str">
        <f>IF($T227,tblSalaries[[#This Row],[How many hours of a day you work on Excel]],"")</f>
        <v/>
      </c>
      <c r="Q227" s="9" t="str">
        <f>IF($T227,tblSalaries[[#This Row],[Years of Experience]],"")</f>
        <v/>
      </c>
      <c r="R227" s="9" t="str">
        <f>IF($T227,tblSalaries[[#This Row],[Region]],"")</f>
        <v/>
      </c>
      <c r="T227" s="11">
        <f t="shared" si="3"/>
        <v>0</v>
      </c>
      <c r="U227" s="11">
        <f>VLOOKUP(tblSalaries[[#This Row],[Region]],SReg,2,FALSE)</f>
        <v>0</v>
      </c>
      <c r="V227" s="11">
        <f>VLOOKUP(tblSalaries[[#This Row],[How many hours of a day you work on Excel]],SHours,2,FALSE)</f>
        <v>0</v>
      </c>
      <c r="W227" s="11">
        <f>IF(tblSalaries[[#This Row],[Years of Experience]]="",Filters!$I$10,VLOOKUP(tblSalaries[[#This Row],[Years of Experience]],Filters!$G$3:$I$9,3,TRUE))</f>
        <v>0</v>
      </c>
    </row>
    <row r="228" spans="2:23" ht="15" customHeight="1" x14ac:dyDescent="0.25">
      <c r="B228" t="s">
        <v>1624</v>
      </c>
      <c r="C228" s="1">
        <v>41055.040532407409</v>
      </c>
      <c r="D228">
        <v>67775.665698893223</v>
      </c>
      <c r="E228" t="s">
        <v>251</v>
      </c>
      <c r="F228" t="s">
        <v>45</v>
      </c>
      <c r="G228" t="s">
        <v>59</v>
      </c>
      <c r="H228" t="s">
        <v>15</v>
      </c>
      <c r="J228" t="str">
        <f>VLOOKUP(tblSalaries[[#This Row],[clean Country]],tblCountries[[#All],[Mapping]:[Region]],2,FALSE)</f>
        <v>EMEA</v>
      </c>
      <c r="L228" s="9" t="str">
        <f>IF($T228,tblSalaries[[#This Row],[Salary in USD]],"")</f>
        <v/>
      </c>
      <c r="M228" s="9" t="str">
        <f>IF($T228,tblSalaries[[#This Row],[Your Job Title]],"")</f>
        <v/>
      </c>
      <c r="N228" s="9" t="str">
        <f>IF($T228,tblSalaries[[#This Row],[Job Type]],"")</f>
        <v/>
      </c>
      <c r="O228" s="9" t="str">
        <f>IF($T228,tblSalaries[[#This Row],[clean Country]],"")</f>
        <v/>
      </c>
      <c r="P228" s="9" t="str">
        <f>IF($T228,tblSalaries[[#This Row],[How many hours of a day you work on Excel]],"")</f>
        <v/>
      </c>
      <c r="Q228" s="9" t="str">
        <f>IF($T228,tblSalaries[[#This Row],[Years of Experience]],"")</f>
        <v/>
      </c>
      <c r="R228" s="9" t="str">
        <f>IF($T228,tblSalaries[[#This Row],[Region]],"")</f>
        <v/>
      </c>
      <c r="T228" s="11">
        <f t="shared" si="3"/>
        <v>0</v>
      </c>
      <c r="U228" s="11">
        <f>VLOOKUP(tblSalaries[[#This Row],[Region]],SReg,2,FALSE)</f>
        <v>0</v>
      </c>
      <c r="V228" s="11">
        <f>VLOOKUP(tblSalaries[[#This Row],[How many hours of a day you work on Excel]],SHours,2,FALSE)</f>
        <v>0</v>
      </c>
      <c r="W228" s="11">
        <f>IF(tblSalaries[[#This Row],[Years of Experience]]="",Filters!$I$10,VLOOKUP(tblSalaries[[#This Row],[Years of Experience]],Filters!$G$3:$I$9,3,TRUE))</f>
        <v>0</v>
      </c>
    </row>
    <row r="229" spans="2:23" ht="15" customHeight="1" x14ac:dyDescent="0.25">
      <c r="B229" t="s">
        <v>1625</v>
      </c>
      <c r="C229" s="1">
        <v>41055.040925925925</v>
      </c>
      <c r="D229">
        <v>3561.5833374885137</v>
      </c>
      <c r="E229" t="s">
        <v>252</v>
      </c>
      <c r="F229" t="s">
        <v>17</v>
      </c>
      <c r="G229" t="s">
        <v>6</v>
      </c>
      <c r="H229" t="s">
        <v>22</v>
      </c>
      <c r="J229" t="str">
        <f>VLOOKUP(tblSalaries[[#This Row],[clean Country]],tblCountries[[#All],[Mapping]:[Region]],2,FALSE)</f>
        <v>APAC</v>
      </c>
      <c r="L229" s="9" t="str">
        <f>IF($T229,tblSalaries[[#This Row],[Salary in USD]],"")</f>
        <v/>
      </c>
      <c r="M229" s="9" t="str">
        <f>IF($T229,tblSalaries[[#This Row],[Your Job Title]],"")</f>
        <v/>
      </c>
      <c r="N229" s="9" t="str">
        <f>IF($T229,tblSalaries[[#This Row],[Job Type]],"")</f>
        <v/>
      </c>
      <c r="O229" s="9" t="str">
        <f>IF($T229,tblSalaries[[#This Row],[clean Country]],"")</f>
        <v/>
      </c>
      <c r="P229" s="9" t="str">
        <f>IF($T229,tblSalaries[[#This Row],[How many hours of a day you work on Excel]],"")</f>
        <v/>
      </c>
      <c r="Q229" s="9" t="str">
        <f>IF($T229,tblSalaries[[#This Row],[Years of Experience]],"")</f>
        <v/>
      </c>
      <c r="R229" s="9" t="str">
        <f>IF($T229,tblSalaries[[#This Row],[Region]],"")</f>
        <v/>
      </c>
      <c r="T229" s="11">
        <f t="shared" si="3"/>
        <v>0</v>
      </c>
      <c r="U229" s="11">
        <f>VLOOKUP(tblSalaries[[#This Row],[Region]],SReg,2,FALSE)</f>
        <v>0</v>
      </c>
      <c r="V229" s="11">
        <f>VLOOKUP(tblSalaries[[#This Row],[How many hours of a day you work on Excel]],SHours,2,FALSE)</f>
        <v>0</v>
      </c>
      <c r="W229" s="11">
        <f>IF(tblSalaries[[#This Row],[Years of Experience]]="",Filters!$I$10,VLOOKUP(tblSalaries[[#This Row],[Years of Experience]],Filters!$G$3:$I$9,3,TRUE))</f>
        <v>0</v>
      </c>
    </row>
    <row r="230" spans="2:23" ht="15" customHeight="1" x14ac:dyDescent="0.25">
      <c r="B230" t="s">
        <v>1626</v>
      </c>
      <c r="C230" s="1">
        <v>41055.041006944448</v>
      </c>
      <c r="D230">
        <v>65000</v>
      </c>
      <c r="E230" t="s">
        <v>253</v>
      </c>
      <c r="F230" t="s">
        <v>56</v>
      </c>
      <c r="G230" t="s">
        <v>12</v>
      </c>
      <c r="H230" t="s">
        <v>15</v>
      </c>
      <c r="J230" t="str">
        <f>VLOOKUP(tblSalaries[[#This Row],[clean Country]],tblCountries[[#All],[Mapping]:[Region]],2,FALSE)</f>
        <v>USA</v>
      </c>
      <c r="L230" s="9" t="str">
        <f>IF($T230,tblSalaries[[#This Row],[Salary in USD]],"")</f>
        <v/>
      </c>
      <c r="M230" s="9" t="str">
        <f>IF($T230,tblSalaries[[#This Row],[Your Job Title]],"")</f>
        <v/>
      </c>
      <c r="N230" s="9" t="str">
        <f>IF($T230,tblSalaries[[#This Row],[Job Type]],"")</f>
        <v/>
      </c>
      <c r="O230" s="9" t="str">
        <f>IF($T230,tblSalaries[[#This Row],[clean Country]],"")</f>
        <v/>
      </c>
      <c r="P230" s="9" t="str">
        <f>IF($T230,tblSalaries[[#This Row],[How many hours of a day you work on Excel]],"")</f>
        <v/>
      </c>
      <c r="Q230" s="9" t="str">
        <f>IF($T230,tblSalaries[[#This Row],[Years of Experience]],"")</f>
        <v/>
      </c>
      <c r="R230" s="9" t="str">
        <f>IF($T230,tblSalaries[[#This Row],[Region]],"")</f>
        <v/>
      </c>
      <c r="T230" s="11">
        <f t="shared" si="3"/>
        <v>0</v>
      </c>
      <c r="U230" s="11">
        <f>VLOOKUP(tblSalaries[[#This Row],[Region]],SReg,2,FALSE)</f>
        <v>1</v>
      </c>
      <c r="V230" s="11">
        <f>VLOOKUP(tblSalaries[[#This Row],[How many hours of a day you work on Excel]],SHours,2,FALSE)</f>
        <v>0</v>
      </c>
      <c r="W230" s="11">
        <f>IF(tblSalaries[[#This Row],[Years of Experience]]="",Filters!$I$10,VLOOKUP(tblSalaries[[#This Row],[Years of Experience]],Filters!$G$3:$I$9,3,TRUE))</f>
        <v>0</v>
      </c>
    </row>
    <row r="231" spans="2:23" ht="15" customHeight="1" x14ac:dyDescent="0.25">
      <c r="B231" t="s">
        <v>1627</v>
      </c>
      <c r="C231" s="1">
        <v>41055.041076388887</v>
      </c>
      <c r="D231">
        <v>114000</v>
      </c>
      <c r="E231" t="s">
        <v>115</v>
      </c>
      <c r="F231" t="s">
        <v>3393</v>
      </c>
      <c r="G231" t="s">
        <v>12</v>
      </c>
      <c r="H231" t="s">
        <v>15</v>
      </c>
      <c r="J231" t="str">
        <f>VLOOKUP(tblSalaries[[#This Row],[clean Country]],tblCountries[[#All],[Mapping]:[Region]],2,FALSE)</f>
        <v>USA</v>
      </c>
      <c r="L231" s="9" t="str">
        <f>IF($T231,tblSalaries[[#This Row],[Salary in USD]],"")</f>
        <v/>
      </c>
      <c r="M231" s="9" t="str">
        <f>IF($T231,tblSalaries[[#This Row],[Your Job Title]],"")</f>
        <v/>
      </c>
      <c r="N231" s="9" t="str">
        <f>IF($T231,tblSalaries[[#This Row],[Job Type]],"")</f>
        <v/>
      </c>
      <c r="O231" s="9" t="str">
        <f>IF($T231,tblSalaries[[#This Row],[clean Country]],"")</f>
        <v/>
      </c>
      <c r="P231" s="9" t="str">
        <f>IF($T231,tblSalaries[[#This Row],[How many hours of a day you work on Excel]],"")</f>
        <v/>
      </c>
      <c r="Q231" s="9" t="str">
        <f>IF($T231,tblSalaries[[#This Row],[Years of Experience]],"")</f>
        <v/>
      </c>
      <c r="R231" s="9" t="str">
        <f>IF($T231,tblSalaries[[#This Row],[Region]],"")</f>
        <v/>
      </c>
      <c r="T231" s="11">
        <f t="shared" si="3"/>
        <v>0</v>
      </c>
      <c r="U231" s="11">
        <f>VLOOKUP(tblSalaries[[#This Row],[Region]],SReg,2,FALSE)</f>
        <v>1</v>
      </c>
      <c r="V231" s="11">
        <f>VLOOKUP(tblSalaries[[#This Row],[How many hours of a day you work on Excel]],SHours,2,FALSE)</f>
        <v>0</v>
      </c>
      <c r="W231" s="11">
        <f>IF(tblSalaries[[#This Row],[Years of Experience]]="",Filters!$I$10,VLOOKUP(tblSalaries[[#This Row],[Years of Experience]],Filters!$G$3:$I$9,3,TRUE))</f>
        <v>0</v>
      </c>
    </row>
    <row r="232" spans="2:23" ht="15" customHeight="1" x14ac:dyDescent="0.25">
      <c r="B232" t="s">
        <v>1628</v>
      </c>
      <c r="C232" s="1">
        <v>41055.041284722225</v>
      </c>
      <c r="D232">
        <v>95000</v>
      </c>
      <c r="E232" t="s">
        <v>254</v>
      </c>
      <c r="F232" t="s">
        <v>3393</v>
      </c>
      <c r="G232" t="s">
        <v>12</v>
      </c>
      <c r="H232" t="s">
        <v>7</v>
      </c>
      <c r="J232" t="str">
        <f>VLOOKUP(tblSalaries[[#This Row],[clean Country]],tblCountries[[#All],[Mapping]:[Region]],2,FALSE)</f>
        <v>USA</v>
      </c>
      <c r="L232" s="9" t="str">
        <f>IF($T232,tblSalaries[[#This Row],[Salary in USD]],"")</f>
        <v/>
      </c>
      <c r="M232" s="9" t="str">
        <f>IF($T232,tblSalaries[[#This Row],[Your Job Title]],"")</f>
        <v/>
      </c>
      <c r="N232" s="9" t="str">
        <f>IF($T232,tblSalaries[[#This Row],[Job Type]],"")</f>
        <v/>
      </c>
      <c r="O232" s="9" t="str">
        <f>IF($T232,tblSalaries[[#This Row],[clean Country]],"")</f>
        <v/>
      </c>
      <c r="P232" s="9" t="str">
        <f>IF($T232,tblSalaries[[#This Row],[How many hours of a day you work on Excel]],"")</f>
        <v/>
      </c>
      <c r="Q232" s="9" t="str">
        <f>IF($T232,tblSalaries[[#This Row],[Years of Experience]],"")</f>
        <v/>
      </c>
      <c r="R232" s="9" t="str">
        <f>IF($T232,tblSalaries[[#This Row],[Region]],"")</f>
        <v/>
      </c>
      <c r="T232" s="11">
        <f t="shared" si="3"/>
        <v>0</v>
      </c>
      <c r="U232" s="11">
        <f>VLOOKUP(tblSalaries[[#This Row],[Region]],SReg,2,FALSE)</f>
        <v>1</v>
      </c>
      <c r="V232" s="11">
        <f>VLOOKUP(tblSalaries[[#This Row],[How many hours of a day you work on Excel]],SHours,2,FALSE)</f>
        <v>1</v>
      </c>
      <c r="W232" s="11">
        <f>IF(tblSalaries[[#This Row],[Years of Experience]]="",Filters!$I$10,VLOOKUP(tblSalaries[[#This Row],[Years of Experience]],Filters!$G$3:$I$9,3,TRUE))</f>
        <v>0</v>
      </c>
    </row>
    <row r="233" spans="2:23" ht="15" customHeight="1" x14ac:dyDescent="0.25">
      <c r="B233" t="s">
        <v>1629</v>
      </c>
      <c r="C233" s="1">
        <v>41055.042256944442</v>
      </c>
      <c r="D233">
        <v>52500</v>
      </c>
      <c r="E233" t="s">
        <v>255</v>
      </c>
      <c r="F233" t="s">
        <v>17</v>
      </c>
      <c r="G233" t="s">
        <v>12</v>
      </c>
      <c r="H233" t="s">
        <v>7</v>
      </c>
      <c r="J233" t="str">
        <f>VLOOKUP(tblSalaries[[#This Row],[clean Country]],tblCountries[[#All],[Mapping]:[Region]],2,FALSE)</f>
        <v>USA</v>
      </c>
      <c r="L233" s="9" t="str">
        <f>IF($T233,tblSalaries[[#This Row],[Salary in USD]],"")</f>
        <v/>
      </c>
      <c r="M233" s="9" t="str">
        <f>IF($T233,tblSalaries[[#This Row],[Your Job Title]],"")</f>
        <v/>
      </c>
      <c r="N233" s="9" t="str">
        <f>IF($T233,tblSalaries[[#This Row],[Job Type]],"")</f>
        <v/>
      </c>
      <c r="O233" s="9" t="str">
        <f>IF($T233,tblSalaries[[#This Row],[clean Country]],"")</f>
        <v/>
      </c>
      <c r="P233" s="9" t="str">
        <f>IF($T233,tblSalaries[[#This Row],[How many hours of a day you work on Excel]],"")</f>
        <v/>
      </c>
      <c r="Q233" s="9" t="str">
        <f>IF($T233,tblSalaries[[#This Row],[Years of Experience]],"")</f>
        <v/>
      </c>
      <c r="R233" s="9" t="str">
        <f>IF($T233,tblSalaries[[#This Row],[Region]],"")</f>
        <v/>
      </c>
      <c r="T233" s="11">
        <f t="shared" si="3"/>
        <v>0</v>
      </c>
      <c r="U233" s="11">
        <f>VLOOKUP(tblSalaries[[#This Row],[Region]],SReg,2,FALSE)</f>
        <v>1</v>
      </c>
      <c r="V233" s="11">
        <f>VLOOKUP(tblSalaries[[#This Row],[How many hours of a day you work on Excel]],SHours,2,FALSE)</f>
        <v>1</v>
      </c>
      <c r="W233" s="11">
        <f>IF(tblSalaries[[#This Row],[Years of Experience]]="",Filters!$I$10,VLOOKUP(tblSalaries[[#This Row],[Years of Experience]],Filters!$G$3:$I$9,3,TRUE))</f>
        <v>0</v>
      </c>
    </row>
    <row r="234" spans="2:23" ht="15" customHeight="1" x14ac:dyDescent="0.25">
      <c r="B234" t="s">
        <v>1630</v>
      </c>
      <c r="C234" s="1">
        <v>41055.042395833334</v>
      </c>
      <c r="D234">
        <v>70928.022243027779</v>
      </c>
      <c r="E234" t="s">
        <v>256</v>
      </c>
      <c r="F234" t="s">
        <v>45</v>
      </c>
      <c r="G234" t="s">
        <v>59</v>
      </c>
      <c r="H234" t="s">
        <v>15</v>
      </c>
      <c r="J234" t="str">
        <f>VLOOKUP(tblSalaries[[#This Row],[clean Country]],tblCountries[[#All],[Mapping]:[Region]],2,FALSE)</f>
        <v>EMEA</v>
      </c>
      <c r="L234" s="9" t="str">
        <f>IF($T234,tblSalaries[[#This Row],[Salary in USD]],"")</f>
        <v/>
      </c>
      <c r="M234" s="9" t="str">
        <f>IF($T234,tblSalaries[[#This Row],[Your Job Title]],"")</f>
        <v/>
      </c>
      <c r="N234" s="9" t="str">
        <f>IF($T234,tblSalaries[[#This Row],[Job Type]],"")</f>
        <v/>
      </c>
      <c r="O234" s="9" t="str">
        <f>IF($T234,tblSalaries[[#This Row],[clean Country]],"")</f>
        <v/>
      </c>
      <c r="P234" s="9" t="str">
        <f>IF($T234,tblSalaries[[#This Row],[How many hours of a day you work on Excel]],"")</f>
        <v/>
      </c>
      <c r="Q234" s="9" t="str">
        <f>IF($T234,tblSalaries[[#This Row],[Years of Experience]],"")</f>
        <v/>
      </c>
      <c r="R234" s="9" t="str">
        <f>IF($T234,tblSalaries[[#This Row],[Region]],"")</f>
        <v/>
      </c>
      <c r="T234" s="11">
        <f t="shared" si="3"/>
        <v>0</v>
      </c>
      <c r="U234" s="11">
        <f>VLOOKUP(tblSalaries[[#This Row],[Region]],SReg,2,FALSE)</f>
        <v>0</v>
      </c>
      <c r="V234" s="11">
        <f>VLOOKUP(tblSalaries[[#This Row],[How many hours of a day you work on Excel]],SHours,2,FALSE)</f>
        <v>0</v>
      </c>
      <c r="W234" s="11">
        <f>IF(tblSalaries[[#This Row],[Years of Experience]]="",Filters!$I$10,VLOOKUP(tblSalaries[[#This Row],[Years of Experience]],Filters!$G$3:$I$9,3,TRUE))</f>
        <v>0</v>
      </c>
    </row>
    <row r="235" spans="2:23" ht="15" customHeight="1" x14ac:dyDescent="0.25">
      <c r="B235" t="s">
        <v>1631</v>
      </c>
      <c r="C235" s="1">
        <v>41055.042731481481</v>
      </c>
      <c r="D235">
        <v>60000</v>
      </c>
      <c r="E235" t="s">
        <v>257</v>
      </c>
      <c r="F235" t="s">
        <v>17</v>
      </c>
      <c r="G235" t="s">
        <v>12</v>
      </c>
      <c r="H235" t="s">
        <v>7</v>
      </c>
      <c r="J235" t="str">
        <f>VLOOKUP(tblSalaries[[#This Row],[clean Country]],tblCountries[[#All],[Mapping]:[Region]],2,FALSE)</f>
        <v>USA</v>
      </c>
      <c r="L235" s="9" t="str">
        <f>IF($T235,tblSalaries[[#This Row],[Salary in USD]],"")</f>
        <v/>
      </c>
      <c r="M235" s="9" t="str">
        <f>IF($T235,tblSalaries[[#This Row],[Your Job Title]],"")</f>
        <v/>
      </c>
      <c r="N235" s="9" t="str">
        <f>IF($T235,tblSalaries[[#This Row],[Job Type]],"")</f>
        <v/>
      </c>
      <c r="O235" s="9" t="str">
        <f>IF($T235,tblSalaries[[#This Row],[clean Country]],"")</f>
        <v/>
      </c>
      <c r="P235" s="9" t="str">
        <f>IF($T235,tblSalaries[[#This Row],[How many hours of a day you work on Excel]],"")</f>
        <v/>
      </c>
      <c r="Q235" s="9" t="str">
        <f>IF($T235,tblSalaries[[#This Row],[Years of Experience]],"")</f>
        <v/>
      </c>
      <c r="R235" s="9" t="str">
        <f>IF($T235,tblSalaries[[#This Row],[Region]],"")</f>
        <v/>
      </c>
      <c r="T235" s="11">
        <f t="shared" si="3"/>
        <v>0</v>
      </c>
      <c r="U235" s="11">
        <f>VLOOKUP(tblSalaries[[#This Row],[Region]],SReg,2,FALSE)</f>
        <v>1</v>
      </c>
      <c r="V235" s="11">
        <f>VLOOKUP(tblSalaries[[#This Row],[How many hours of a day you work on Excel]],SHours,2,FALSE)</f>
        <v>1</v>
      </c>
      <c r="W235" s="11">
        <f>IF(tblSalaries[[#This Row],[Years of Experience]]="",Filters!$I$10,VLOOKUP(tblSalaries[[#This Row],[Years of Experience]],Filters!$G$3:$I$9,3,TRUE))</f>
        <v>0</v>
      </c>
    </row>
    <row r="236" spans="2:23" ht="15" customHeight="1" x14ac:dyDescent="0.25">
      <c r="B236" t="s">
        <v>1632</v>
      </c>
      <c r="C236" s="1">
        <v>41055.04310185185</v>
      </c>
      <c r="D236">
        <v>65250</v>
      </c>
      <c r="E236" t="s">
        <v>258</v>
      </c>
      <c r="F236" t="s">
        <v>258</v>
      </c>
      <c r="G236" t="s">
        <v>12</v>
      </c>
      <c r="H236" t="s">
        <v>7</v>
      </c>
      <c r="J236" t="str">
        <f>VLOOKUP(tblSalaries[[#This Row],[clean Country]],tblCountries[[#All],[Mapping]:[Region]],2,FALSE)</f>
        <v>USA</v>
      </c>
      <c r="L236" s="9" t="str">
        <f>IF($T236,tblSalaries[[#This Row],[Salary in USD]],"")</f>
        <v/>
      </c>
      <c r="M236" s="9" t="str">
        <f>IF($T236,tblSalaries[[#This Row],[Your Job Title]],"")</f>
        <v/>
      </c>
      <c r="N236" s="9" t="str">
        <f>IF($T236,tblSalaries[[#This Row],[Job Type]],"")</f>
        <v/>
      </c>
      <c r="O236" s="9" t="str">
        <f>IF($T236,tblSalaries[[#This Row],[clean Country]],"")</f>
        <v/>
      </c>
      <c r="P236" s="9" t="str">
        <f>IF($T236,tblSalaries[[#This Row],[How many hours of a day you work on Excel]],"")</f>
        <v/>
      </c>
      <c r="Q236" s="9" t="str">
        <f>IF($T236,tblSalaries[[#This Row],[Years of Experience]],"")</f>
        <v/>
      </c>
      <c r="R236" s="9" t="str">
        <f>IF($T236,tblSalaries[[#This Row],[Region]],"")</f>
        <v/>
      </c>
      <c r="T236" s="11">
        <f t="shared" si="3"/>
        <v>0</v>
      </c>
      <c r="U236" s="11">
        <f>VLOOKUP(tblSalaries[[#This Row],[Region]],SReg,2,FALSE)</f>
        <v>1</v>
      </c>
      <c r="V236" s="11">
        <f>VLOOKUP(tblSalaries[[#This Row],[How many hours of a day you work on Excel]],SHours,2,FALSE)</f>
        <v>1</v>
      </c>
      <c r="W236" s="11">
        <f>IF(tblSalaries[[#This Row],[Years of Experience]]="",Filters!$I$10,VLOOKUP(tblSalaries[[#This Row],[Years of Experience]],Filters!$G$3:$I$9,3,TRUE))</f>
        <v>0</v>
      </c>
    </row>
    <row r="237" spans="2:23" ht="15" customHeight="1" x14ac:dyDescent="0.25">
      <c r="B237" t="s">
        <v>1633</v>
      </c>
      <c r="C237" s="1">
        <v>41055.043136574073</v>
      </c>
      <c r="D237">
        <v>21369.500024931083</v>
      </c>
      <c r="E237" t="s">
        <v>259</v>
      </c>
      <c r="F237" t="s">
        <v>45</v>
      </c>
      <c r="G237" t="s">
        <v>6</v>
      </c>
      <c r="H237" t="s">
        <v>15</v>
      </c>
      <c r="J237" t="str">
        <f>VLOOKUP(tblSalaries[[#This Row],[clean Country]],tblCountries[[#All],[Mapping]:[Region]],2,FALSE)</f>
        <v>APAC</v>
      </c>
      <c r="L237" s="9" t="str">
        <f>IF($T237,tblSalaries[[#This Row],[Salary in USD]],"")</f>
        <v/>
      </c>
      <c r="M237" s="9" t="str">
        <f>IF($T237,tblSalaries[[#This Row],[Your Job Title]],"")</f>
        <v/>
      </c>
      <c r="N237" s="9" t="str">
        <f>IF($T237,tblSalaries[[#This Row],[Job Type]],"")</f>
        <v/>
      </c>
      <c r="O237" s="9" t="str">
        <f>IF($T237,tblSalaries[[#This Row],[clean Country]],"")</f>
        <v/>
      </c>
      <c r="P237" s="9" t="str">
        <f>IF($T237,tblSalaries[[#This Row],[How many hours of a day you work on Excel]],"")</f>
        <v/>
      </c>
      <c r="Q237" s="9" t="str">
        <f>IF($T237,tblSalaries[[#This Row],[Years of Experience]],"")</f>
        <v/>
      </c>
      <c r="R237" s="9" t="str">
        <f>IF($T237,tblSalaries[[#This Row],[Region]],"")</f>
        <v/>
      </c>
      <c r="T237" s="11">
        <f t="shared" si="3"/>
        <v>0</v>
      </c>
      <c r="U237" s="11">
        <f>VLOOKUP(tblSalaries[[#This Row],[Region]],SReg,2,FALSE)</f>
        <v>0</v>
      </c>
      <c r="V237" s="11">
        <f>VLOOKUP(tblSalaries[[#This Row],[How many hours of a day you work on Excel]],SHours,2,FALSE)</f>
        <v>0</v>
      </c>
      <c r="W237" s="11">
        <f>IF(tblSalaries[[#This Row],[Years of Experience]]="",Filters!$I$10,VLOOKUP(tblSalaries[[#This Row],[Years of Experience]],Filters!$G$3:$I$9,3,TRUE))</f>
        <v>0</v>
      </c>
    </row>
    <row r="238" spans="2:23" ht="15" customHeight="1" x14ac:dyDescent="0.25">
      <c r="B238" t="s">
        <v>1634</v>
      </c>
      <c r="C238" s="1">
        <v>41055.043171296296</v>
      </c>
      <c r="D238">
        <v>98336.152303032693</v>
      </c>
      <c r="E238" t="s">
        <v>260</v>
      </c>
      <c r="F238" t="s">
        <v>45</v>
      </c>
      <c r="G238" t="s">
        <v>74</v>
      </c>
      <c r="H238" t="s">
        <v>15</v>
      </c>
      <c r="J238" t="str">
        <f>VLOOKUP(tblSalaries[[#This Row],[clean Country]],tblCountries[[#All],[Mapping]:[Region]],2,FALSE)</f>
        <v>CAN</v>
      </c>
      <c r="L238" s="9" t="str">
        <f>IF($T238,tblSalaries[[#This Row],[Salary in USD]],"")</f>
        <v/>
      </c>
      <c r="M238" s="9" t="str">
        <f>IF($T238,tblSalaries[[#This Row],[Your Job Title]],"")</f>
        <v/>
      </c>
      <c r="N238" s="9" t="str">
        <f>IF($T238,tblSalaries[[#This Row],[Job Type]],"")</f>
        <v/>
      </c>
      <c r="O238" s="9" t="str">
        <f>IF($T238,tblSalaries[[#This Row],[clean Country]],"")</f>
        <v/>
      </c>
      <c r="P238" s="9" t="str">
        <f>IF($T238,tblSalaries[[#This Row],[How many hours of a day you work on Excel]],"")</f>
        <v/>
      </c>
      <c r="Q238" s="9" t="str">
        <f>IF($T238,tblSalaries[[#This Row],[Years of Experience]],"")</f>
        <v/>
      </c>
      <c r="R238" s="9" t="str">
        <f>IF($T238,tblSalaries[[#This Row],[Region]],"")</f>
        <v/>
      </c>
      <c r="T238" s="11">
        <f t="shared" si="3"/>
        <v>0</v>
      </c>
      <c r="U238" s="11">
        <f>VLOOKUP(tblSalaries[[#This Row],[Region]],SReg,2,FALSE)</f>
        <v>0</v>
      </c>
      <c r="V238" s="11">
        <f>VLOOKUP(tblSalaries[[#This Row],[How many hours of a day you work on Excel]],SHours,2,FALSE)</f>
        <v>0</v>
      </c>
      <c r="W238" s="11">
        <f>IF(tblSalaries[[#This Row],[Years of Experience]]="",Filters!$I$10,VLOOKUP(tblSalaries[[#This Row],[Years of Experience]],Filters!$G$3:$I$9,3,TRUE))</f>
        <v>0</v>
      </c>
    </row>
    <row r="239" spans="2:23" ht="15" customHeight="1" x14ac:dyDescent="0.25">
      <c r="B239" t="s">
        <v>1635</v>
      </c>
      <c r="C239" s="1">
        <v>41055.043240740742</v>
      </c>
      <c r="D239">
        <v>15244.793267899293</v>
      </c>
      <c r="E239" t="s">
        <v>261</v>
      </c>
      <c r="F239" t="s">
        <v>56</v>
      </c>
      <c r="G239" t="s">
        <v>26</v>
      </c>
      <c r="H239" t="s">
        <v>10</v>
      </c>
      <c r="J239" t="str">
        <f>VLOOKUP(tblSalaries[[#This Row],[clean Country]],tblCountries[[#All],[Mapping]:[Region]],2,FALSE)</f>
        <v>EMEA</v>
      </c>
      <c r="L239" s="9" t="str">
        <f>IF($T239,tblSalaries[[#This Row],[Salary in USD]],"")</f>
        <v/>
      </c>
      <c r="M239" s="9" t="str">
        <f>IF($T239,tblSalaries[[#This Row],[Your Job Title]],"")</f>
        <v/>
      </c>
      <c r="N239" s="9" t="str">
        <f>IF($T239,tblSalaries[[#This Row],[Job Type]],"")</f>
        <v/>
      </c>
      <c r="O239" s="9" t="str">
        <f>IF($T239,tblSalaries[[#This Row],[clean Country]],"")</f>
        <v/>
      </c>
      <c r="P239" s="9" t="str">
        <f>IF($T239,tblSalaries[[#This Row],[How many hours of a day you work on Excel]],"")</f>
        <v/>
      </c>
      <c r="Q239" s="9" t="str">
        <f>IF($T239,tblSalaries[[#This Row],[Years of Experience]],"")</f>
        <v/>
      </c>
      <c r="R239" s="9" t="str">
        <f>IF($T239,tblSalaries[[#This Row],[Region]],"")</f>
        <v/>
      </c>
      <c r="T239" s="11">
        <f t="shared" si="3"/>
        <v>0</v>
      </c>
      <c r="U239" s="11">
        <f>VLOOKUP(tblSalaries[[#This Row],[Region]],SReg,2,FALSE)</f>
        <v>0</v>
      </c>
      <c r="V239" s="11">
        <f>VLOOKUP(tblSalaries[[#This Row],[How many hours of a day you work on Excel]],SHours,2,FALSE)</f>
        <v>1</v>
      </c>
      <c r="W239" s="11">
        <f>IF(tblSalaries[[#This Row],[Years of Experience]]="",Filters!$I$10,VLOOKUP(tblSalaries[[#This Row],[Years of Experience]],Filters!$G$3:$I$9,3,TRUE))</f>
        <v>0</v>
      </c>
    </row>
    <row r="240" spans="2:23" ht="15" customHeight="1" x14ac:dyDescent="0.25">
      <c r="B240" t="s">
        <v>1636</v>
      </c>
      <c r="C240" s="1">
        <v>41055.043298611112</v>
      </c>
      <c r="D240">
        <v>73000</v>
      </c>
      <c r="E240" t="s">
        <v>11</v>
      </c>
      <c r="F240" t="s">
        <v>17</v>
      </c>
      <c r="G240" t="s">
        <v>12</v>
      </c>
      <c r="H240" t="s">
        <v>7</v>
      </c>
      <c r="J240" t="str">
        <f>VLOOKUP(tblSalaries[[#This Row],[clean Country]],tblCountries[[#All],[Mapping]:[Region]],2,FALSE)</f>
        <v>USA</v>
      </c>
      <c r="L240" s="9" t="str">
        <f>IF($T240,tblSalaries[[#This Row],[Salary in USD]],"")</f>
        <v/>
      </c>
      <c r="M240" s="9" t="str">
        <f>IF($T240,tblSalaries[[#This Row],[Your Job Title]],"")</f>
        <v/>
      </c>
      <c r="N240" s="9" t="str">
        <f>IF($T240,tblSalaries[[#This Row],[Job Type]],"")</f>
        <v/>
      </c>
      <c r="O240" s="9" t="str">
        <f>IF($T240,tblSalaries[[#This Row],[clean Country]],"")</f>
        <v/>
      </c>
      <c r="P240" s="9" t="str">
        <f>IF($T240,tblSalaries[[#This Row],[How many hours of a day you work on Excel]],"")</f>
        <v/>
      </c>
      <c r="Q240" s="9" t="str">
        <f>IF($T240,tblSalaries[[#This Row],[Years of Experience]],"")</f>
        <v/>
      </c>
      <c r="R240" s="9" t="str">
        <f>IF($T240,tblSalaries[[#This Row],[Region]],"")</f>
        <v/>
      </c>
      <c r="T240" s="11">
        <f t="shared" si="3"/>
        <v>0</v>
      </c>
      <c r="U240" s="11">
        <f>VLOOKUP(tblSalaries[[#This Row],[Region]],SReg,2,FALSE)</f>
        <v>1</v>
      </c>
      <c r="V240" s="11">
        <f>VLOOKUP(tblSalaries[[#This Row],[How many hours of a day you work on Excel]],SHours,2,FALSE)</f>
        <v>1</v>
      </c>
      <c r="W240" s="11">
        <f>IF(tblSalaries[[#This Row],[Years of Experience]]="",Filters!$I$10,VLOOKUP(tblSalaries[[#This Row],[Years of Experience]],Filters!$G$3:$I$9,3,TRUE))</f>
        <v>0</v>
      </c>
    </row>
    <row r="241" spans="2:23" ht="15" customHeight="1" x14ac:dyDescent="0.25">
      <c r="B241" t="s">
        <v>1637</v>
      </c>
      <c r="C241" s="1">
        <v>41055.043599537035</v>
      </c>
      <c r="D241">
        <v>50000</v>
      </c>
      <c r="E241" t="s">
        <v>178</v>
      </c>
      <c r="F241" t="s">
        <v>17</v>
      </c>
      <c r="G241" t="s">
        <v>12</v>
      </c>
      <c r="H241" t="s">
        <v>10</v>
      </c>
      <c r="J241" t="str">
        <f>VLOOKUP(tblSalaries[[#This Row],[clean Country]],tblCountries[[#All],[Mapping]:[Region]],2,FALSE)</f>
        <v>USA</v>
      </c>
      <c r="L241" s="9" t="str">
        <f>IF($T241,tblSalaries[[#This Row],[Salary in USD]],"")</f>
        <v/>
      </c>
      <c r="M241" s="9" t="str">
        <f>IF($T241,tblSalaries[[#This Row],[Your Job Title]],"")</f>
        <v/>
      </c>
      <c r="N241" s="9" t="str">
        <f>IF($T241,tblSalaries[[#This Row],[Job Type]],"")</f>
        <v/>
      </c>
      <c r="O241" s="9" t="str">
        <f>IF($T241,tblSalaries[[#This Row],[clean Country]],"")</f>
        <v/>
      </c>
      <c r="P241" s="9" t="str">
        <f>IF($T241,tblSalaries[[#This Row],[How many hours of a day you work on Excel]],"")</f>
        <v/>
      </c>
      <c r="Q241" s="9" t="str">
        <f>IF($T241,tblSalaries[[#This Row],[Years of Experience]],"")</f>
        <v/>
      </c>
      <c r="R241" s="9" t="str">
        <f>IF($T241,tblSalaries[[#This Row],[Region]],"")</f>
        <v/>
      </c>
      <c r="T241" s="11">
        <f t="shared" si="3"/>
        <v>0</v>
      </c>
      <c r="U241" s="11">
        <f>VLOOKUP(tblSalaries[[#This Row],[Region]],SReg,2,FALSE)</f>
        <v>1</v>
      </c>
      <c r="V241" s="11">
        <f>VLOOKUP(tblSalaries[[#This Row],[How many hours of a day you work on Excel]],SHours,2,FALSE)</f>
        <v>1</v>
      </c>
      <c r="W241" s="11">
        <f>IF(tblSalaries[[#This Row],[Years of Experience]]="",Filters!$I$10,VLOOKUP(tblSalaries[[#This Row],[Years of Experience]],Filters!$G$3:$I$9,3,TRUE))</f>
        <v>0</v>
      </c>
    </row>
    <row r="242" spans="2:23" ht="15" customHeight="1" x14ac:dyDescent="0.25">
      <c r="B242" t="s">
        <v>1638</v>
      </c>
      <c r="C242" s="1">
        <v>41055.043645833335</v>
      </c>
      <c r="D242">
        <v>79000</v>
      </c>
      <c r="E242" t="s">
        <v>262</v>
      </c>
      <c r="F242" t="s">
        <v>258</v>
      </c>
      <c r="G242" t="s">
        <v>12</v>
      </c>
      <c r="H242" t="s">
        <v>15</v>
      </c>
      <c r="J242" t="str">
        <f>VLOOKUP(tblSalaries[[#This Row],[clean Country]],tblCountries[[#All],[Mapping]:[Region]],2,FALSE)</f>
        <v>USA</v>
      </c>
      <c r="L242" s="9" t="str">
        <f>IF($T242,tblSalaries[[#This Row],[Salary in USD]],"")</f>
        <v/>
      </c>
      <c r="M242" s="9" t="str">
        <f>IF($T242,tblSalaries[[#This Row],[Your Job Title]],"")</f>
        <v/>
      </c>
      <c r="N242" s="9" t="str">
        <f>IF($T242,tblSalaries[[#This Row],[Job Type]],"")</f>
        <v/>
      </c>
      <c r="O242" s="9" t="str">
        <f>IF($T242,tblSalaries[[#This Row],[clean Country]],"")</f>
        <v/>
      </c>
      <c r="P242" s="9" t="str">
        <f>IF($T242,tblSalaries[[#This Row],[How many hours of a day you work on Excel]],"")</f>
        <v/>
      </c>
      <c r="Q242" s="9" t="str">
        <f>IF($T242,tblSalaries[[#This Row],[Years of Experience]],"")</f>
        <v/>
      </c>
      <c r="R242" s="9" t="str">
        <f>IF($T242,tblSalaries[[#This Row],[Region]],"")</f>
        <v/>
      </c>
      <c r="T242" s="11">
        <f t="shared" si="3"/>
        <v>0</v>
      </c>
      <c r="U242" s="11">
        <f>VLOOKUP(tblSalaries[[#This Row],[Region]],SReg,2,FALSE)</f>
        <v>1</v>
      </c>
      <c r="V242" s="11">
        <f>VLOOKUP(tblSalaries[[#This Row],[How many hours of a day you work on Excel]],SHours,2,FALSE)</f>
        <v>0</v>
      </c>
      <c r="W242" s="11">
        <f>IF(tblSalaries[[#This Row],[Years of Experience]]="",Filters!$I$10,VLOOKUP(tblSalaries[[#This Row],[Years of Experience]],Filters!$G$3:$I$9,3,TRUE))</f>
        <v>0</v>
      </c>
    </row>
    <row r="243" spans="2:23" ht="15" customHeight="1" x14ac:dyDescent="0.25">
      <c r="B243" t="s">
        <v>1639</v>
      </c>
      <c r="C243" s="1">
        <v>41055.04383101852</v>
      </c>
      <c r="D243">
        <v>90000</v>
      </c>
      <c r="E243" t="s">
        <v>263</v>
      </c>
      <c r="F243" t="s">
        <v>45</v>
      </c>
      <c r="G243" t="s">
        <v>12</v>
      </c>
      <c r="H243" t="s">
        <v>7</v>
      </c>
      <c r="J243" t="str">
        <f>VLOOKUP(tblSalaries[[#This Row],[clean Country]],tblCountries[[#All],[Mapping]:[Region]],2,FALSE)</f>
        <v>USA</v>
      </c>
      <c r="L243" s="9" t="str">
        <f>IF($T243,tblSalaries[[#This Row],[Salary in USD]],"")</f>
        <v/>
      </c>
      <c r="M243" s="9" t="str">
        <f>IF($T243,tblSalaries[[#This Row],[Your Job Title]],"")</f>
        <v/>
      </c>
      <c r="N243" s="9" t="str">
        <f>IF($T243,tblSalaries[[#This Row],[Job Type]],"")</f>
        <v/>
      </c>
      <c r="O243" s="9" t="str">
        <f>IF($T243,tblSalaries[[#This Row],[clean Country]],"")</f>
        <v/>
      </c>
      <c r="P243" s="9" t="str">
        <f>IF($T243,tblSalaries[[#This Row],[How many hours of a day you work on Excel]],"")</f>
        <v/>
      </c>
      <c r="Q243" s="9" t="str">
        <f>IF($T243,tblSalaries[[#This Row],[Years of Experience]],"")</f>
        <v/>
      </c>
      <c r="R243" s="9" t="str">
        <f>IF($T243,tblSalaries[[#This Row],[Region]],"")</f>
        <v/>
      </c>
      <c r="T243" s="11">
        <f t="shared" si="3"/>
        <v>0</v>
      </c>
      <c r="U243" s="11">
        <f>VLOOKUP(tblSalaries[[#This Row],[Region]],SReg,2,FALSE)</f>
        <v>1</v>
      </c>
      <c r="V243" s="11">
        <f>VLOOKUP(tblSalaries[[#This Row],[How many hours of a day you work on Excel]],SHours,2,FALSE)</f>
        <v>1</v>
      </c>
      <c r="W243" s="11">
        <f>IF(tblSalaries[[#This Row],[Years of Experience]]="",Filters!$I$10,VLOOKUP(tblSalaries[[#This Row],[Years of Experience]],Filters!$G$3:$I$9,3,TRUE))</f>
        <v>0</v>
      </c>
    </row>
    <row r="244" spans="2:23" ht="15" customHeight="1" x14ac:dyDescent="0.25">
      <c r="B244" t="s">
        <v>1640</v>
      </c>
      <c r="C244" s="1">
        <v>41055.044074074074</v>
      </c>
      <c r="D244">
        <v>70000</v>
      </c>
      <c r="E244" t="s">
        <v>264</v>
      </c>
      <c r="F244" t="s">
        <v>45</v>
      </c>
      <c r="G244" t="s">
        <v>12</v>
      </c>
      <c r="H244" t="s">
        <v>15</v>
      </c>
      <c r="J244" t="str">
        <f>VLOOKUP(tblSalaries[[#This Row],[clean Country]],tblCountries[[#All],[Mapping]:[Region]],2,FALSE)</f>
        <v>USA</v>
      </c>
      <c r="L244" s="9" t="str">
        <f>IF($T244,tblSalaries[[#This Row],[Salary in USD]],"")</f>
        <v/>
      </c>
      <c r="M244" s="9" t="str">
        <f>IF($T244,tblSalaries[[#This Row],[Your Job Title]],"")</f>
        <v/>
      </c>
      <c r="N244" s="9" t="str">
        <f>IF($T244,tblSalaries[[#This Row],[Job Type]],"")</f>
        <v/>
      </c>
      <c r="O244" s="9" t="str">
        <f>IF($T244,tblSalaries[[#This Row],[clean Country]],"")</f>
        <v/>
      </c>
      <c r="P244" s="9" t="str">
        <f>IF($T244,tblSalaries[[#This Row],[How many hours of a day you work on Excel]],"")</f>
        <v/>
      </c>
      <c r="Q244" s="9" t="str">
        <f>IF($T244,tblSalaries[[#This Row],[Years of Experience]],"")</f>
        <v/>
      </c>
      <c r="R244" s="9" t="str">
        <f>IF($T244,tblSalaries[[#This Row],[Region]],"")</f>
        <v/>
      </c>
      <c r="T244" s="11">
        <f t="shared" si="3"/>
        <v>0</v>
      </c>
      <c r="U244" s="11">
        <f>VLOOKUP(tblSalaries[[#This Row],[Region]],SReg,2,FALSE)</f>
        <v>1</v>
      </c>
      <c r="V244" s="11">
        <f>VLOOKUP(tblSalaries[[#This Row],[How many hours of a day you work on Excel]],SHours,2,FALSE)</f>
        <v>0</v>
      </c>
      <c r="W244" s="11">
        <f>IF(tblSalaries[[#This Row],[Years of Experience]]="",Filters!$I$10,VLOOKUP(tblSalaries[[#This Row],[Years of Experience]],Filters!$G$3:$I$9,3,TRUE))</f>
        <v>0</v>
      </c>
    </row>
    <row r="245" spans="2:23" ht="15" customHeight="1" x14ac:dyDescent="0.25">
      <c r="B245" t="s">
        <v>1641</v>
      </c>
      <c r="C245" s="1">
        <v>41055.04414351852</v>
      </c>
      <c r="D245">
        <v>63918.498996971248</v>
      </c>
      <c r="E245" t="s">
        <v>265</v>
      </c>
      <c r="F245" t="s">
        <v>45</v>
      </c>
      <c r="G245" t="s">
        <v>74</v>
      </c>
      <c r="H245" t="s">
        <v>7</v>
      </c>
      <c r="J245" t="str">
        <f>VLOOKUP(tblSalaries[[#This Row],[clean Country]],tblCountries[[#All],[Mapping]:[Region]],2,FALSE)</f>
        <v>CAN</v>
      </c>
      <c r="L245" s="9" t="str">
        <f>IF($T245,tblSalaries[[#This Row],[Salary in USD]],"")</f>
        <v/>
      </c>
      <c r="M245" s="9" t="str">
        <f>IF($T245,tblSalaries[[#This Row],[Your Job Title]],"")</f>
        <v/>
      </c>
      <c r="N245" s="9" t="str">
        <f>IF($T245,tblSalaries[[#This Row],[Job Type]],"")</f>
        <v/>
      </c>
      <c r="O245" s="9" t="str">
        <f>IF($T245,tblSalaries[[#This Row],[clean Country]],"")</f>
        <v/>
      </c>
      <c r="P245" s="9" t="str">
        <f>IF($T245,tblSalaries[[#This Row],[How many hours of a day you work on Excel]],"")</f>
        <v/>
      </c>
      <c r="Q245" s="9" t="str">
        <f>IF($T245,tblSalaries[[#This Row],[Years of Experience]],"")</f>
        <v/>
      </c>
      <c r="R245" s="9" t="str">
        <f>IF($T245,tblSalaries[[#This Row],[Region]],"")</f>
        <v/>
      </c>
      <c r="T245" s="11">
        <f t="shared" si="3"/>
        <v>0</v>
      </c>
      <c r="U245" s="11">
        <f>VLOOKUP(tblSalaries[[#This Row],[Region]],SReg,2,FALSE)</f>
        <v>0</v>
      </c>
      <c r="V245" s="11">
        <f>VLOOKUP(tblSalaries[[#This Row],[How many hours of a day you work on Excel]],SHours,2,FALSE)</f>
        <v>1</v>
      </c>
      <c r="W245" s="11">
        <f>IF(tblSalaries[[#This Row],[Years of Experience]]="",Filters!$I$10,VLOOKUP(tblSalaries[[#This Row],[Years of Experience]],Filters!$G$3:$I$9,3,TRUE))</f>
        <v>0</v>
      </c>
    </row>
    <row r="246" spans="2:23" ht="15" customHeight="1" x14ac:dyDescent="0.25">
      <c r="B246" t="s">
        <v>1642</v>
      </c>
      <c r="C246" s="1">
        <v>41055.044351851851</v>
      </c>
      <c r="D246">
        <v>80000</v>
      </c>
      <c r="E246" t="s">
        <v>17</v>
      </c>
      <c r="F246" t="s">
        <v>17</v>
      </c>
      <c r="G246" t="s">
        <v>12</v>
      </c>
      <c r="H246" t="s">
        <v>7</v>
      </c>
      <c r="J246" t="str">
        <f>VLOOKUP(tblSalaries[[#This Row],[clean Country]],tblCountries[[#All],[Mapping]:[Region]],2,FALSE)</f>
        <v>USA</v>
      </c>
      <c r="L246" s="9" t="str">
        <f>IF($T246,tblSalaries[[#This Row],[Salary in USD]],"")</f>
        <v/>
      </c>
      <c r="M246" s="9" t="str">
        <f>IF($T246,tblSalaries[[#This Row],[Your Job Title]],"")</f>
        <v/>
      </c>
      <c r="N246" s="9" t="str">
        <f>IF($T246,tblSalaries[[#This Row],[Job Type]],"")</f>
        <v/>
      </c>
      <c r="O246" s="9" t="str">
        <f>IF($T246,tblSalaries[[#This Row],[clean Country]],"")</f>
        <v/>
      </c>
      <c r="P246" s="9" t="str">
        <f>IF($T246,tblSalaries[[#This Row],[How many hours of a day you work on Excel]],"")</f>
        <v/>
      </c>
      <c r="Q246" s="9" t="str">
        <f>IF($T246,tblSalaries[[#This Row],[Years of Experience]],"")</f>
        <v/>
      </c>
      <c r="R246" s="9" t="str">
        <f>IF($T246,tblSalaries[[#This Row],[Region]],"")</f>
        <v/>
      </c>
      <c r="T246" s="11">
        <f t="shared" si="3"/>
        <v>0</v>
      </c>
      <c r="U246" s="11">
        <f>VLOOKUP(tblSalaries[[#This Row],[Region]],SReg,2,FALSE)</f>
        <v>1</v>
      </c>
      <c r="V246" s="11">
        <f>VLOOKUP(tblSalaries[[#This Row],[How many hours of a day you work on Excel]],SHours,2,FALSE)</f>
        <v>1</v>
      </c>
      <c r="W246" s="11">
        <f>IF(tblSalaries[[#This Row],[Years of Experience]]="",Filters!$I$10,VLOOKUP(tblSalaries[[#This Row],[Years of Experience]],Filters!$G$3:$I$9,3,TRUE))</f>
        <v>0</v>
      </c>
    </row>
    <row r="247" spans="2:23" ht="15" customHeight="1" x14ac:dyDescent="0.25">
      <c r="B247" t="s">
        <v>1643</v>
      </c>
      <c r="C247" s="1">
        <v>41055.044374999998</v>
      </c>
      <c r="D247">
        <v>140000</v>
      </c>
      <c r="E247" t="s">
        <v>45</v>
      </c>
      <c r="F247" t="s">
        <v>45</v>
      </c>
      <c r="G247" t="s">
        <v>12</v>
      </c>
      <c r="H247" t="s">
        <v>7</v>
      </c>
      <c r="J247" t="str">
        <f>VLOOKUP(tblSalaries[[#This Row],[clean Country]],tblCountries[[#All],[Mapping]:[Region]],2,FALSE)</f>
        <v>USA</v>
      </c>
      <c r="L247" s="9" t="str">
        <f>IF($T247,tblSalaries[[#This Row],[Salary in USD]],"")</f>
        <v/>
      </c>
      <c r="M247" s="9" t="str">
        <f>IF($T247,tblSalaries[[#This Row],[Your Job Title]],"")</f>
        <v/>
      </c>
      <c r="N247" s="9" t="str">
        <f>IF($T247,tblSalaries[[#This Row],[Job Type]],"")</f>
        <v/>
      </c>
      <c r="O247" s="9" t="str">
        <f>IF($T247,tblSalaries[[#This Row],[clean Country]],"")</f>
        <v/>
      </c>
      <c r="P247" s="9" t="str">
        <f>IF($T247,tblSalaries[[#This Row],[How many hours of a day you work on Excel]],"")</f>
        <v/>
      </c>
      <c r="Q247" s="9" t="str">
        <f>IF($T247,tblSalaries[[#This Row],[Years of Experience]],"")</f>
        <v/>
      </c>
      <c r="R247" s="9" t="str">
        <f>IF($T247,tblSalaries[[#This Row],[Region]],"")</f>
        <v/>
      </c>
      <c r="T247" s="11">
        <f t="shared" si="3"/>
        <v>0</v>
      </c>
      <c r="U247" s="11">
        <f>VLOOKUP(tblSalaries[[#This Row],[Region]],SReg,2,FALSE)</f>
        <v>1</v>
      </c>
      <c r="V247" s="11">
        <f>VLOOKUP(tblSalaries[[#This Row],[How many hours of a day you work on Excel]],SHours,2,FALSE)</f>
        <v>1</v>
      </c>
      <c r="W247" s="11">
        <f>IF(tblSalaries[[#This Row],[Years of Experience]]="",Filters!$I$10,VLOOKUP(tblSalaries[[#This Row],[Years of Experience]],Filters!$G$3:$I$9,3,TRUE))</f>
        <v>0</v>
      </c>
    </row>
    <row r="248" spans="2:23" ht="15" customHeight="1" x14ac:dyDescent="0.25">
      <c r="B248" t="s">
        <v>1644</v>
      </c>
      <c r="C248" s="1">
        <v>41055.044594907406</v>
      </c>
      <c r="D248">
        <v>96000</v>
      </c>
      <c r="E248" t="s">
        <v>266</v>
      </c>
      <c r="F248" t="s">
        <v>294</v>
      </c>
      <c r="G248" t="s">
        <v>62</v>
      </c>
      <c r="H248" t="s">
        <v>15</v>
      </c>
      <c r="J248" t="str">
        <f>VLOOKUP(tblSalaries[[#This Row],[clean Country]],tblCountries[[#All],[Mapping]:[Region]],2,FALSE)</f>
        <v>EMEA</v>
      </c>
      <c r="L248" s="9" t="str">
        <f>IF($T248,tblSalaries[[#This Row],[Salary in USD]],"")</f>
        <v/>
      </c>
      <c r="M248" s="9" t="str">
        <f>IF($T248,tblSalaries[[#This Row],[Your Job Title]],"")</f>
        <v/>
      </c>
      <c r="N248" s="9" t="str">
        <f>IF($T248,tblSalaries[[#This Row],[Job Type]],"")</f>
        <v/>
      </c>
      <c r="O248" s="9" t="str">
        <f>IF($T248,tblSalaries[[#This Row],[clean Country]],"")</f>
        <v/>
      </c>
      <c r="P248" s="9" t="str">
        <f>IF($T248,tblSalaries[[#This Row],[How many hours of a day you work on Excel]],"")</f>
        <v/>
      </c>
      <c r="Q248" s="9" t="str">
        <f>IF($T248,tblSalaries[[#This Row],[Years of Experience]],"")</f>
        <v/>
      </c>
      <c r="R248" s="9" t="str">
        <f>IF($T248,tblSalaries[[#This Row],[Region]],"")</f>
        <v/>
      </c>
      <c r="T248" s="11">
        <f t="shared" si="3"/>
        <v>0</v>
      </c>
      <c r="U248" s="11">
        <f>VLOOKUP(tblSalaries[[#This Row],[Region]],SReg,2,FALSE)</f>
        <v>0</v>
      </c>
      <c r="V248" s="11">
        <f>VLOOKUP(tblSalaries[[#This Row],[How many hours of a day you work on Excel]],SHours,2,FALSE)</f>
        <v>0</v>
      </c>
      <c r="W248" s="11">
        <f>IF(tblSalaries[[#This Row],[Years of Experience]]="",Filters!$I$10,VLOOKUP(tblSalaries[[#This Row],[Years of Experience]],Filters!$G$3:$I$9,3,TRUE))</f>
        <v>0</v>
      </c>
    </row>
    <row r="249" spans="2:23" ht="15" customHeight="1" x14ac:dyDescent="0.25">
      <c r="B249" t="s">
        <v>1645</v>
      </c>
      <c r="C249" s="1">
        <v>41055.044641203705</v>
      </c>
      <c r="D249">
        <v>20000</v>
      </c>
      <c r="E249" t="s">
        <v>267</v>
      </c>
      <c r="F249" t="s">
        <v>45</v>
      </c>
      <c r="G249" t="s">
        <v>6</v>
      </c>
      <c r="H249" t="s">
        <v>7</v>
      </c>
      <c r="J249" t="str">
        <f>VLOOKUP(tblSalaries[[#This Row],[clean Country]],tblCountries[[#All],[Mapping]:[Region]],2,FALSE)</f>
        <v>APAC</v>
      </c>
      <c r="L249" s="9" t="str">
        <f>IF($T249,tblSalaries[[#This Row],[Salary in USD]],"")</f>
        <v/>
      </c>
      <c r="M249" s="9" t="str">
        <f>IF($T249,tblSalaries[[#This Row],[Your Job Title]],"")</f>
        <v/>
      </c>
      <c r="N249" s="9" t="str">
        <f>IF($T249,tblSalaries[[#This Row],[Job Type]],"")</f>
        <v/>
      </c>
      <c r="O249" s="9" t="str">
        <f>IF($T249,tblSalaries[[#This Row],[clean Country]],"")</f>
        <v/>
      </c>
      <c r="P249" s="9" t="str">
        <f>IF($T249,tblSalaries[[#This Row],[How many hours of a day you work on Excel]],"")</f>
        <v/>
      </c>
      <c r="Q249" s="9" t="str">
        <f>IF($T249,tblSalaries[[#This Row],[Years of Experience]],"")</f>
        <v/>
      </c>
      <c r="R249" s="9" t="str">
        <f>IF($T249,tblSalaries[[#This Row],[Region]],"")</f>
        <v/>
      </c>
      <c r="T249" s="11">
        <f t="shared" si="3"/>
        <v>0</v>
      </c>
      <c r="U249" s="11">
        <f>VLOOKUP(tblSalaries[[#This Row],[Region]],SReg,2,FALSE)</f>
        <v>0</v>
      </c>
      <c r="V249" s="11">
        <f>VLOOKUP(tblSalaries[[#This Row],[How many hours of a day you work on Excel]],SHours,2,FALSE)</f>
        <v>1</v>
      </c>
      <c r="W249" s="11">
        <f>IF(tblSalaries[[#This Row],[Years of Experience]]="",Filters!$I$10,VLOOKUP(tblSalaries[[#This Row],[Years of Experience]],Filters!$G$3:$I$9,3,TRUE))</f>
        <v>0</v>
      </c>
    </row>
    <row r="250" spans="2:23" ht="15" customHeight="1" x14ac:dyDescent="0.25">
      <c r="B250" t="s">
        <v>1646</v>
      </c>
      <c r="C250" s="1">
        <v>41055.045023148145</v>
      </c>
      <c r="D250">
        <v>47700</v>
      </c>
      <c r="E250" t="s">
        <v>268</v>
      </c>
      <c r="F250" t="s">
        <v>17</v>
      </c>
      <c r="G250" t="s">
        <v>12</v>
      </c>
      <c r="H250" t="s">
        <v>7</v>
      </c>
      <c r="J250" t="str">
        <f>VLOOKUP(tblSalaries[[#This Row],[clean Country]],tblCountries[[#All],[Mapping]:[Region]],2,FALSE)</f>
        <v>USA</v>
      </c>
      <c r="L250" s="9" t="str">
        <f>IF($T250,tblSalaries[[#This Row],[Salary in USD]],"")</f>
        <v/>
      </c>
      <c r="M250" s="9" t="str">
        <f>IF($T250,tblSalaries[[#This Row],[Your Job Title]],"")</f>
        <v/>
      </c>
      <c r="N250" s="9" t="str">
        <f>IF($T250,tblSalaries[[#This Row],[Job Type]],"")</f>
        <v/>
      </c>
      <c r="O250" s="9" t="str">
        <f>IF($T250,tblSalaries[[#This Row],[clean Country]],"")</f>
        <v/>
      </c>
      <c r="P250" s="9" t="str">
        <f>IF($T250,tblSalaries[[#This Row],[How many hours of a day you work on Excel]],"")</f>
        <v/>
      </c>
      <c r="Q250" s="9" t="str">
        <f>IF($T250,tblSalaries[[#This Row],[Years of Experience]],"")</f>
        <v/>
      </c>
      <c r="R250" s="9" t="str">
        <f>IF($T250,tblSalaries[[#This Row],[Region]],"")</f>
        <v/>
      </c>
      <c r="T250" s="11">
        <f t="shared" si="3"/>
        <v>0</v>
      </c>
      <c r="U250" s="11">
        <f>VLOOKUP(tblSalaries[[#This Row],[Region]],SReg,2,FALSE)</f>
        <v>1</v>
      </c>
      <c r="V250" s="11">
        <f>VLOOKUP(tblSalaries[[#This Row],[How many hours of a day you work on Excel]],SHours,2,FALSE)</f>
        <v>1</v>
      </c>
      <c r="W250" s="11">
        <f>IF(tblSalaries[[#This Row],[Years of Experience]]="",Filters!$I$10,VLOOKUP(tblSalaries[[#This Row],[Years of Experience]],Filters!$G$3:$I$9,3,TRUE))</f>
        <v>0</v>
      </c>
    </row>
    <row r="251" spans="2:23" ht="15" customHeight="1" x14ac:dyDescent="0.25">
      <c r="B251" t="s">
        <v>1647</v>
      </c>
      <c r="C251" s="1">
        <v>41055.045300925929</v>
      </c>
      <c r="D251">
        <v>25000</v>
      </c>
      <c r="E251" t="s">
        <v>77</v>
      </c>
      <c r="F251" t="s">
        <v>45</v>
      </c>
      <c r="G251" t="s">
        <v>6</v>
      </c>
      <c r="H251" t="s">
        <v>22</v>
      </c>
      <c r="J251" t="str">
        <f>VLOOKUP(tblSalaries[[#This Row],[clean Country]],tblCountries[[#All],[Mapping]:[Region]],2,FALSE)</f>
        <v>APAC</v>
      </c>
      <c r="L251" s="9" t="str">
        <f>IF($T251,tblSalaries[[#This Row],[Salary in USD]],"")</f>
        <v/>
      </c>
      <c r="M251" s="9" t="str">
        <f>IF($T251,tblSalaries[[#This Row],[Your Job Title]],"")</f>
        <v/>
      </c>
      <c r="N251" s="9" t="str">
        <f>IF($T251,tblSalaries[[#This Row],[Job Type]],"")</f>
        <v/>
      </c>
      <c r="O251" s="9" t="str">
        <f>IF($T251,tblSalaries[[#This Row],[clean Country]],"")</f>
        <v/>
      </c>
      <c r="P251" s="9" t="str">
        <f>IF($T251,tblSalaries[[#This Row],[How many hours of a day you work on Excel]],"")</f>
        <v/>
      </c>
      <c r="Q251" s="9" t="str">
        <f>IF($T251,tblSalaries[[#This Row],[Years of Experience]],"")</f>
        <v/>
      </c>
      <c r="R251" s="9" t="str">
        <f>IF($T251,tblSalaries[[#This Row],[Region]],"")</f>
        <v/>
      </c>
      <c r="T251" s="11">
        <f t="shared" si="3"/>
        <v>0</v>
      </c>
      <c r="U251" s="11">
        <f>VLOOKUP(tblSalaries[[#This Row],[Region]],SReg,2,FALSE)</f>
        <v>0</v>
      </c>
      <c r="V251" s="11">
        <f>VLOOKUP(tblSalaries[[#This Row],[How many hours of a day you work on Excel]],SHours,2,FALSE)</f>
        <v>0</v>
      </c>
      <c r="W251" s="11">
        <f>IF(tblSalaries[[#This Row],[Years of Experience]]="",Filters!$I$10,VLOOKUP(tblSalaries[[#This Row],[Years of Experience]],Filters!$G$3:$I$9,3,TRUE))</f>
        <v>0</v>
      </c>
    </row>
    <row r="252" spans="2:23" ht="15" customHeight="1" x14ac:dyDescent="0.25">
      <c r="B252" t="s">
        <v>1648</v>
      </c>
      <c r="C252" s="1">
        <v>41055.045347222222</v>
      </c>
      <c r="D252">
        <v>52500</v>
      </c>
      <c r="E252" t="s">
        <v>17</v>
      </c>
      <c r="F252" t="s">
        <v>17</v>
      </c>
      <c r="G252" t="s">
        <v>12</v>
      </c>
      <c r="H252" t="s">
        <v>7</v>
      </c>
      <c r="J252" t="str">
        <f>VLOOKUP(tblSalaries[[#This Row],[clean Country]],tblCountries[[#All],[Mapping]:[Region]],2,FALSE)</f>
        <v>USA</v>
      </c>
      <c r="L252" s="9" t="str">
        <f>IF($T252,tblSalaries[[#This Row],[Salary in USD]],"")</f>
        <v/>
      </c>
      <c r="M252" s="9" t="str">
        <f>IF($T252,tblSalaries[[#This Row],[Your Job Title]],"")</f>
        <v/>
      </c>
      <c r="N252" s="9" t="str">
        <f>IF($T252,tblSalaries[[#This Row],[Job Type]],"")</f>
        <v/>
      </c>
      <c r="O252" s="9" t="str">
        <f>IF($T252,tblSalaries[[#This Row],[clean Country]],"")</f>
        <v/>
      </c>
      <c r="P252" s="9" t="str">
        <f>IF($T252,tblSalaries[[#This Row],[How many hours of a day you work on Excel]],"")</f>
        <v/>
      </c>
      <c r="Q252" s="9" t="str">
        <f>IF($T252,tblSalaries[[#This Row],[Years of Experience]],"")</f>
        <v/>
      </c>
      <c r="R252" s="9" t="str">
        <f>IF($T252,tblSalaries[[#This Row],[Region]],"")</f>
        <v/>
      </c>
      <c r="T252" s="11">
        <f t="shared" si="3"/>
        <v>0</v>
      </c>
      <c r="U252" s="11">
        <f>VLOOKUP(tblSalaries[[#This Row],[Region]],SReg,2,FALSE)</f>
        <v>1</v>
      </c>
      <c r="V252" s="11">
        <f>VLOOKUP(tblSalaries[[#This Row],[How many hours of a day you work on Excel]],SHours,2,FALSE)</f>
        <v>1</v>
      </c>
      <c r="W252" s="11">
        <f>IF(tblSalaries[[#This Row],[Years of Experience]]="",Filters!$I$10,VLOOKUP(tblSalaries[[#This Row],[Years of Experience]],Filters!$G$3:$I$9,3,TRUE))</f>
        <v>0</v>
      </c>
    </row>
    <row r="253" spans="2:23" ht="15" customHeight="1" x14ac:dyDescent="0.25">
      <c r="B253" t="s">
        <v>1649</v>
      </c>
      <c r="C253" s="1">
        <v>41055.045451388891</v>
      </c>
      <c r="D253">
        <v>40000</v>
      </c>
      <c r="E253" t="s">
        <v>173</v>
      </c>
      <c r="F253" t="s">
        <v>17</v>
      </c>
      <c r="G253" t="s">
        <v>12</v>
      </c>
      <c r="H253" t="s">
        <v>10</v>
      </c>
      <c r="J253" t="str">
        <f>VLOOKUP(tblSalaries[[#This Row],[clean Country]],tblCountries[[#All],[Mapping]:[Region]],2,FALSE)</f>
        <v>USA</v>
      </c>
      <c r="L253" s="9" t="str">
        <f>IF($T253,tblSalaries[[#This Row],[Salary in USD]],"")</f>
        <v/>
      </c>
      <c r="M253" s="9" t="str">
        <f>IF($T253,tblSalaries[[#This Row],[Your Job Title]],"")</f>
        <v/>
      </c>
      <c r="N253" s="9" t="str">
        <f>IF($T253,tblSalaries[[#This Row],[Job Type]],"")</f>
        <v/>
      </c>
      <c r="O253" s="9" t="str">
        <f>IF($T253,tblSalaries[[#This Row],[clean Country]],"")</f>
        <v/>
      </c>
      <c r="P253" s="9" t="str">
        <f>IF($T253,tblSalaries[[#This Row],[How many hours of a day you work on Excel]],"")</f>
        <v/>
      </c>
      <c r="Q253" s="9" t="str">
        <f>IF($T253,tblSalaries[[#This Row],[Years of Experience]],"")</f>
        <v/>
      </c>
      <c r="R253" s="9" t="str">
        <f>IF($T253,tblSalaries[[#This Row],[Region]],"")</f>
        <v/>
      </c>
      <c r="T253" s="11">
        <f t="shared" si="3"/>
        <v>0</v>
      </c>
      <c r="U253" s="11">
        <f>VLOOKUP(tblSalaries[[#This Row],[Region]],SReg,2,FALSE)</f>
        <v>1</v>
      </c>
      <c r="V253" s="11">
        <f>VLOOKUP(tblSalaries[[#This Row],[How many hours of a day you work on Excel]],SHours,2,FALSE)</f>
        <v>1</v>
      </c>
      <c r="W253" s="11">
        <f>IF(tblSalaries[[#This Row],[Years of Experience]]="",Filters!$I$10,VLOOKUP(tblSalaries[[#This Row],[Years of Experience]],Filters!$G$3:$I$9,3,TRUE))</f>
        <v>0</v>
      </c>
    </row>
    <row r="254" spans="2:23" ht="15" customHeight="1" x14ac:dyDescent="0.25">
      <c r="B254" t="s">
        <v>1650</v>
      </c>
      <c r="C254" s="1">
        <v>41055.045856481483</v>
      </c>
      <c r="D254">
        <v>31000</v>
      </c>
      <c r="E254" t="s">
        <v>269</v>
      </c>
      <c r="F254" t="s">
        <v>17</v>
      </c>
      <c r="G254" t="s">
        <v>12</v>
      </c>
      <c r="H254" t="s">
        <v>7</v>
      </c>
      <c r="J254" t="str">
        <f>VLOOKUP(tblSalaries[[#This Row],[clean Country]],tblCountries[[#All],[Mapping]:[Region]],2,FALSE)</f>
        <v>USA</v>
      </c>
      <c r="L254" s="9" t="str">
        <f>IF($T254,tblSalaries[[#This Row],[Salary in USD]],"")</f>
        <v/>
      </c>
      <c r="M254" s="9" t="str">
        <f>IF($T254,tblSalaries[[#This Row],[Your Job Title]],"")</f>
        <v/>
      </c>
      <c r="N254" s="9" t="str">
        <f>IF($T254,tblSalaries[[#This Row],[Job Type]],"")</f>
        <v/>
      </c>
      <c r="O254" s="9" t="str">
        <f>IF($T254,tblSalaries[[#This Row],[clean Country]],"")</f>
        <v/>
      </c>
      <c r="P254" s="9" t="str">
        <f>IF($T254,tblSalaries[[#This Row],[How many hours of a day you work on Excel]],"")</f>
        <v/>
      </c>
      <c r="Q254" s="9" t="str">
        <f>IF($T254,tblSalaries[[#This Row],[Years of Experience]],"")</f>
        <v/>
      </c>
      <c r="R254" s="9" t="str">
        <f>IF($T254,tblSalaries[[#This Row],[Region]],"")</f>
        <v/>
      </c>
      <c r="T254" s="11">
        <f t="shared" si="3"/>
        <v>0</v>
      </c>
      <c r="U254" s="11">
        <f>VLOOKUP(tblSalaries[[#This Row],[Region]],SReg,2,FALSE)</f>
        <v>1</v>
      </c>
      <c r="V254" s="11">
        <f>VLOOKUP(tblSalaries[[#This Row],[How many hours of a day you work on Excel]],SHours,2,FALSE)</f>
        <v>1</v>
      </c>
      <c r="W254" s="11">
        <f>IF(tblSalaries[[#This Row],[Years of Experience]]="",Filters!$I$10,VLOOKUP(tblSalaries[[#This Row],[Years of Experience]],Filters!$G$3:$I$9,3,TRUE))</f>
        <v>0</v>
      </c>
    </row>
    <row r="255" spans="2:23" ht="15" customHeight="1" x14ac:dyDescent="0.25">
      <c r="B255" t="s">
        <v>1651</v>
      </c>
      <c r="C255" s="1">
        <v>41055.045972222222</v>
      </c>
      <c r="D255">
        <v>83033.071372504521</v>
      </c>
      <c r="E255" t="s">
        <v>270</v>
      </c>
      <c r="F255" t="s">
        <v>294</v>
      </c>
      <c r="G255" t="s">
        <v>59</v>
      </c>
      <c r="H255" t="s">
        <v>10</v>
      </c>
      <c r="J255" t="str">
        <f>VLOOKUP(tblSalaries[[#This Row],[clean Country]],tblCountries[[#All],[Mapping]:[Region]],2,FALSE)</f>
        <v>EMEA</v>
      </c>
      <c r="L255" s="9" t="str">
        <f>IF($T255,tblSalaries[[#This Row],[Salary in USD]],"")</f>
        <v/>
      </c>
      <c r="M255" s="9" t="str">
        <f>IF($T255,tblSalaries[[#This Row],[Your Job Title]],"")</f>
        <v/>
      </c>
      <c r="N255" s="9" t="str">
        <f>IF($T255,tblSalaries[[#This Row],[Job Type]],"")</f>
        <v/>
      </c>
      <c r="O255" s="9" t="str">
        <f>IF($T255,tblSalaries[[#This Row],[clean Country]],"")</f>
        <v/>
      </c>
      <c r="P255" s="9" t="str">
        <f>IF($T255,tblSalaries[[#This Row],[How many hours of a day you work on Excel]],"")</f>
        <v/>
      </c>
      <c r="Q255" s="9" t="str">
        <f>IF($T255,tblSalaries[[#This Row],[Years of Experience]],"")</f>
        <v/>
      </c>
      <c r="R255" s="9" t="str">
        <f>IF($T255,tblSalaries[[#This Row],[Region]],"")</f>
        <v/>
      </c>
      <c r="T255" s="11">
        <f t="shared" si="3"/>
        <v>0</v>
      </c>
      <c r="U255" s="11">
        <f>VLOOKUP(tblSalaries[[#This Row],[Region]],SReg,2,FALSE)</f>
        <v>0</v>
      </c>
      <c r="V255" s="11">
        <f>VLOOKUP(tblSalaries[[#This Row],[How many hours of a day you work on Excel]],SHours,2,FALSE)</f>
        <v>1</v>
      </c>
      <c r="W255" s="11">
        <f>IF(tblSalaries[[#This Row],[Years of Experience]]="",Filters!$I$10,VLOOKUP(tblSalaries[[#This Row],[Years of Experience]],Filters!$G$3:$I$9,3,TRUE))</f>
        <v>0</v>
      </c>
    </row>
    <row r="256" spans="2:23" ht="15" customHeight="1" x14ac:dyDescent="0.25">
      <c r="B256" t="s">
        <v>1652</v>
      </c>
      <c r="C256" s="1">
        <v>41055.04619212963</v>
      </c>
      <c r="D256">
        <v>130000</v>
      </c>
      <c r="E256" t="s">
        <v>271</v>
      </c>
      <c r="F256" t="s">
        <v>45</v>
      </c>
      <c r="G256" t="s">
        <v>12</v>
      </c>
      <c r="H256" t="s">
        <v>7</v>
      </c>
      <c r="J256" t="str">
        <f>VLOOKUP(tblSalaries[[#This Row],[clean Country]],tblCountries[[#All],[Mapping]:[Region]],2,FALSE)</f>
        <v>USA</v>
      </c>
      <c r="L256" s="9" t="str">
        <f>IF($T256,tblSalaries[[#This Row],[Salary in USD]],"")</f>
        <v/>
      </c>
      <c r="M256" s="9" t="str">
        <f>IF($T256,tblSalaries[[#This Row],[Your Job Title]],"")</f>
        <v/>
      </c>
      <c r="N256" s="9" t="str">
        <f>IF($T256,tblSalaries[[#This Row],[Job Type]],"")</f>
        <v/>
      </c>
      <c r="O256" s="9" t="str">
        <f>IF($T256,tblSalaries[[#This Row],[clean Country]],"")</f>
        <v/>
      </c>
      <c r="P256" s="9" t="str">
        <f>IF($T256,tblSalaries[[#This Row],[How many hours of a day you work on Excel]],"")</f>
        <v/>
      </c>
      <c r="Q256" s="9" t="str">
        <f>IF($T256,tblSalaries[[#This Row],[Years of Experience]],"")</f>
        <v/>
      </c>
      <c r="R256" s="9" t="str">
        <f>IF($T256,tblSalaries[[#This Row],[Region]],"")</f>
        <v/>
      </c>
      <c r="T256" s="11">
        <f t="shared" si="3"/>
        <v>0</v>
      </c>
      <c r="U256" s="11">
        <f>VLOOKUP(tblSalaries[[#This Row],[Region]],SReg,2,FALSE)</f>
        <v>1</v>
      </c>
      <c r="V256" s="11">
        <f>VLOOKUP(tblSalaries[[#This Row],[How many hours of a day you work on Excel]],SHours,2,FALSE)</f>
        <v>1</v>
      </c>
      <c r="W256" s="11">
        <f>IF(tblSalaries[[#This Row],[Years of Experience]]="",Filters!$I$10,VLOOKUP(tblSalaries[[#This Row],[Years of Experience]],Filters!$G$3:$I$9,3,TRUE))</f>
        <v>0</v>
      </c>
    </row>
    <row r="257" spans="2:23" ht="15" customHeight="1" x14ac:dyDescent="0.25">
      <c r="B257" t="s">
        <v>1653</v>
      </c>
      <c r="C257" s="1">
        <v>41055.046273148146</v>
      </c>
      <c r="D257">
        <v>8369.7208430980063</v>
      </c>
      <c r="E257" t="s">
        <v>272</v>
      </c>
      <c r="F257" t="s">
        <v>17</v>
      </c>
      <c r="G257" t="s">
        <v>6</v>
      </c>
      <c r="H257" t="s">
        <v>10</v>
      </c>
      <c r="J257" t="str">
        <f>VLOOKUP(tblSalaries[[#This Row],[clean Country]],tblCountries[[#All],[Mapping]:[Region]],2,FALSE)</f>
        <v>APAC</v>
      </c>
      <c r="L257" s="9" t="str">
        <f>IF($T257,tblSalaries[[#This Row],[Salary in USD]],"")</f>
        <v/>
      </c>
      <c r="M257" s="9" t="str">
        <f>IF($T257,tblSalaries[[#This Row],[Your Job Title]],"")</f>
        <v/>
      </c>
      <c r="N257" s="9" t="str">
        <f>IF($T257,tblSalaries[[#This Row],[Job Type]],"")</f>
        <v/>
      </c>
      <c r="O257" s="9" t="str">
        <f>IF($T257,tblSalaries[[#This Row],[clean Country]],"")</f>
        <v/>
      </c>
      <c r="P257" s="9" t="str">
        <f>IF($T257,tblSalaries[[#This Row],[How many hours of a day you work on Excel]],"")</f>
        <v/>
      </c>
      <c r="Q257" s="9" t="str">
        <f>IF($T257,tblSalaries[[#This Row],[Years of Experience]],"")</f>
        <v/>
      </c>
      <c r="R257" s="9" t="str">
        <f>IF($T257,tblSalaries[[#This Row],[Region]],"")</f>
        <v/>
      </c>
      <c r="T257" s="11">
        <f t="shared" si="3"/>
        <v>0</v>
      </c>
      <c r="U257" s="11">
        <f>VLOOKUP(tblSalaries[[#This Row],[Region]],SReg,2,FALSE)</f>
        <v>0</v>
      </c>
      <c r="V257" s="11">
        <f>VLOOKUP(tblSalaries[[#This Row],[How many hours of a day you work on Excel]],SHours,2,FALSE)</f>
        <v>1</v>
      </c>
      <c r="W257" s="11">
        <f>IF(tblSalaries[[#This Row],[Years of Experience]]="",Filters!$I$10,VLOOKUP(tblSalaries[[#This Row],[Years of Experience]],Filters!$G$3:$I$9,3,TRUE))</f>
        <v>0</v>
      </c>
    </row>
    <row r="258" spans="2:23" ht="15" customHeight="1" x14ac:dyDescent="0.25">
      <c r="B258" t="s">
        <v>1654</v>
      </c>
      <c r="C258" s="1">
        <v>41055.046550925923</v>
      </c>
      <c r="D258">
        <v>51000</v>
      </c>
      <c r="E258" t="s">
        <v>273</v>
      </c>
      <c r="F258" t="s">
        <v>17</v>
      </c>
      <c r="G258" t="s">
        <v>12</v>
      </c>
      <c r="H258" t="s">
        <v>15</v>
      </c>
      <c r="J258" t="str">
        <f>VLOOKUP(tblSalaries[[#This Row],[clean Country]],tblCountries[[#All],[Mapping]:[Region]],2,FALSE)</f>
        <v>USA</v>
      </c>
      <c r="L258" s="9" t="str">
        <f>IF($T258,tblSalaries[[#This Row],[Salary in USD]],"")</f>
        <v/>
      </c>
      <c r="M258" s="9" t="str">
        <f>IF($T258,tblSalaries[[#This Row],[Your Job Title]],"")</f>
        <v/>
      </c>
      <c r="N258" s="9" t="str">
        <f>IF($T258,tblSalaries[[#This Row],[Job Type]],"")</f>
        <v/>
      </c>
      <c r="O258" s="9" t="str">
        <f>IF($T258,tblSalaries[[#This Row],[clean Country]],"")</f>
        <v/>
      </c>
      <c r="P258" s="9" t="str">
        <f>IF($T258,tblSalaries[[#This Row],[How many hours of a day you work on Excel]],"")</f>
        <v/>
      </c>
      <c r="Q258" s="9" t="str">
        <f>IF($T258,tblSalaries[[#This Row],[Years of Experience]],"")</f>
        <v/>
      </c>
      <c r="R258" s="9" t="str">
        <f>IF($T258,tblSalaries[[#This Row],[Region]],"")</f>
        <v/>
      </c>
      <c r="T258" s="11">
        <f t="shared" si="3"/>
        <v>0</v>
      </c>
      <c r="U258" s="11">
        <f>VLOOKUP(tblSalaries[[#This Row],[Region]],SReg,2,FALSE)</f>
        <v>1</v>
      </c>
      <c r="V258" s="11">
        <f>VLOOKUP(tblSalaries[[#This Row],[How many hours of a day you work on Excel]],SHours,2,FALSE)</f>
        <v>0</v>
      </c>
      <c r="W258" s="11">
        <f>IF(tblSalaries[[#This Row],[Years of Experience]]="",Filters!$I$10,VLOOKUP(tblSalaries[[#This Row],[Years of Experience]],Filters!$G$3:$I$9,3,TRUE))</f>
        <v>0</v>
      </c>
    </row>
    <row r="259" spans="2:23" ht="15" customHeight="1" x14ac:dyDescent="0.25">
      <c r="B259" t="s">
        <v>1655</v>
      </c>
      <c r="C259" s="1">
        <v>41055.046736111108</v>
      </c>
      <c r="D259">
        <v>94570.696324037053</v>
      </c>
      <c r="E259" t="s">
        <v>274</v>
      </c>
      <c r="F259" t="s">
        <v>17</v>
      </c>
      <c r="G259" t="s">
        <v>59</v>
      </c>
      <c r="H259" t="s">
        <v>10</v>
      </c>
      <c r="J259" t="str">
        <f>VLOOKUP(tblSalaries[[#This Row],[clean Country]],tblCountries[[#All],[Mapping]:[Region]],2,FALSE)</f>
        <v>EMEA</v>
      </c>
      <c r="L259" s="9" t="str">
        <f>IF($T259,tblSalaries[[#This Row],[Salary in USD]],"")</f>
        <v/>
      </c>
      <c r="M259" s="9" t="str">
        <f>IF($T259,tblSalaries[[#This Row],[Your Job Title]],"")</f>
        <v/>
      </c>
      <c r="N259" s="9" t="str">
        <f>IF($T259,tblSalaries[[#This Row],[Job Type]],"")</f>
        <v/>
      </c>
      <c r="O259" s="9" t="str">
        <f>IF($T259,tblSalaries[[#This Row],[clean Country]],"")</f>
        <v/>
      </c>
      <c r="P259" s="9" t="str">
        <f>IF($T259,tblSalaries[[#This Row],[How many hours of a day you work on Excel]],"")</f>
        <v/>
      </c>
      <c r="Q259" s="9" t="str">
        <f>IF($T259,tblSalaries[[#This Row],[Years of Experience]],"")</f>
        <v/>
      </c>
      <c r="R259" s="9" t="str">
        <f>IF($T259,tblSalaries[[#This Row],[Region]],"")</f>
        <v/>
      </c>
      <c r="T259" s="11">
        <f t="shared" si="3"/>
        <v>0</v>
      </c>
      <c r="U259" s="11">
        <f>VLOOKUP(tblSalaries[[#This Row],[Region]],SReg,2,FALSE)</f>
        <v>0</v>
      </c>
      <c r="V259" s="11">
        <f>VLOOKUP(tblSalaries[[#This Row],[How many hours of a day you work on Excel]],SHours,2,FALSE)</f>
        <v>1</v>
      </c>
      <c r="W259" s="11">
        <f>IF(tblSalaries[[#This Row],[Years of Experience]]="",Filters!$I$10,VLOOKUP(tblSalaries[[#This Row],[Years of Experience]],Filters!$G$3:$I$9,3,TRUE))</f>
        <v>0</v>
      </c>
    </row>
    <row r="260" spans="2:23" ht="15" customHeight="1" x14ac:dyDescent="0.25">
      <c r="B260" t="s">
        <v>1656</v>
      </c>
      <c r="C260" s="1">
        <v>41055.047013888892</v>
      </c>
      <c r="D260">
        <v>34191.200039889729</v>
      </c>
      <c r="E260" t="s">
        <v>168</v>
      </c>
      <c r="F260" t="s">
        <v>45</v>
      </c>
      <c r="G260" t="s">
        <v>6</v>
      </c>
      <c r="H260" t="s">
        <v>15</v>
      </c>
      <c r="J260" t="str">
        <f>VLOOKUP(tblSalaries[[#This Row],[clean Country]],tblCountries[[#All],[Mapping]:[Region]],2,FALSE)</f>
        <v>APAC</v>
      </c>
      <c r="L260" s="9" t="str">
        <f>IF($T260,tblSalaries[[#This Row],[Salary in USD]],"")</f>
        <v/>
      </c>
      <c r="M260" s="9" t="str">
        <f>IF($T260,tblSalaries[[#This Row],[Your Job Title]],"")</f>
        <v/>
      </c>
      <c r="N260" s="9" t="str">
        <f>IF($T260,tblSalaries[[#This Row],[Job Type]],"")</f>
        <v/>
      </c>
      <c r="O260" s="9" t="str">
        <f>IF($T260,tblSalaries[[#This Row],[clean Country]],"")</f>
        <v/>
      </c>
      <c r="P260" s="9" t="str">
        <f>IF($T260,tblSalaries[[#This Row],[How many hours of a day you work on Excel]],"")</f>
        <v/>
      </c>
      <c r="Q260" s="9" t="str">
        <f>IF($T260,tblSalaries[[#This Row],[Years of Experience]],"")</f>
        <v/>
      </c>
      <c r="R260" s="9" t="str">
        <f>IF($T260,tblSalaries[[#This Row],[Region]],"")</f>
        <v/>
      </c>
      <c r="T260" s="11">
        <f t="shared" si="3"/>
        <v>0</v>
      </c>
      <c r="U260" s="11">
        <f>VLOOKUP(tblSalaries[[#This Row],[Region]],SReg,2,FALSE)</f>
        <v>0</v>
      </c>
      <c r="V260" s="11">
        <f>VLOOKUP(tblSalaries[[#This Row],[How many hours of a day you work on Excel]],SHours,2,FALSE)</f>
        <v>0</v>
      </c>
      <c r="W260" s="11">
        <f>IF(tblSalaries[[#This Row],[Years of Experience]]="",Filters!$I$10,VLOOKUP(tblSalaries[[#This Row],[Years of Experience]],Filters!$G$3:$I$9,3,TRUE))</f>
        <v>0</v>
      </c>
    </row>
    <row r="261" spans="2:23" ht="15" customHeight="1" x14ac:dyDescent="0.25">
      <c r="B261" t="s">
        <v>1657</v>
      </c>
      <c r="C261" s="1">
        <v>41055.047222222223</v>
      </c>
      <c r="D261">
        <v>44132.991617883956</v>
      </c>
      <c r="E261" t="s">
        <v>275</v>
      </c>
      <c r="F261" t="s">
        <v>17</v>
      </c>
      <c r="G261" t="s">
        <v>59</v>
      </c>
      <c r="H261" t="s">
        <v>10</v>
      </c>
      <c r="J261" t="str">
        <f>VLOOKUP(tblSalaries[[#This Row],[clean Country]],tblCountries[[#All],[Mapping]:[Region]],2,FALSE)</f>
        <v>EMEA</v>
      </c>
      <c r="L261" s="9" t="str">
        <f>IF($T261,tblSalaries[[#This Row],[Salary in USD]],"")</f>
        <v/>
      </c>
      <c r="M261" s="9" t="str">
        <f>IF($T261,tblSalaries[[#This Row],[Your Job Title]],"")</f>
        <v/>
      </c>
      <c r="N261" s="9" t="str">
        <f>IF($T261,tblSalaries[[#This Row],[Job Type]],"")</f>
        <v/>
      </c>
      <c r="O261" s="9" t="str">
        <f>IF($T261,tblSalaries[[#This Row],[clean Country]],"")</f>
        <v/>
      </c>
      <c r="P261" s="9" t="str">
        <f>IF($T261,tblSalaries[[#This Row],[How many hours of a day you work on Excel]],"")</f>
        <v/>
      </c>
      <c r="Q261" s="9" t="str">
        <f>IF($T261,tblSalaries[[#This Row],[Years of Experience]],"")</f>
        <v/>
      </c>
      <c r="R261" s="9" t="str">
        <f>IF($T261,tblSalaries[[#This Row],[Region]],"")</f>
        <v/>
      </c>
      <c r="T261" s="11">
        <f t="shared" si="3"/>
        <v>0</v>
      </c>
      <c r="U261" s="11">
        <f>VLOOKUP(tblSalaries[[#This Row],[Region]],SReg,2,FALSE)</f>
        <v>0</v>
      </c>
      <c r="V261" s="11">
        <f>VLOOKUP(tblSalaries[[#This Row],[How many hours of a day you work on Excel]],SHours,2,FALSE)</f>
        <v>1</v>
      </c>
      <c r="W261" s="11">
        <f>IF(tblSalaries[[#This Row],[Years of Experience]]="",Filters!$I$10,VLOOKUP(tblSalaries[[#This Row],[Years of Experience]],Filters!$G$3:$I$9,3,TRUE))</f>
        <v>0</v>
      </c>
    </row>
    <row r="262" spans="2:23" ht="15" customHeight="1" x14ac:dyDescent="0.25">
      <c r="B262" t="s">
        <v>1658</v>
      </c>
      <c r="C262" s="1">
        <v>41055.047268518516</v>
      </c>
      <c r="D262">
        <v>73000</v>
      </c>
      <c r="E262" t="s">
        <v>276</v>
      </c>
      <c r="F262" t="s">
        <v>56</v>
      </c>
      <c r="G262" t="s">
        <v>12</v>
      </c>
      <c r="H262" t="s">
        <v>7</v>
      </c>
      <c r="J262" t="str">
        <f>VLOOKUP(tblSalaries[[#This Row],[clean Country]],tblCountries[[#All],[Mapping]:[Region]],2,FALSE)</f>
        <v>USA</v>
      </c>
      <c r="L262" s="9" t="str">
        <f>IF($T262,tblSalaries[[#This Row],[Salary in USD]],"")</f>
        <v/>
      </c>
      <c r="M262" s="9" t="str">
        <f>IF($T262,tblSalaries[[#This Row],[Your Job Title]],"")</f>
        <v/>
      </c>
      <c r="N262" s="9" t="str">
        <f>IF($T262,tblSalaries[[#This Row],[Job Type]],"")</f>
        <v/>
      </c>
      <c r="O262" s="9" t="str">
        <f>IF($T262,tblSalaries[[#This Row],[clean Country]],"")</f>
        <v/>
      </c>
      <c r="P262" s="9" t="str">
        <f>IF($T262,tblSalaries[[#This Row],[How many hours of a day you work on Excel]],"")</f>
        <v/>
      </c>
      <c r="Q262" s="9" t="str">
        <f>IF($T262,tblSalaries[[#This Row],[Years of Experience]],"")</f>
        <v/>
      </c>
      <c r="R262" s="9" t="str">
        <f>IF($T262,tblSalaries[[#This Row],[Region]],"")</f>
        <v/>
      </c>
      <c r="T262" s="11">
        <f t="shared" si="3"/>
        <v>0</v>
      </c>
      <c r="U262" s="11">
        <f>VLOOKUP(tblSalaries[[#This Row],[Region]],SReg,2,FALSE)</f>
        <v>1</v>
      </c>
      <c r="V262" s="11">
        <f>VLOOKUP(tblSalaries[[#This Row],[How many hours of a day you work on Excel]],SHours,2,FALSE)</f>
        <v>1</v>
      </c>
      <c r="W262" s="11">
        <f>IF(tblSalaries[[#This Row],[Years of Experience]]="",Filters!$I$10,VLOOKUP(tblSalaries[[#This Row],[Years of Experience]],Filters!$G$3:$I$9,3,TRUE))</f>
        <v>0</v>
      </c>
    </row>
    <row r="263" spans="2:23" ht="15" customHeight="1" x14ac:dyDescent="0.25">
      <c r="B263" t="s">
        <v>1659</v>
      </c>
      <c r="C263" s="1">
        <v>41055.047442129631</v>
      </c>
      <c r="D263">
        <v>62400</v>
      </c>
      <c r="E263" t="s">
        <v>277</v>
      </c>
      <c r="F263" t="s">
        <v>258</v>
      </c>
      <c r="G263" t="s">
        <v>12</v>
      </c>
      <c r="H263" t="s">
        <v>10</v>
      </c>
      <c r="J263" t="str">
        <f>VLOOKUP(tblSalaries[[#This Row],[clean Country]],tblCountries[[#All],[Mapping]:[Region]],2,FALSE)</f>
        <v>USA</v>
      </c>
      <c r="L263" s="9" t="str">
        <f>IF($T263,tblSalaries[[#This Row],[Salary in USD]],"")</f>
        <v/>
      </c>
      <c r="M263" s="9" t="str">
        <f>IF($T263,tblSalaries[[#This Row],[Your Job Title]],"")</f>
        <v/>
      </c>
      <c r="N263" s="9" t="str">
        <f>IF($T263,tblSalaries[[#This Row],[Job Type]],"")</f>
        <v/>
      </c>
      <c r="O263" s="9" t="str">
        <f>IF($T263,tblSalaries[[#This Row],[clean Country]],"")</f>
        <v/>
      </c>
      <c r="P263" s="9" t="str">
        <f>IF($T263,tblSalaries[[#This Row],[How many hours of a day you work on Excel]],"")</f>
        <v/>
      </c>
      <c r="Q263" s="9" t="str">
        <f>IF($T263,tblSalaries[[#This Row],[Years of Experience]],"")</f>
        <v/>
      </c>
      <c r="R263" s="9" t="str">
        <f>IF($T263,tblSalaries[[#This Row],[Region]],"")</f>
        <v/>
      </c>
      <c r="T263" s="11">
        <f t="shared" ref="T263:T326" si="4">U263*V263*W263</f>
        <v>0</v>
      </c>
      <c r="U263" s="11">
        <f>VLOOKUP(tblSalaries[[#This Row],[Region]],SReg,2,FALSE)</f>
        <v>1</v>
      </c>
      <c r="V263" s="11">
        <f>VLOOKUP(tblSalaries[[#This Row],[How many hours of a day you work on Excel]],SHours,2,FALSE)</f>
        <v>1</v>
      </c>
      <c r="W263" s="11">
        <f>IF(tblSalaries[[#This Row],[Years of Experience]]="",Filters!$I$10,VLOOKUP(tblSalaries[[#This Row],[Years of Experience]],Filters!$G$3:$I$9,3,TRUE))</f>
        <v>0</v>
      </c>
    </row>
    <row r="264" spans="2:23" ht="15" customHeight="1" x14ac:dyDescent="0.25">
      <c r="B264" t="s">
        <v>1660</v>
      </c>
      <c r="C264" s="1">
        <v>41055.047465277778</v>
      </c>
      <c r="D264">
        <v>27600</v>
      </c>
      <c r="E264" t="s">
        <v>278</v>
      </c>
      <c r="F264" t="s">
        <v>294</v>
      </c>
      <c r="G264" t="s">
        <v>142</v>
      </c>
      <c r="H264" t="s">
        <v>10</v>
      </c>
      <c r="J264" t="str">
        <f>VLOOKUP(tblSalaries[[#This Row],[clean Country]],tblCountries[[#All],[Mapping]:[Region]],2,FALSE)</f>
        <v>APAC</v>
      </c>
      <c r="L264" s="9" t="str">
        <f>IF($T264,tblSalaries[[#This Row],[Salary in USD]],"")</f>
        <v/>
      </c>
      <c r="M264" s="9" t="str">
        <f>IF($T264,tblSalaries[[#This Row],[Your Job Title]],"")</f>
        <v/>
      </c>
      <c r="N264" s="9" t="str">
        <f>IF($T264,tblSalaries[[#This Row],[Job Type]],"")</f>
        <v/>
      </c>
      <c r="O264" s="9" t="str">
        <f>IF($T264,tblSalaries[[#This Row],[clean Country]],"")</f>
        <v/>
      </c>
      <c r="P264" s="9" t="str">
        <f>IF($T264,tblSalaries[[#This Row],[How many hours of a day you work on Excel]],"")</f>
        <v/>
      </c>
      <c r="Q264" s="9" t="str">
        <f>IF($T264,tblSalaries[[#This Row],[Years of Experience]],"")</f>
        <v/>
      </c>
      <c r="R264" s="9" t="str">
        <f>IF($T264,tblSalaries[[#This Row],[Region]],"")</f>
        <v/>
      </c>
      <c r="T264" s="11">
        <f t="shared" si="4"/>
        <v>0</v>
      </c>
      <c r="U264" s="11">
        <f>VLOOKUP(tblSalaries[[#This Row],[Region]],SReg,2,FALSE)</f>
        <v>0</v>
      </c>
      <c r="V264" s="11">
        <f>VLOOKUP(tblSalaries[[#This Row],[How many hours of a day you work on Excel]],SHours,2,FALSE)</f>
        <v>1</v>
      </c>
      <c r="W264" s="11">
        <f>IF(tblSalaries[[#This Row],[Years of Experience]]="",Filters!$I$10,VLOOKUP(tblSalaries[[#This Row],[Years of Experience]],Filters!$G$3:$I$9,3,TRUE))</f>
        <v>0</v>
      </c>
    </row>
    <row r="265" spans="2:23" ht="15" customHeight="1" x14ac:dyDescent="0.25">
      <c r="B265" t="s">
        <v>1661</v>
      </c>
      <c r="C265" s="1">
        <v>41055.047627314816</v>
      </c>
      <c r="D265">
        <v>54000</v>
      </c>
      <c r="E265" t="s">
        <v>279</v>
      </c>
      <c r="F265" t="s">
        <v>45</v>
      </c>
      <c r="G265" t="s">
        <v>12</v>
      </c>
      <c r="H265" t="s">
        <v>10</v>
      </c>
      <c r="J265" t="str">
        <f>VLOOKUP(tblSalaries[[#This Row],[clean Country]],tblCountries[[#All],[Mapping]:[Region]],2,FALSE)</f>
        <v>USA</v>
      </c>
      <c r="L265" s="9" t="str">
        <f>IF($T265,tblSalaries[[#This Row],[Salary in USD]],"")</f>
        <v/>
      </c>
      <c r="M265" s="9" t="str">
        <f>IF($T265,tblSalaries[[#This Row],[Your Job Title]],"")</f>
        <v/>
      </c>
      <c r="N265" s="9" t="str">
        <f>IF($T265,tblSalaries[[#This Row],[Job Type]],"")</f>
        <v/>
      </c>
      <c r="O265" s="9" t="str">
        <f>IF($T265,tblSalaries[[#This Row],[clean Country]],"")</f>
        <v/>
      </c>
      <c r="P265" s="9" t="str">
        <f>IF($T265,tblSalaries[[#This Row],[How many hours of a day you work on Excel]],"")</f>
        <v/>
      </c>
      <c r="Q265" s="9" t="str">
        <f>IF($T265,tblSalaries[[#This Row],[Years of Experience]],"")</f>
        <v/>
      </c>
      <c r="R265" s="9" t="str">
        <f>IF($T265,tblSalaries[[#This Row],[Region]],"")</f>
        <v/>
      </c>
      <c r="T265" s="11">
        <f t="shared" si="4"/>
        <v>0</v>
      </c>
      <c r="U265" s="11">
        <f>VLOOKUP(tblSalaries[[#This Row],[Region]],SReg,2,FALSE)</f>
        <v>1</v>
      </c>
      <c r="V265" s="11">
        <f>VLOOKUP(tblSalaries[[#This Row],[How many hours of a day you work on Excel]],SHours,2,FALSE)</f>
        <v>1</v>
      </c>
      <c r="W265" s="11">
        <f>IF(tblSalaries[[#This Row],[Years of Experience]]="",Filters!$I$10,VLOOKUP(tblSalaries[[#This Row],[Years of Experience]],Filters!$G$3:$I$9,3,TRUE))</f>
        <v>0</v>
      </c>
    </row>
    <row r="266" spans="2:23" ht="15" customHeight="1" x14ac:dyDescent="0.25">
      <c r="B266" t="s">
        <v>1662</v>
      </c>
      <c r="C266" s="1">
        <v>41055.047673611109</v>
      </c>
      <c r="D266">
        <v>4914.9850057341491</v>
      </c>
      <c r="E266" t="s">
        <v>215</v>
      </c>
      <c r="F266" t="s">
        <v>17</v>
      </c>
      <c r="G266" t="s">
        <v>6</v>
      </c>
      <c r="H266" t="s">
        <v>10</v>
      </c>
      <c r="J266" t="str">
        <f>VLOOKUP(tblSalaries[[#This Row],[clean Country]],tblCountries[[#All],[Mapping]:[Region]],2,FALSE)</f>
        <v>APAC</v>
      </c>
      <c r="L266" s="9" t="str">
        <f>IF($T266,tblSalaries[[#This Row],[Salary in USD]],"")</f>
        <v/>
      </c>
      <c r="M266" s="9" t="str">
        <f>IF($T266,tblSalaries[[#This Row],[Your Job Title]],"")</f>
        <v/>
      </c>
      <c r="N266" s="9" t="str">
        <f>IF($T266,tblSalaries[[#This Row],[Job Type]],"")</f>
        <v/>
      </c>
      <c r="O266" s="9" t="str">
        <f>IF($T266,tblSalaries[[#This Row],[clean Country]],"")</f>
        <v/>
      </c>
      <c r="P266" s="9" t="str">
        <f>IF($T266,tblSalaries[[#This Row],[How many hours of a day you work on Excel]],"")</f>
        <v/>
      </c>
      <c r="Q266" s="9" t="str">
        <f>IF($T266,tblSalaries[[#This Row],[Years of Experience]],"")</f>
        <v/>
      </c>
      <c r="R266" s="9" t="str">
        <f>IF($T266,tblSalaries[[#This Row],[Region]],"")</f>
        <v/>
      </c>
      <c r="T266" s="11">
        <f t="shared" si="4"/>
        <v>0</v>
      </c>
      <c r="U266" s="11">
        <f>VLOOKUP(tblSalaries[[#This Row],[Region]],SReg,2,FALSE)</f>
        <v>0</v>
      </c>
      <c r="V266" s="11">
        <f>VLOOKUP(tblSalaries[[#This Row],[How many hours of a day you work on Excel]],SHours,2,FALSE)</f>
        <v>1</v>
      </c>
      <c r="W266" s="11">
        <f>IF(tblSalaries[[#This Row],[Years of Experience]]="",Filters!$I$10,VLOOKUP(tblSalaries[[#This Row],[Years of Experience]],Filters!$G$3:$I$9,3,TRUE))</f>
        <v>0</v>
      </c>
    </row>
    <row r="267" spans="2:23" ht="15" customHeight="1" x14ac:dyDescent="0.25">
      <c r="B267" t="s">
        <v>1663</v>
      </c>
      <c r="C267" s="1">
        <v>41055.047708333332</v>
      </c>
      <c r="D267">
        <v>77000</v>
      </c>
      <c r="E267" t="s">
        <v>280</v>
      </c>
      <c r="F267" t="s">
        <v>258</v>
      </c>
      <c r="G267" t="s">
        <v>12</v>
      </c>
      <c r="H267" t="s">
        <v>7</v>
      </c>
      <c r="J267" t="str">
        <f>VLOOKUP(tblSalaries[[#This Row],[clean Country]],tblCountries[[#All],[Mapping]:[Region]],2,FALSE)</f>
        <v>USA</v>
      </c>
      <c r="L267" s="9" t="str">
        <f>IF($T267,tblSalaries[[#This Row],[Salary in USD]],"")</f>
        <v/>
      </c>
      <c r="M267" s="9" t="str">
        <f>IF($T267,tblSalaries[[#This Row],[Your Job Title]],"")</f>
        <v/>
      </c>
      <c r="N267" s="9" t="str">
        <f>IF($T267,tblSalaries[[#This Row],[Job Type]],"")</f>
        <v/>
      </c>
      <c r="O267" s="9" t="str">
        <f>IF($T267,tblSalaries[[#This Row],[clean Country]],"")</f>
        <v/>
      </c>
      <c r="P267" s="9" t="str">
        <f>IF($T267,tblSalaries[[#This Row],[How many hours of a day you work on Excel]],"")</f>
        <v/>
      </c>
      <c r="Q267" s="9" t="str">
        <f>IF($T267,tblSalaries[[#This Row],[Years of Experience]],"")</f>
        <v/>
      </c>
      <c r="R267" s="9" t="str">
        <f>IF($T267,tblSalaries[[#This Row],[Region]],"")</f>
        <v/>
      </c>
      <c r="T267" s="11">
        <f t="shared" si="4"/>
        <v>0</v>
      </c>
      <c r="U267" s="11">
        <f>VLOOKUP(tblSalaries[[#This Row],[Region]],SReg,2,FALSE)</f>
        <v>1</v>
      </c>
      <c r="V267" s="11">
        <f>VLOOKUP(tblSalaries[[#This Row],[How many hours of a day you work on Excel]],SHours,2,FALSE)</f>
        <v>1</v>
      </c>
      <c r="W267" s="11">
        <f>IF(tblSalaries[[#This Row],[Years of Experience]]="",Filters!$I$10,VLOOKUP(tblSalaries[[#This Row],[Years of Experience]],Filters!$G$3:$I$9,3,TRUE))</f>
        <v>0</v>
      </c>
    </row>
    <row r="268" spans="2:23" ht="15" customHeight="1" x14ac:dyDescent="0.25">
      <c r="B268" t="s">
        <v>1664</v>
      </c>
      <c r="C268" s="1">
        <v>41055.04792824074</v>
      </c>
      <c r="D268">
        <v>76000</v>
      </c>
      <c r="E268" t="s">
        <v>281</v>
      </c>
      <c r="F268" t="s">
        <v>45</v>
      </c>
      <c r="G268" t="s">
        <v>12</v>
      </c>
      <c r="H268" t="s">
        <v>10</v>
      </c>
      <c r="J268" t="str">
        <f>VLOOKUP(tblSalaries[[#This Row],[clean Country]],tblCountries[[#All],[Mapping]:[Region]],2,FALSE)</f>
        <v>USA</v>
      </c>
      <c r="L268" s="9" t="str">
        <f>IF($T268,tblSalaries[[#This Row],[Salary in USD]],"")</f>
        <v/>
      </c>
      <c r="M268" s="9" t="str">
        <f>IF($T268,tblSalaries[[#This Row],[Your Job Title]],"")</f>
        <v/>
      </c>
      <c r="N268" s="9" t="str">
        <f>IF($T268,tblSalaries[[#This Row],[Job Type]],"")</f>
        <v/>
      </c>
      <c r="O268" s="9" t="str">
        <f>IF($T268,tblSalaries[[#This Row],[clean Country]],"")</f>
        <v/>
      </c>
      <c r="P268" s="9" t="str">
        <f>IF($T268,tblSalaries[[#This Row],[How many hours of a day you work on Excel]],"")</f>
        <v/>
      </c>
      <c r="Q268" s="9" t="str">
        <f>IF($T268,tblSalaries[[#This Row],[Years of Experience]],"")</f>
        <v/>
      </c>
      <c r="R268" s="9" t="str">
        <f>IF($T268,tblSalaries[[#This Row],[Region]],"")</f>
        <v/>
      </c>
      <c r="T268" s="11">
        <f t="shared" si="4"/>
        <v>0</v>
      </c>
      <c r="U268" s="11">
        <f>VLOOKUP(tblSalaries[[#This Row],[Region]],SReg,2,FALSE)</f>
        <v>1</v>
      </c>
      <c r="V268" s="11">
        <f>VLOOKUP(tblSalaries[[#This Row],[How many hours of a day you work on Excel]],SHours,2,FALSE)</f>
        <v>1</v>
      </c>
      <c r="W268" s="11">
        <f>IF(tblSalaries[[#This Row],[Years of Experience]]="",Filters!$I$10,VLOOKUP(tblSalaries[[#This Row],[Years of Experience]],Filters!$G$3:$I$9,3,TRUE))</f>
        <v>0</v>
      </c>
    </row>
    <row r="269" spans="2:23" ht="15" customHeight="1" x14ac:dyDescent="0.25">
      <c r="B269" t="s">
        <v>1665</v>
      </c>
      <c r="C269" s="1">
        <v>41055.04828703704</v>
      </c>
      <c r="D269">
        <v>103000</v>
      </c>
      <c r="E269" t="s">
        <v>282</v>
      </c>
      <c r="F269" t="s">
        <v>3393</v>
      </c>
      <c r="G269" t="s">
        <v>12</v>
      </c>
      <c r="H269" t="s">
        <v>15</v>
      </c>
      <c r="J269" t="str">
        <f>VLOOKUP(tblSalaries[[#This Row],[clean Country]],tblCountries[[#All],[Mapping]:[Region]],2,FALSE)</f>
        <v>USA</v>
      </c>
      <c r="L269" s="9" t="str">
        <f>IF($T269,tblSalaries[[#This Row],[Salary in USD]],"")</f>
        <v/>
      </c>
      <c r="M269" s="9" t="str">
        <f>IF($T269,tblSalaries[[#This Row],[Your Job Title]],"")</f>
        <v/>
      </c>
      <c r="N269" s="9" t="str">
        <f>IF($T269,tblSalaries[[#This Row],[Job Type]],"")</f>
        <v/>
      </c>
      <c r="O269" s="9" t="str">
        <f>IF($T269,tblSalaries[[#This Row],[clean Country]],"")</f>
        <v/>
      </c>
      <c r="P269" s="9" t="str">
        <f>IF($T269,tblSalaries[[#This Row],[How many hours of a day you work on Excel]],"")</f>
        <v/>
      </c>
      <c r="Q269" s="9" t="str">
        <f>IF($T269,tblSalaries[[#This Row],[Years of Experience]],"")</f>
        <v/>
      </c>
      <c r="R269" s="9" t="str">
        <f>IF($T269,tblSalaries[[#This Row],[Region]],"")</f>
        <v/>
      </c>
      <c r="T269" s="11">
        <f t="shared" si="4"/>
        <v>0</v>
      </c>
      <c r="U269" s="11">
        <f>VLOOKUP(tblSalaries[[#This Row],[Region]],SReg,2,FALSE)</f>
        <v>1</v>
      </c>
      <c r="V269" s="11">
        <f>VLOOKUP(tblSalaries[[#This Row],[How many hours of a day you work on Excel]],SHours,2,FALSE)</f>
        <v>0</v>
      </c>
      <c r="W269" s="11">
        <f>IF(tblSalaries[[#This Row],[Years of Experience]]="",Filters!$I$10,VLOOKUP(tblSalaries[[#This Row],[Years of Experience]],Filters!$G$3:$I$9,3,TRUE))</f>
        <v>0</v>
      </c>
    </row>
    <row r="270" spans="2:23" ht="15" customHeight="1" x14ac:dyDescent="0.25">
      <c r="B270" t="s">
        <v>1666</v>
      </c>
      <c r="C270" s="1">
        <v>41055.048310185186</v>
      </c>
      <c r="D270">
        <v>7600</v>
      </c>
      <c r="E270" t="s">
        <v>283</v>
      </c>
      <c r="F270" t="s">
        <v>56</v>
      </c>
      <c r="G270" t="s">
        <v>24</v>
      </c>
      <c r="H270" t="s">
        <v>22</v>
      </c>
      <c r="J270" t="str">
        <f>VLOOKUP(tblSalaries[[#This Row],[clean Country]],tblCountries[[#All],[Mapping]:[Region]],2,FALSE)</f>
        <v>EMEA</v>
      </c>
      <c r="L270" s="9" t="str">
        <f>IF($T270,tblSalaries[[#This Row],[Salary in USD]],"")</f>
        <v/>
      </c>
      <c r="M270" s="9" t="str">
        <f>IF($T270,tblSalaries[[#This Row],[Your Job Title]],"")</f>
        <v/>
      </c>
      <c r="N270" s="9" t="str">
        <f>IF($T270,tblSalaries[[#This Row],[Job Type]],"")</f>
        <v/>
      </c>
      <c r="O270" s="9" t="str">
        <f>IF($T270,tblSalaries[[#This Row],[clean Country]],"")</f>
        <v/>
      </c>
      <c r="P270" s="9" t="str">
        <f>IF($T270,tblSalaries[[#This Row],[How many hours of a day you work on Excel]],"")</f>
        <v/>
      </c>
      <c r="Q270" s="9" t="str">
        <f>IF($T270,tblSalaries[[#This Row],[Years of Experience]],"")</f>
        <v/>
      </c>
      <c r="R270" s="9" t="str">
        <f>IF($T270,tblSalaries[[#This Row],[Region]],"")</f>
        <v/>
      </c>
      <c r="T270" s="11">
        <f t="shared" si="4"/>
        <v>0</v>
      </c>
      <c r="U270" s="11">
        <f>VLOOKUP(tblSalaries[[#This Row],[Region]],SReg,2,FALSE)</f>
        <v>0</v>
      </c>
      <c r="V270" s="11">
        <f>VLOOKUP(tblSalaries[[#This Row],[How many hours of a day you work on Excel]],SHours,2,FALSE)</f>
        <v>0</v>
      </c>
      <c r="W270" s="11">
        <f>IF(tblSalaries[[#This Row],[Years of Experience]]="",Filters!$I$10,VLOOKUP(tblSalaries[[#This Row],[Years of Experience]],Filters!$G$3:$I$9,3,TRUE))</f>
        <v>0</v>
      </c>
    </row>
    <row r="271" spans="2:23" ht="15" customHeight="1" x14ac:dyDescent="0.25">
      <c r="B271" t="s">
        <v>1667</v>
      </c>
      <c r="C271" s="1">
        <v>41055.048564814817</v>
      </c>
      <c r="D271">
        <v>40000</v>
      </c>
      <c r="E271" t="s">
        <v>284</v>
      </c>
      <c r="F271" t="s">
        <v>17</v>
      </c>
      <c r="G271" t="s">
        <v>12</v>
      </c>
      <c r="H271" t="s">
        <v>7</v>
      </c>
      <c r="J271" t="str">
        <f>VLOOKUP(tblSalaries[[#This Row],[clean Country]],tblCountries[[#All],[Mapping]:[Region]],2,FALSE)</f>
        <v>USA</v>
      </c>
      <c r="L271" s="9" t="str">
        <f>IF($T271,tblSalaries[[#This Row],[Salary in USD]],"")</f>
        <v/>
      </c>
      <c r="M271" s="9" t="str">
        <f>IF($T271,tblSalaries[[#This Row],[Your Job Title]],"")</f>
        <v/>
      </c>
      <c r="N271" s="9" t="str">
        <f>IF($T271,tblSalaries[[#This Row],[Job Type]],"")</f>
        <v/>
      </c>
      <c r="O271" s="9" t="str">
        <f>IF($T271,tblSalaries[[#This Row],[clean Country]],"")</f>
        <v/>
      </c>
      <c r="P271" s="9" t="str">
        <f>IF($T271,tblSalaries[[#This Row],[How many hours of a day you work on Excel]],"")</f>
        <v/>
      </c>
      <c r="Q271" s="9" t="str">
        <f>IF($T271,tblSalaries[[#This Row],[Years of Experience]],"")</f>
        <v/>
      </c>
      <c r="R271" s="9" t="str">
        <f>IF($T271,tblSalaries[[#This Row],[Region]],"")</f>
        <v/>
      </c>
      <c r="T271" s="11">
        <f t="shared" si="4"/>
        <v>0</v>
      </c>
      <c r="U271" s="11">
        <f>VLOOKUP(tblSalaries[[#This Row],[Region]],SReg,2,FALSE)</f>
        <v>1</v>
      </c>
      <c r="V271" s="11">
        <f>VLOOKUP(tblSalaries[[#This Row],[How many hours of a day you work on Excel]],SHours,2,FALSE)</f>
        <v>1</v>
      </c>
      <c r="W271" s="11">
        <f>IF(tblSalaries[[#This Row],[Years of Experience]]="",Filters!$I$10,VLOOKUP(tblSalaries[[#This Row],[Years of Experience]],Filters!$G$3:$I$9,3,TRUE))</f>
        <v>0</v>
      </c>
    </row>
    <row r="272" spans="2:23" ht="15" customHeight="1" x14ac:dyDescent="0.25">
      <c r="B272" t="s">
        <v>1668</v>
      </c>
      <c r="C272" s="1">
        <v>41055.048842592594</v>
      </c>
      <c r="D272">
        <v>80000</v>
      </c>
      <c r="E272" t="s">
        <v>285</v>
      </c>
      <c r="F272" t="s">
        <v>3393</v>
      </c>
      <c r="G272" t="s">
        <v>12</v>
      </c>
      <c r="H272" t="s">
        <v>15</v>
      </c>
      <c r="J272" t="str">
        <f>VLOOKUP(tblSalaries[[#This Row],[clean Country]],tblCountries[[#All],[Mapping]:[Region]],2,FALSE)</f>
        <v>USA</v>
      </c>
      <c r="L272" s="9" t="str">
        <f>IF($T272,tblSalaries[[#This Row],[Salary in USD]],"")</f>
        <v/>
      </c>
      <c r="M272" s="9" t="str">
        <f>IF($T272,tblSalaries[[#This Row],[Your Job Title]],"")</f>
        <v/>
      </c>
      <c r="N272" s="9" t="str">
        <f>IF($T272,tblSalaries[[#This Row],[Job Type]],"")</f>
        <v/>
      </c>
      <c r="O272" s="9" t="str">
        <f>IF($T272,tblSalaries[[#This Row],[clean Country]],"")</f>
        <v/>
      </c>
      <c r="P272" s="9" t="str">
        <f>IF($T272,tblSalaries[[#This Row],[How many hours of a day you work on Excel]],"")</f>
        <v/>
      </c>
      <c r="Q272" s="9" t="str">
        <f>IF($T272,tblSalaries[[#This Row],[Years of Experience]],"")</f>
        <v/>
      </c>
      <c r="R272" s="9" t="str">
        <f>IF($T272,tblSalaries[[#This Row],[Region]],"")</f>
        <v/>
      </c>
      <c r="T272" s="11">
        <f t="shared" si="4"/>
        <v>0</v>
      </c>
      <c r="U272" s="11">
        <f>VLOOKUP(tblSalaries[[#This Row],[Region]],SReg,2,FALSE)</f>
        <v>1</v>
      </c>
      <c r="V272" s="11">
        <f>VLOOKUP(tblSalaries[[#This Row],[How many hours of a day you work on Excel]],SHours,2,FALSE)</f>
        <v>0</v>
      </c>
      <c r="W272" s="11">
        <f>IF(tblSalaries[[#This Row],[Years of Experience]]="",Filters!$I$10,VLOOKUP(tblSalaries[[#This Row],[Years of Experience]],Filters!$G$3:$I$9,3,TRUE))</f>
        <v>0</v>
      </c>
    </row>
    <row r="273" spans="2:23" ht="15" customHeight="1" x14ac:dyDescent="0.25">
      <c r="B273" t="s">
        <v>1669</v>
      </c>
      <c r="C273" s="1">
        <v>41055.048888888887</v>
      </c>
      <c r="D273">
        <v>55000</v>
      </c>
      <c r="E273" t="s">
        <v>178</v>
      </c>
      <c r="F273" t="s">
        <v>17</v>
      </c>
      <c r="G273" t="s">
        <v>12</v>
      </c>
      <c r="H273" t="s">
        <v>10</v>
      </c>
      <c r="J273" t="str">
        <f>VLOOKUP(tblSalaries[[#This Row],[clean Country]],tblCountries[[#All],[Mapping]:[Region]],2,FALSE)</f>
        <v>USA</v>
      </c>
      <c r="L273" s="9" t="str">
        <f>IF($T273,tblSalaries[[#This Row],[Salary in USD]],"")</f>
        <v/>
      </c>
      <c r="M273" s="9" t="str">
        <f>IF($T273,tblSalaries[[#This Row],[Your Job Title]],"")</f>
        <v/>
      </c>
      <c r="N273" s="9" t="str">
        <f>IF($T273,tblSalaries[[#This Row],[Job Type]],"")</f>
        <v/>
      </c>
      <c r="O273" s="9" t="str">
        <f>IF($T273,tblSalaries[[#This Row],[clean Country]],"")</f>
        <v/>
      </c>
      <c r="P273" s="9" t="str">
        <f>IF($T273,tblSalaries[[#This Row],[How many hours of a day you work on Excel]],"")</f>
        <v/>
      </c>
      <c r="Q273" s="9" t="str">
        <f>IF($T273,tblSalaries[[#This Row],[Years of Experience]],"")</f>
        <v/>
      </c>
      <c r="R273" s="9" t="str">
        <f>IF($T273,tblSalaries[[#This Row],[Region]],"")</f>
        <v/>
      </c>
      <c r="T273" s="11">
        <f t="shared" si="4"/>
        <v>0</v>
      </c>
      <c r="U273" s="11">
        <f>VLOOKUP(tblSalaries[[#This Row],[Region]],SReg,2,FALSE)</f>
        <v>1</v>
      </c>
      <c r="V273" s="11">
        <f>VLOOKUP(tblSalaries[[#This Row],[How many hours of a day you work on Excel]],SHours,2,FALSE)</f>
        <v>1</v>
      </c>
      <c r="W273" s="11">
        <f>IF(tblSalaries[[#This Row],[Years of Experience]]="",Filters!$I$10,VLOOKUP(tblSalaries[[#This Row],[Years of Experience]],Filters!$G$3:$I$9,3,TRUE))</f>
        <v>0</v>
      </c>
    </row>
    <row r="274" spans="2:23" ht="15" customHeight="1" x14ac:dyDescent="0.25">
      <c r="B274" t="s">
        <v>1670</v>
      </c>
      <c r="C274" s="1">
        <v>41055.049247685187</v>
      </c>
      <c r="D274">
        <v>99000</v>
      </c>
      <c r="E274" t="s">
        <v>173</v>
      </c>
      <c r="F274" t="s">
        <v>17</v>
      </c>
      <c r="G274" t="s">
        <v>12</v>
      </c>
      <c r="H274" t="s">
        <v>15</v>
      </c>
      <c r="J274" t="str">
        <f>VLOOKUP(tblSalaries[[#This Row],[clean Country]],tblCountries[[#All],[Mapping]:[Region]],2,FALSE)</f>
        <v>USA</v>
      </c>
      <c r="L274" s="9" t="str">
        <f>IF($T274,tblSalaries[[#This Row],[Salary in USD]],"")</f>
        <v/>
      </c>
      <c r="M274" s="9" t="str">
        <f>IF($T274,tblSalaries[[#This Row],[Your Job Title]],"")</f>
        <v/>
      </c>
      <c r="N274" s="9" t="str">
        <f>IF($T274,tblSalaries[[#This Row],[Job Type]],"")</f>
        <v/>
      </c>
      <c r="O274" s="9" t="str">
        <f>IF($T274,tblSalaries[[#This Row],[clean Country]],"")</f>
        <v/>
      </c>
      <c r="P274" s="9" t="str">
        <f>IF($T274,tblSalaries[[#This Row],[How many hours of a day you work on Excel]],"")</f>
        <v/>
      </c>
      <c r="Q274" s="9" t="str">
        <f>IF($T274,tblSalaries[[#This Row],[Years of Experience]],"")</f>
        <v/>
      </c>
      <c r="R274" s="9" t="str">
        <f>IF($T274,tblSalaries[[#This Row],[Region]],"")</f>
        <v/>
      </c>
      <c r="T274" s="11">
        <f t="shared" si="4"/>
        <v>0</v>
      </c>
      <c r="U274" s="11">
        <f>VLOOKUP(tblSalaries[[#This Row],[Region]],SReg,2,FALSE)</f>
        <v>1</v>
      </c>
      <c r="V274" s="11">
        <f>VLOOKUP(tblSalaries[[#This Row],[How many hours of a day you work on Excel]],SHours,2,FALSE)</f>
        <v>0</v>
      </c>
      <c r="W274" s="11">
        <f>IF(tblSalaries[[#This Row],[Years of Experience]]="",Filters!$I$10,VLOOKUP(tblSalaries[[#This Row],[Years of Experience]],Filters!$G$3:$I$9,3,TRUE))</f>
        <v>0</v>
      </c>
    </row>
    <row r="275" spans="2:23" ht="15" customHeight="1" x14ac:dyDescent="0.25">
      <c r="B275" t="s">
        <v>1671</v>
      </c>
      <c r="C275" s="1">
        <v>41055.049259259256</v>
      </c>
      <c r="D275">
        <v>9956.1219482708348</v>
      </c>
      <c r="E275" t="s">
        <v>286</v>
      </c>
      <c r="F275" t="s">
        <v>45</v>
      </c>
      <c r="G275" t="s">
        <v>287</v>
      </c>
      <c r="H275" t="s">
        <v>7</v>
      </c>
      <c r="J275" t="str">
        <f>VLOOKUP(tblSalaries[[#This Row],[clean Country]],tblCountries[[#All],[Mapping]:[Region]],2,FALSE)</f>
        <v>APAC</v>
      </c>
      <c r="L275" s="9" t="str">
        <f>IF($T275,tblSalaries[[#This Row],[Salary in USD]],"")</f>
        <v/>
      </c>
      <c r="M275" s="9" t="str">
        <f>IF($T275,tblSalaries[[#This Row],[Your Job Title]],"")</f>
        <v/>
      </c>
      <c r="N275" s="9" t="str">
        <f>IF($T275,tblSalaries[[#This Row],[Job Type]],"")</f>
        <v/>
      </c>
      <c r="O275" s="9" t="str">
        <f>IF($T275,tblSalaries[[#This Row],[clean Country]],"")</f>
        <v/>
      </c>
      <c r="P275" s="9" t="str">
        <f>IF($T275,tblSalaries[[#This Row],[How many hours of a day you work on Excel]],"")</f>
        <v/>
      </c>
      <c r="Q275" s="9" t="str">
        <f>IF($T275,tblSalaries[[#This Row],[Years of Experience]],"")</f>
        <v/>
      </c>
      <c r="R275" s="9" t="str">
        <f>IF($T275,tblSalaries[[#This Row],[Region]],"")</f>
        <v/>
      </c>
      <c r="T275" s="11">
        <f t="shared" si="4"/>
        <v>0</v>
      </c>
      <c r="U275" s="11">
        <f>VLOOKUP(tblSalaries[[#This Row],[Region]],SReg,2,FALSE)</f>
        <v>0</v>
      </c>
      <c r="V275" s="11">
        <f>VLOOKUP(tblSalaries[[#This Row],[How many hours of a day you work on Excel]],SHours,2,FALSE)</f>
        <v>1</v>
      </c>
      <c r="W275" s="11">
        <f>IF(tblSalaries[[#This Row],[Years of Experience]]="",Filters!$I$10,VLOOKUP(tblSalaries[[#This Row],[Years of Experience]],Filters!$G$3:$I$9,3,TRUE))</f>
        <v>0</v>
      </c>
    </row>
    <row r="276" spans="2:23" ht="15" customHeight="1" x14ac:dyDescent="0.25">
      <c r="B276" t="s">
        <v>1672</v>
      </c>
      <c r="C276" s="1">
        <v>41055.049444444441</v>
      </c>
      <c r="D276">
        <v>75000</v>
      </c>
      <c r="E276" t="s">
        <v>131</v>
      </c>
      <c r="F276" t="s">
        <v>17</v>
      </c>
      <c r="G276" t="s">
        <v>12</v>
      </c>
      <c r="H276" t="s">
        <v>7</v>
      </c>
      <c r="J276" t="str">
        <f>VLOOKUP(tblSalaries[[#This Row],[clean Country]],tblCountries[[#All],[Mapping]:[Region]],2,FALSE)</f>
        <v>USA</v>
      </c>
      <c r="L276" s="9" t="str">
        <f>IF($T276,tblSalaries[[#This Row],[Salary in USD]],"")</f>
        <v/>
      </c>
      <c r="M276" s="9" t="str">
        <f>IF($T276,tblSalaries[[#This Row],[Your Job Title]],"")</f>
        <v/>
      </c>
      <c r="N276" s="9" t="str">
        <f>IF($T276,tblSalaries[[#This Row],[Job Type]],"")</f>
        <v/>
      </c>
      <c r="O276" s="9" t="str">
        <f>IF($T276,tblSalaries[[#This Row],[clean Country]],"")</f>
        <v/>
      </c>
      <c r="P276" s="9" t="str">
        <f>IF($T276,tblSalaries[[#This Row],[How many hours of a day you work on Excel]],"")</f>
        <v/>
      </c>
      <c r="Q276" s="9" t="str">
        <f>IF($T276,tblSalaries[[#This Row],[Years of Experience]],"")</f>
        <v/>
      </c>
      <c r="R276" s="9" t="str">
        <f>IF($T276,tblSalaries[[#This Row],[Region]],"")</f>
        <v/>
      </c>
      <c r="T276" s="11">
        <f t="shared" si="4"/>
        <v>0</v>
      </c>
      <c r="U276" s="11">
        <f>VLOOKUP(tblSalaries[[#This Row],[Region]],SReg,2,FALSE)</f>
        <v>1</v>
      </c>
      <c r="V276" s="11">
        <f>VLOOKUP(tblSalaries[[#This Row],[How many hours of a day you work on Excel]],SHours,2,FALSE)</f>
        <v>1</v>
      </c>
      <c r="W276" s="11">
        <f>IF(tblSalaries[[#This Row],[Years of Experience]]="",Filters!$I$10,VLOOKUP(tblSalaries[[#This Row],[Years of Experience]],Filters!$G$3:$I$9,3,TRUE))</f>
        <v>0</v>
      </c>
    </row>
    <row r="277" spans="2:23" ht="15" customHeight="1" x14ac:dyDescent="0.25">
      <c r="B277" t="s">
        <v>1673</v>
      </c>
      <c r="C277" s="1">
        <v>41055.049930555557</v>
      </c>
      <c r="D277">
        <v>80000</v>
      </c>
      <c r="E277" t="s">
        <v>288</v>
      </c>
      <c r="F277" t="s">
        <v>45</v>
      </c>
      <c r="G277" t="s">
        <v>12</v>
      </c>
      <c r="H277" t="s">
        <v>15</v>
      </c>
      <c r="J277" t="str">
        <f>VLOOKUP(tblSalaries[[#This Row],[clean Country]],tblCountries[[#All],[Mapping]:[Region]],2,FALSE)</f>
        <v>USA</v>
      </c>
      <c r="L277" s="9" t="str">
        <f>IF($T277,tblSalaries[[#This Row],[Salary in USD]],"")</f>
        <v/>
      </c>
      <c r="M277" s="9" t="str">
        <f>IF($T277,tblSalaries[[#This Row],[Your Job Title]],"")</f>
        <v/>
      </c>
      <c r="N277" s="9" t="str">
        <f>IF($T277,tblSalaries[[#This Row],[Job Type]],"")</f>
        <v/>
      </c>
      <c r="O277" s="9" t="str">
        <f>IF($T277,tblSalaries[[#This Row],[clean Country]],"")</f>
        <v/>
      </c>
      <c r="P277" s="9" t="str">
        <f>IF($T277,tblSalaries[[#This Row],[How many hours of a day you work on Excel]],"")</f>
        <v/>
      </c>
      <c r="Q277" s="9" t="str">
        <f>IF($T277,tblSalaries[[#This Row],[Years of Experience]],"")</f>
        <v/>
      </c>
      <c r="R277" s="9" t="str">
        <f>IF($T277,tblSalaries[[#This Row],[Region]],"")</f>
        <v/>
      </c>
      <c r="T277" s="11">
        <f t="shared" si="4"/>
        <v>0</v>
      </c>
      <c r="U277" s="11">
        <f>VLOOKUP(tblSalaries[[#This Row],[Region]],SReg,2,FALSE)</f>
        <v>1</v>
      </c>
      <c r="V277" s="11">
        <f>VLOOKUP(tblSalaries[[#This Row],[How many hours of a day you work on Excel]],SHours,2,FALSE)</f>
        <v>0</v>
      </c>
      <c r="W277" s="11">
        <f>IF(tblSalaries[[#This Row],[Years of Experience]]="",Filters!$I$10,VLOOKUP(tblSalaries[[#This Row],[Years of Experience]],Filters!$G$3:$I$9,3,TRUE))</f>
        <v>0</v>
      </c>
    </row>
    <row r="278" spans="2:23" ht="15" customHeight="1" x14ac:dyDescent="0.25">
      <c r="B278" t="s">
        <v>1674</v>
      </c>
      <c r="C278" s="1">
        <v>41055.050474537034</v>
      </c>
      <c r="D278">
        <v>20000</v>
      </c>
      <c r="E278" t="s">
        <v>17</v>
      </c>
      <c r="F278" t="s">
        <v>17</v>
      </c>
      <c r="G278" t="s">
        <v>6</v>
      </c>
      <c r="H278" t="s">
        <v>10</v>
      </c>
      <c r="J278" t="str">
        <f>VLOOKUP(tblSalaries[[#This Row],[clean Country]],tblCountries[[#All],[Mapping]:[Region]],2,FALSE)</f>
        <v>APAC</v>
      </c>
      <c r="L278" s="9" t="str">
        <f>IF($T278,tblSalaries[[#This Row],[Salary in USD]],"")</f>
        <v/>
      </c>
      <c r="M278" s="9" t="str">
        <f>IF($T278,tblSalaries[[#This Row],[Your Job Title]],"")</f>
        <v/>
      </c>
      <c r="N278" s="9" t="str">
        <f>IF($T278,tblSalaries[[#This Row],[Job Type]],"")</f>
        <v/>
      </c>
      <c r="O278" s="9" t="str">
        <f>IF($T278,tblSalaries[[#This Row],[clean Country]],"")</f>
        <v/>
      </c>
      <c r="P278" s="9" t="str">
        <f>IF($T278,tblSalaries[[#This Row],[How many hours of a day you work on Excel]],"")</f>
        <v/>
      </c>
      <c r="Q278" s="9" t="str">
        <f>IF($T278,tblSalaries[[#This Row],[Years of Experience]],"")</f>
        <v/>
      </c>
      <c r="R278" s="9" t="str">
        <f>IF($T278,tblSalaries[[#This Row],[Region]],"")</f>
        <v/>
      </c>
      <c r="T278" s="11">
        <f t="shared" si="4"/>
        <v>0</v>
      </c>
      <c r="U278" s="11">
        <f>VLOOKUP(tblSalaries[[#This Row],[Region]],SReg,2,FALSE)</f>
        <v>0</v>
      </c>
      <c r="V278" s="11">
        <f>VLOOKUP(tblSalaries[[#This Row],[How many hours of a day you work on Excel]],SHours,2,FALSE)</f>
        <v>1</v>
      </c>
      <c r="W278" s="11">
        <f>IF(tblSalaries[[#This Row],[Years of Experience]]="",Filters!$I$10,VLOOKUP(tblSalaries[[#This Row],[Years of Experience]],Filters!$G$3:$I$9,3,TRUE))</f>
        <v>0</v>
      </c>
    </row>
    <row r="279" spans="2:23" ht="15" customHeight="1" x14ac:dyDescent="0.25">
      <c r="B279" t="s">
        <v>1675</v>
      </c>
      <c r="C279" s="1">
        <v>41055.05127314815</v>
      </c>
      <c r="D279">
        <v>40000</v>
      </c>
      <c r="E279" t="s">
        <v>173</v>
      </c>
      <c r="F279" t="s">
        <v>17</v>
      </c>
      <c r="G279" t="s">
        <v>12</v>
      </c>
      <c r="H279" t="s">
        <v>10</v>
      </c>
      <c r="J279" t="str">
        <f>VLOOKUP(tblSalaries[[#This Row],[clean Country]],tblCountries[[#All],[Mapping]:[Region]],2,FALSE)</f>
        <v>USA</v>
      </c>
      <c r="L279" s="9" t="str">
        <f>IF($T279,tblSalaries[[#This Row],[Salary in USD]],"")</f>
        <v/>
      </c>
      <c r="M279" s="9" t="str">
        <f>IF($T279,tblSalaries[[#This Row],[Your Job Title]],"")</f>
        <v/>
      </c>
      <c r="N279" s="9" t="str">
        <f>IF($T279,tblSalaries[[#This Row],[Job Type]],"")</f>
        <v/>
      </c>
      <c r="O279" s="9" t="str">
        <f>IF($T279,tblSalaries[[#This Row],[clean Country]],"")</f>
        <v/>
      </c>
      <c r="P279" s="9" t="str">
        <f>IF($T279,tblSalaries[[#This Row],[How many hours of a day you work on Excel]],"")</f>
        <v/>
      </c>
      <c r="Q279" s="9" t="str">
        <f>IF($T279,tblSalaries[[#This Row],[Years of Experience]],"")</f>
        <v/>
      </c>
      <c r="R279" s="9" t="str">
        <f>IF($T279,tblSalaries[[#This Row],[Region]],"")</f>
        <v/>
      </c>
      <c r="T279" s="11">
        <f t="shared" si="4"/>
        <v>0</v>
      </c>
      <c r="U279" s="11">
        <f>VLOOKUP(tblSalaries[[#This Row],[Region]],SReg,2,FALSE)</f>
        <v>1</v>
      </c>
      <c r="V279" s="11">
        <f>VLOOKUP(tblSalaries[[#This Row],[How many hours of a day you work on Excel]],SHours,2,FALSE)</f>
        <v>1</v>
      </c>
      <c r="W279" s="11">
        <f>IF(tblSalaries[[#This Row],[Years of Experience]]="",Filters!$I$10,VLOOKUP(tblSalaries[[#This Row],[Years of Experience]],Filters!$G$3:$I$9,3,TRUE))</f>
        <v>0</v>
      </c>
    </row>
    <row r="280" spans="2:23" ht="15" customHeight="1" x14ac:dyDescent="0.25">
      <c r="B280" t="s">
        <v>1676</v>
      </c>
      <c r="C280" s="1">
        <v>41055.051701388889</v>
      </c>
      <c r="D280">
        <v>46000</v>
      </c>
      <c r="E280" t="s">
        <v>289</v>
      </c>
      <c r="F280" t="s">
        <v>17</v>
      </c>
      <c r="G280" t="s">
        <v>12</v>
      </c>
      <c r="H280" t="s">
        <v>10</v>
      </c>
      <c r="J280" t="str">
        <f>VLOOKUP(tblSalaries[[#This Row],[clean Country]],tblCountries[[#All],[Mapping]:[Region]],2,FALSE)</f>
        <v>USA</v>
      </c>
      <c r="L280" s="9" t="str">
        <f>IF($T280,tblSalaries[[#This Row],[Salary in USD]],"")</f>
        <v/>
      </c>
      <c r="M280" s="9" t="str">
        <f>IF($T280,tblSalaries[[#This Row],[Your Job Title]],"")</f>
        <v/>
      </c>
      <c r="N280" s="9" t="str">
        <f>IF($T280,tblSalaries[[#This Row],[Job Type]],"")</f>
        <v/>
      </c>
      <c r="O280" s="9" t="str">
        <f>IF($T280,tblSalaries[[#This Row],[clean Country]],"")</f>
        <v/>
      </c>
      <c r="P280" s="9" t="str">
        <f>IF($T280,tblSalaries[[#This Row],[How many hours of a day you work on Excel]],"")</f>
        <v/>
      </c>
      <c r="Q280" s="9" t="str">
        <f>IF($T280,tblSalaries[[#This Row],[Years of Experience]],"")</f>
        <v/>
      </c>
      <c r="R280" s="9" t="str">
        <f>IF($T280,tblSalaries[[#This Row],[Region]],"")</f>
        <v/>
      </c>
      <c r="T280" s="11">
        <f t="shared" si="4"/>
        <v>0</v>
      </c>
      <c r="U280" s="11">
        <f>VLOOKUP(tblSalaries[[#This Row],[Region]],SReg,2,FALSE)</f>
        <v>1</v>
      </c>
      <c r="V280" s="11">
        <f>VLOOKUP(tblSalaries[[#This Row],[How many hours of a day you work on Excel]],SHours,2,FALSE)</f>
        <v>1</v>
      </c>
      <c r="W280" s="11">
        <f>IF(tblSalaries[[#This Row],[Years of Experience]]="",Filters!$I$10,VLOOKUP(tblSalaries[[#This Row],[Years of Experience]],Filters!$G$3:$I$9,3,TRUE))</f>
        <v>0</v>
      </c>
    </row>
    <row r="281" spans="2:23" ht="15" customHeight="1" x14ac:dyDescent="0.25">
      <c r="B281" t="s">
        <v>1677</v>
      </c>
      <c r="C281" s="1">
        <v>41055.052025462966</v>
      </c>
      <c r="D281">
        <v>14000</v>
      </c>
      <c r="E281" t="s">
        <v>290</v>
      </c>
      <c r="F281" t="s">
        <v>17</v>
      </c>
      <c r="G281" t="s">
        <v>118</v>
      </c>
      <c r="H281" t="s">
        <v>22</v>
      </c>
      <c r="J281" t="str">
        <f>VLOOKUP(tblSalaries[[#This Row],[clean Country]],tblCountries[[#All],[Mapping]:[Region]],2,FALSE)</f>
        <v>S AMER</v>
      </c>
      <c r="L281" s="9" t="str">
        <f>IF($T281,tblSalaries[[#This Row],[Salary in USD]],"")</f>
        <v/>
      </c>
      <c r="M281" s="9" t="str">
        <f>IF($T281,tblSalaries[[#This Row],[Your Job Title]],"")</f>
        <v/>
      </c>
      <c r="N281" s="9" t="str">
        <f>IF($T281,tblSalaries[[#This Row],[Job Type]],"")</f>
        <v/>
      </c>
      <c r="O281" s="9" t="str">
        <f>IF($T281,tblSalaries[[#This Row],[clean Country]],"")</f>
        <v/>
      </c>
      <c r="P281" s="9" t="str">
        <f>IF($T281,tblSalaries[[#This Row],[How many hours of a day you work on Excel]],"")</f>
        <v/>
      </c>
      <c r="Q281" s="9" t="str">
        <f>IF($T281,tblSalaries[[#This Row],[Years of Experience]],"")</f>
        <v/>
      </c>
      <c r="R281" s="9" t="str">
        <f>IF($T281,tblSalaries[[#This Row],[Region]],"")</f>
        <v/>
      </c>
      <c r="T281" s="11">
        <f t="shared" si="4"/>
        <v>0</v>
      </c>
      <c r="U281" s="11">
        <f>VLOOKUP(tblSalaries[[#This Row],[Region]],SReg,2,FALSE)</f>
        <v>0</v>
      </c>
      <c r="V281" s="11">
        <f>VLOOKUP(tblSalaries[[#This Row],[How many hours of a day you work on Excel]],SHours,2,FALSE)</f>
        <v>0</v>
      </c>
      <c r="W281" s="11">
        <f>IF(tblSalaries[[#This Row],[Years of Experience]]="",Filters!$I$10,VLOOKUP(tblSalaries[[#This Row],[Years of Experience]],Filters!$G$3:$I$9,3,TRUE))</f>
        <v>0</v>
      </c>
    </row>
    <row r="282" spans="2:23" ht="15" customHeight="1" x14ac:dyDescent="0.25">
      <c r="B282" t="s">
        <v>1678</v>
      </c>
      <c r="C282" s="1">
        <v>41055.052141203705</v>
      </c>
      <c r="D282">
        <v>70000</v>
      </c>
      <c r="E282" t="s">
        <v>291</v>
      </c>
      <c r="F282" t="s">
        <v>233</v>
      </c>
      <c r="G282" t="s">
        <v>12</v>
      </c>
      <c r="H282" t="s">
        <v>10</v>
      </c>
      <c r="J282" t="str">
        <f>VLOOKUP(tblSalaries[[#This Row],[clean Country]],tblCountries[[#All],[Mapping]:[Region]],2,FALSE)</f>
        <v>USA</v>
      </c>
      <c r="L282" s="9" t="str">
        <f>IF($T282,tblSalaries[[#This Row],[Salary in USD]],"")</f>
        <v/>
      </c>
      <c r="M282" s="9" t="str">
        <f>IF($T282,tblSalaries[[#This Row],[Your Job Title]],"")</f>
        <v/>
      </c>
      <c r="N282" s="9" t="str">
        <f>IF($T282,tblSalaries[[#This Row],[Job Type]],"")</f>
        <v/>
      </c>
      <c r="O282" s="9" t="str">
        <f>IF($T282,tblSalaries[[#This Row],[clean Country]],"")</f>
        <v/>
      </c>
      <c r="P282" s="9" t="str">
        <f>IF($T282,tblSalaries[[#This Row],[How many hours of a day you work on Excel]],"")</f>
        <v/>
      </c>
      <c r="Q282" s="9" t="str">
        <f>IF($T282,tblSalaries[[#This Row],[Years of Experience]],"")</f>
        <v/>
      </c>
      <c r="R282" s="9" t="str">
        <f>IF($T282,tblSalaries[[#This Row],[Region]],"")</f>
        <v/>
      </c>
      <c r="T282" s="11">
        <f t="shared" si="4"/>
        <v>0</v>
      </c>
      <c r="U282" s="11">
        <f>VLOOKUP(tblSalaries[[#This Row],[Region]],SReg,2,FALSE)</f>
        <v>1</v>
      </c>
      <c r="V282" s="11">
        <f>VLOOKUP(tblSalaries[[#This Row],[How many hours of a day you work on Excel]],SHours,2,FALSE)</f>
        <v>1</v>
      </c>
      <c r="W282" s="11">
        <f>IF(tblSalaries[[#This Row],[Years of Experience]]="",Filters!$I$10,VLOOKUP(tblSalaries[[#This Row],[Years of Experience]],Filters!$G$3:$I$9,3,TRUE))</f>
        <v>0</v>
      </c>
    </row>
    <row r="283" spans="2:23" ht="15" customHeight="1" x14ac:dyDescent="0.25">
      <c r="B283" t="s">
        <v>1679</v>
      </c>
      <c r="C283" s="1">
        <v>41055.052222222221</v>
      </c>
      <c r="D283">
        <v>36000</v>
      </c>
      <c r="E283" t="s">
        <v>292</v>
      </c>
      <c r="F283" t="s">
        <v>56</v>
      </c>
      <c r="G283" t="s">
        <v>55</v>
      </c>
      <c r="H283" t="s">
        <v>7</v>
      </c>
      <c r="J283" t="str">
        <f>VLOOKUP(tblSalaries[[#This Row],[clean Country]],tblCountries[[#All],[Mapping]:[Region]],2,FALSE)</f>
        <v>EMEA</v>
      </c>
      <c r="L283" s="9" t="str">
        <f>IF($T283,tblSalaries[[#This Row],[Salary in USD]],"")</f>
        <v/>
      </c>
      <c r="M283" s="9" t="str">
        <f>IF($T283,tblSalaries[[#This Row],[Your Job Title]],"")</f>
        <v/>
      </c>
      <c r="N283" s="9" t="str">
        <f>IF($T283,tblSalaries[[#This Row],[Job Type]],"")</f>
        <v/>
      </c>
      <c r="O283" s="9" t="str">
        <f>IF($T283,tblSalaries[[#This Row],[clean Country]],"")</f>
        <v/>
      </c>
      <c r="P283" s="9" t="str">
        <f>IF($T283,tblSalaries[[#This Row],[How many hours of a day you work on Excel]],"")</f>
        <v/>
      </c>
      <c r="Q283" s="9" t="str">
        <f>IF($T283,tblSalaries[[#This Row],[Years of Experience]],"")</f>
        <v/>
      </c>
      <c r="R283" s="9" t="str">
        <f>IF($T283,tblSalaries[[#This Row],[Region]],"")</f>
        <v/>
      </c>
      <c r="T283" s="11">
        <f t="shared" si="4"/>
        <v>0</v>
      </c>
      <c r="U283" s="11">
        <f>VLOOKUP(tblSalaries[[#This Row],[Region]],SReg,2,FALSE)</f>
        <v>0</v>
      </c>
      <c r="V283" s="11">
        <f>VLOOKUP(tblSalaries[[#This Row],[How many hours of a day you work on Excel]],SHours,2,FALSE)</f>
        <v>1</v>
      </c>
      <c r="W283" s="11">
        <f>IF(tblSalaries[[#This Row],[Years of Experience]]="",Filters!$I$10,VLOOKUP(tblSalaries[[#This Row],[Years of Experience]],Filters!$G$3:$I$9,3,TRUE))</f>
        <v>0</v>
      </c>
    </row>
    <row r="284" spans="2:23" ht="15" customHeight="1" x14ac:dyDescent="0.25">
      <c r="B284" t="s">
        <v>1680</v>
      </c>
      <c r="C284" s="1">
        <v>41055.052372685182</v>
      </c>
      <c r="D284">
        <v>15000</v>
      </c>
      <c r="E284" t="s">
        <v>293</v>
      </c>
      <c r="F284" t="s">
        <v>45</v>
      </c>
      <c r="G284" t="s">
        <v>12</v>
      </c>
      <c r="H284" t="s">
        <v>15</v>
      </c>
      <c r="J284" t="str">
        <f>VLOOKUP(tblSalaries[[#This Row],[clean Country]],tblCountries[[#All],[Mapping]:[Region]],2,FALSE)</f>
        <v>USA</v>
      </c>
      <c r="L284" s="9" t="str">
        <f>IF($T284,tblSalaries[[#This Row],[Salary in USD]],"")</f>
        <v/>
      </c>
      <c r="M284" s="9" t="str">
        <f>IF($T284,tblSalaries[[#This Row],[Your Job Title]],"")</f>
        <v/>
      </c>
      <c r="N284" s="9" t="str">
        <f>IF($T284,tblSalaries[[#This Row],[Job Type]],"")</f>
        <v/>
      </c>
      <c r="O284" s="9" t="str">
        <f>IF($T284,tblSalaries[[#This Row],[clean Country]],"")</f>
        <v/>
      </c>
      <c r="P284" s="9" t="str">
        <f>IF($T284,tblSalaries[[#This Row],[How many hours of a day you work on Excel]],"")</f>
        <v/>
      </c>
      <c r="Q284" s="9" t="str">
        <f>IF($T284,tblSalaries[[#This Row],[Years of Experience]],"")</f>
        <v/>
      </c>
      <c r="R284" s="9" t="str">
        <f>IF($T284,tblSalaries[[#This Row],[Region]],"")</f>
        <v/>
      </c>
      <c r="T284" s="11">
        <f t="shared" si="4"/>
        <v>0</v>
      </c>
      <c r="U284" s="11">
        <f>VLOOKUP(tblSalaries[[#This Row],[Region]],SReg,2,FALSE)</f>
        <v>1</v>
      </c>
      <c r="V284" s="11">
        <f>VLOOKUP(tblSalaries[[#This Row],[How many hours of a day you work on Excel]],SHours,2,FALSE)</f>
        <v>0</v>
      </c>
      <c r="W284" s="11">
        <f>IF(tblSalaries[[#This Row],[Years of Experience]]="",Filters!$I$10,VLOOKUP(tblSalaries[[#This Row],[Years of Experience]],Filters!$G$3:$I$9,3,TRUE))</f>
        <v>0</v>
      </c>
    </row>
    <row r="285" spans="2:23" ht="15" customHeight="1" x14ac:dyDescent="0.25">
      <c r="B285" t="s">
        <v>1681</v>
      </c>
      <c r="C285" s="1">
        <v>41055.052986111114</v>
      </c>
      <c r="D285">
        <v>26711.875031163851</v>
      </c>
      <c r="E285" t="s">
        <v>294</v>
      </c>
      <c r="F285" t="s">
        <v>294</v>
      </c>
      <c r="G285" t="s">
        <v>6</v>
      </c>
      <c r="H285" t="s">
        <v>10</v>
      </c>
      <c r="J285" t="str">
        <f>VLOOKUP(tblSalaries[[#This Row],[clean Country]],tblCountries[[#All],[Mapping]:[Region]],2,FALSE)</f>
        <v>APAC</v>
      </c>
      <c r="L285" s="9" t="str">
        <f>IF($T285,tblSalaries[[#This Row],[Salary in USD]],"")</f>
        <v/>
      </c>
      <c r="M285" s="9" t="str">
        <f>IF($T285,tblSalaries[[#This Row],[Your Job Title]],"")</f>
        <v/>
      </c>
      <c r="N285" s="9" t="str">
        <f>IF($T285,tblSalaries[[#This Row],[Job Type]],"")</f>
        <v/>
      </c>
      <c r="O285" s="9" t="str">
        <f>IF($T285,tblSalaries[[#This Row],[clean Country]],"")</f>
        <v/>
      </c>
      <c r="P285" s="9" t="str">
        <f>IF($T285,tblSalaries[[#This Row],[How many hours of a day you work on Excel]],"")</f>
        <v/>
      </c>
      <c r="Q285" s="9" t="str">
        <f>IF($T285,tblSalaries[[#This Row],[Years of Experience]],"")</f>
        <v/>
      </c>
      <c r="R285" s="9" t="str">
        <f>IF($T285,tblSalaries[[#This Row],[Region]],"")</f>
        <v/>
      </c>
      <c r="T285" s="11">
        <f t="shared" si="4"/>
        <v>0</v>
      </c>
      <c r="U285" s="11">
        <f>VLOOKUP(tblSalaries[[#This Row],[Region]],SReg,2,FALSE)</f>
        <v>0</v>
      </c>
      <c r="V285" s="11">
        <f>VLOOKUP(tblSalaries[[#This Row],[How many hours of a day you work on Excel]],SHours,2,FALSE)</f>
        <v>1</v>
      </c>
      <c r="W285" s="11">
        <f>IF(tblSalaries[[#This Row],[Years of Experience]]="",Filters!$I$10,VLOOKUP(tblSalaries[[#This Row],[Years of Experience]],Filters!$G$3:$I$9,3,TRUE))</f>
        <v>0</v>
      </c>
    </row>
    <row r="286" spans="2:23" ht="15" customHeight="1" x14ac:dyDescent="0.25">
      <c r="B286" t="s">
        <v>1682</v>
      </c>
      <c r="C286" s="1">
        <v>41055.053599537037</v>
      </c>
      <c r="D286">
        <v>27221.92126875931</v>
      </c>
      <c r="E286" t="s">
        <v>258</v>
      </c>
      <c r="F286" t="s">
        <v>258</v>
      </c>
      <c r="G286" t="s">
        <v>296</v>
      </c>
      <c r="H286" t="s">
        <v>7</v>
      </c>
      <c r="J286" t="str">
        <f>VLOOKUP(tblSalaries[[#This Row],[clean Country]],tblCountries[[#All],[Mapping]:[Region]],2,FALSE)</f>
        <v>EMEA</v>
      </c>
      <c r="L286" s="9" t="str">
        <f>IF($T286,tblSalaries[[#This Row],[Salary in USD]],"")</f>
        <v/>
      </c>
      <c r="M286" s="9" t="str">
        <f>IF($T286,tblSalaries[[#This Row],[Your Job Title]],"")</f>
        <v/>
      </c>
      <c r="N286" s="9" t="str">
        <f>IF($T286,tblSalaries[[#This Row],[Job Type]],"")</f>
        <v/>
      </c>
      <c r="O286" s="9" t="str">
        <f>IF($T286,tblSalaries[[#This Row],[clean Country]],"")</f>
        <v/>
      </c>
      <c r="P286" s="9" t="str">
        <f>IF($T286,tblSalaries[[#This Row],[How many hours of a day you work on Excel]],"")</f>
        <v/>
      </c>
      <c r="Q286" s="9" t="str">
        <f>IF($T286,tblSalaries[[#This Row],[Years of Experience]],"")</f>
        <v/>
      </c>
      <c r="R286" s="9" t="str">
        <f>IF($T286,tblSalaries[[#This Row],[Region]],"")</f>
        <v/>
      </c>
      <c r="T286" s="11">
        <f t="shared" si="4"/>
        <v>0</v>
      </c>
      <c r="U286" s="11">
        <f>VLOOKUP(tblSalaries[[#This Row],[Region]],SReg,2,FALSE)</f>
        <v>0</v>
      </c>
      <c r="V286" s="11">
        <f>VLOOKUP(tblSalaries[[#This Row],[How many hours of a day you work on Excel]],SHours,2,FALSE)</f>
        <v>1</v>
      </c>
      <c r="W286" s="11">
        <f>IF(tblSalaries[[#This Row],[Years of Experience]]="",Filters!$I$10,VLOOKUP(tblSalaries[[#This Row],[Years of Experience]],Filters!$G$3:$I$9,3,TRUE))</f>
        <v>0</v>
      </c>
    </row>
    <row r="287" spans="2:23" ht="15" customHeight="1" x14ac:dyDescent="0.25">
      <c r="B287" t="s">
        <v>1683</v>
      </c>
      <c r="C287" s="1">
        <v>41055.054050925923</v>
      </c>
      <c r="D287">
        <v>22000</v>
      </c>
      <c r="E287" t="s">
        <v>297</v>
      </c>
      <c r="F287" t="s">
        <v>3391</v>
      </c>
      <c r="G287" t="s">
        <v>6</v>
      </c>
      <c r="H287" t="s">
        <v>10</v>
      </c>
      <c r="J287" t="str">
        <f>VLOOKUP(tblSalaries[[#This Row],[clean Country]],tblCountries[[#All],[Mapping]:[Region]],2,FALSE)</f>
        <v>APAC</v>
      </c>
      <c r="L287" s="9" t="str">
        <f>IF($T287,tblSalaries[[#This Row],[Salary in USD]],"")</f>
        <v/>
      </c>
      <c r="M287" s="9" t="str">
        <f>IF($T287,tblSalaries[[#This Row],[Your Job Title]],"")</f>
        <v/>
      </c>
      <c r="N287" s="9" t="str">
        <f>IF($T287,tblSalaries[[#This Row],[Job Type]],"")</f>
        <v/>
      </c>
      <c r="O287" s="9" t="str">
        <f>IF($T287,tblSalaries[[#This Row],[clean Country]],"")</f>
        <v/>
      </c>
      <c r="P287" s="9" t="str">
        <f>IF($T287,tblSalaries[[#This Row],[How many hours of a day you work on Excel]],"")</f>
        <v/>
      </c>
      <c r="Q287" s="9" t="str">
        <f>IF($T287,tblSalaries[[#This Row],[Years of Experience]],"")</f>
        <v/>
      </c>
      <c r="R287" s="9" t="str">
        <f>IF($T287,tblSalaries[[#This Row],[Region]],"")</f>
        <v/>
      </c>
      <c r="T287" s="11">
        <f t="shared" si="4"/>
        <v>0</v>
      </c>
      <c r="U287" s="11">
        <f>VLOOKUP(tblSalaries[[#This Row],[Region]],SReg,2,FALSE)</f>
        <v>0</v>
      </c>
      <c r="V287" s="11">
        <f>VLOOKUP(tblSalaries[[#This Row],[How many hours of a day you work on Excel]],SHours,2,FALSE)</f>
        <v>1</v>
      </c>
      <c r="W287" s="11">
        <f>IF(tblSalaries[[#This Row],[Years of Experience]]="",Filters!$I$10,VLOOKUP(tblSalaries[[#This Row],[Years of Experience]],Filters!$G$3:$I$9,3,TRUE))</f>
        <v>0</v>
      </c>
    </row>
    <row r="288" spans="2:23" ht="15" customHeight="1" x14ac:dyDescent="0.25">
      <c r="B288" t="s">
        <v>1684</v>
      </c>
      <c r="C288" s="1">
        <v>41055.054120370369</v>
      </c>
      <c r="D288">
        <v>68000</v>
      </c>
      <c r="E288" t="s">
        <v>298</v>
      </c>
      <c r="F288" t="s">
        <v>45</v>
      </c>
      <c r="G288" t="s">
        <v>12</v>
      </c>
      <c r="H288" t="s">
        <v>10</v>
      </c>
      <c r="J288" t="str">
        <f>VLOOKUP(tblSalaries[[#This Row],[clean Country]],tblCountries[[#All],[Mapping]:[Region]],2,FALSE)</f>
        <v>USA</v>
      </c>
      <c r="L288" s="9" t="str">
        <f>IF($T288,tblSalaries[[#This Row],[Salary in USD]],"")</f>
        <v/>
      </c>
      <c r="M288" s="9" t="str">
        <f>IF($T288,tblSalaries[[#This Row],[Your Job Title]],"")</f>
        <v/>
      </c>
      <c r="N288" s="9" t="str">
        <f>IF($T288,tblSalaries[[#This Row],[Job Type]],"")</f>
        <v/>
      </c>
      <c r="O288" s="9" t="str">
        <f>IF($T288,tblSalaries[[#This Row],[clean Country]],"")</f>
        <v/>
      </c>
      <c r="P288" s="9" t="str">
        <f>IF($T288,tblSalaries[[#This Row],[How many hours of a day you work on Excel]],"")</f>
        <v/>
      </c>
      <c r="Q288" s="9" t="str">
        <f>IF($T288,tblSalaries[[#This Row],[Years of Experience]],"")</f>
        <v/>
      </c>
      <c r="R288" s="9" t="str">
        <f>IF($T288,tblSalaries[[#This Row],[Region]],"")</f>
        <v/>
      </c>
      <c r="T288" s="11">
        <f t="shared" si="4"/>
        <v>0</v>
      </c>
      <c r="U288" s="11">
        <f>VLOOKUP(tblSalaries[[#This Row],[Region]],SReg,2,FALSE)</f>
        <v>1</v>
      </c>
      <c r="V288" s="11">
        <f>VLOOKUP(tblSalaries[[#This Row],[How many hours of a day you work on Excel]],SHours,2,FALSE)</f>
        <v>1</v>
      </c>
      <c r="W288" s="11">
        <f>IF(tblSalaries[[#This Row],[Years of Experience]]="",Filters!$I$10,VLOOKUP(tblSalaries[[#This Row],[Years of Experience]],Filters!$G$3:$I$9,3,TRUE))</f>
        <v>0</v>
      </c>
    </row>
    <row r="289" spans="2:23" ht="15" customHeight="1" x14ac:dyDescent="0.25">
      <c r="B289" t="s">
        <v>1685</v>
      </c>
      <c r="C289" s="1">
        <v>41055.054131944446</v>
      </c>
      <c r="D289">
        <v>97000</v>
      </c>
      <c r="E289" t="s">
        <v>35</v>
      </c>
      <c r="F289" t="s">
        <v>17</v>
      </c>
      <c r="G289" t="s">
        <v>12</v>
      </c>
      <c r="H289" t="s">
        <v>10</v>
      </c>
      <c r="J289" t="str">
        <f>VLOOKUP(tblSalaries[[#This Row],[clean Country]],tblCountries[[#All],[Mapping]:[Region]],2,FALSE)</f>
        <v>USA</v>
      </c>
      <c r="L289" s="9" t="str">
        <f>IF($T289,tblSalaries[[#This Row],[Salary in USD]],"")</f>
        <v/>
      </c>
      <c r="M289" s="9" t="str">
        <f>IF($T289,tblSalaries[[#This Row],[Your Job Title]],"")</f>
        <v/>
      </c>
      <c r="N289" s="9" t="str">
        <f>IF($T289,tblSalaries[[#This Row],[Job Type]],"")</f>
        <v/>
      </c>
      <c r="O289" s="9" t="str">
        <f>IF($T289,tblSalaries[[#This Row],[clean Country]],"")</f>
        <v/>
      </c>
      <c r="P289" s="9" t="str">
        <f>IF($T289,tblSalaries[[#This Row],[How many hours of a day you work on Excel]],"")</f>
        <v/>
      </c>
      <c r="Q289" s="9" t="str">
        <f>IF($T289,tblSalaries[[#This Row],[Years of Experience]],"")</f>
        <v/>
      </c>
      <c r="R289" s="9" t="str">
        <f>IF($T289,tblSalaries[[#This Row],[Region]],"")</f>
        <v/>
      </c>
      <c r="T289" s="11">
        <f t="shared" si="4"/>
        <v>0</v>
      </c>
      <c r="U289" s="11">
        <f>VLOOKUP(tblSalaries[[#This Row],[Region]],SReg,2,FALSE)</f>
        <v>1</v>
      </c>
      <c r="V289" s="11">
        <f>VLOOKUP(tblSalaries[[#This Row],[How many hours of a day you work on Excel]],SHours,2,FALSE)</f>
        <v>1</v>
      </c>
      <c r="W289" s="11">
        <f>IF(tblSalaries[[#This Row],[Years of Experience]]="",Filters!$I$10,VLOOKUP(tblSalaries[[#This Row],[Years of Experience]],Filters!$G$3:$I$9,3,TRUE))</f>
        <v>0</v>
      </c>
    </row>
    <row r="290" spans="2:23" ht="15" customHeight="1" x14ac:dyDescent="0.25">
      <c r="B290" t="s">
        <v>1686</v>
      </c>
      <c r="C290" s="1">
        <v>41055.054571759261</v>
      </c>
      <c r="D290">
        <v>48861.526434085805</v>
      </c>
      <c r="E290" t="s">
        <v>299</v>
      </c>
      <c r="F290" t="s">
        <v>233</v>
      </c>
      <c r="G290" t="s">
        <v>59</v>
      </c>
      <c r="H290" t="s">
        <v>15</v>
      </c>
      <c r="J290" t="str">
        <f>VLOOKUP(tblSalaries[[#This Row],[clean Country]],tblCountries[[#All],[Mapping]:[Region]],2,FALSE)</f>
        <v>EMEA</v>
      </c>
      <c r="L290" s="9" t="str">
        <f>IF($T290,tblSalaries[[#This Row],[Salary in USD]],"")</f>
        <v/>
      </c>
      <c r="M290" s="9" t="str">
        <f>IF($T290,tblSalaries[[#This Row],[Your Job Title]],"")</f>
        <v/>
      </c>
      <c r="N290" s="9" t="str">
        <f>IF($T290,tblSalaries[[#This Row],[Job Type]],"")</f>
        <v/>
      </c>
      <c r="O290" s="9" t="str">
        <f>IF($T290,tblSalaries[[#This Row],[clean Country]],"")</f>
        <v/>
      </c>
      <c r="P290" s="9" t="str">
        <f>IF($T290,tblSalaries[[#This Row],[How many hours of a day you work on Excel]],"")</f>
        <v/>
      </c>
      <c r="Q290" s="9" t="str">
        <f>IF($T290,tblSalaries[[#This Row],[Years of Experience]],"")</f>
        <v/>
      </c>
      <c r="R290" s="9" t="str">
        <f>IF($T290,tblSalaries[[#This Row],[Region]],"")</f>
        <v/>
      </c>
      <c r="T290" s="11">
        <f t="shared" si="4"/>
        <v>0</v>
      </c>
      <c r="U290" s="11">
        <f>VLOOKUP(tblSalaries[[#This Row],[Region]],SReg,2,FALSE)</f>
        <v>0</v>
      </c>
      <c r="V290" s="11">
        <f>VLOOKUP(tblSalaries[[#This Row],[How many hours of a day you work on Excel]],SHours,2,FALSE)</f>
        <v>0</v>
      </c>
      <c r="W290" s="11">
        <f>IF(tblSalaries[[#This Row],[Years of Experience]]="",Filters!$I$10,VLOOKUP(tblSalaries[[#This Row],[Years of Experience]],Filters!$G$3:$I$9,3,TRUE))</f>
        <v>0</v>
      </c>
    </row>
    <row r="291" spans="2:23" ht="15" customHeight="1" x14ac:dyDescent="0.25">
      <c r="B291" t="s">
        <v>1687</v>
      </c>
      <c r="C291" s="1">
        <v>41055.0547337963</v>
      </c>
      <c r="D291">
        <v>65000</v>
      </c>
      <c r="E291" t="s">
        <v>300</v>
      </c>
      <c r="F291" t="s">
        <v>17</v>
      </c>
      <c r="G291" t="s">
        <v>12</v>
      </c>
      <c r="H291" t="s">
        <v>7</v>
      </c>
      <c r="J291" t="str">
        <f>VLOOKUP(tblSalaries[[#This Row],[clean Country]],tblCountries[[#All],[Mapping]:[Region]],2,FALSE)</f>
        <v>USA</v>
      </c>
      <c r="L291" s="9" t="str">
        <f>IF($T291,tblSalaries[[#This Row],[Salary in USD]],"")</f>
        <v/>
      </c>
      <c r="M291" s="9" t="str">
        <f>IF($T291,tblSalaries[[#This Row],[Your Job Title]],"")</f>
        <v/>
      </c>
      <c r="N291" s="9" t="str">
        <f>IF($T291,tblSalaries[[#This Row],[Job Type]],"")</f>
        <v/>
      </c>
      <c r="O291" s="9" t="str">
        <f>IF($T291,tblSalaries[[#This Row],[clean Country]],"")</f>
        <v/>
      </c>
      <c r="P291" s="9" t="str">
        <f>IF($T291,tblSalaries[[#This Row],[How many hours of a day you work on Excel]],"")</f>
        <v/>
      </c>
      <c r="Q291" s="9" t="str">
        <f>IF($T291,tblSalaries[[#This Row],[Years of Experience]],"")</f>
        <v/>
      </c>
      <c r="R291" s="9" t="str">
        <f>IF($T291,tblSalaries[[#This Row],[Region]],"")</f>
        <v/>
      </c>
      <c r="T291" s="11">
        <f t="shared" si="4"/>
        <v>0</v>
      </c>
      <c r="U291" s="11">
        <f>VLOOKUP(tblSalaries[[#This Row],[Region]],SReg,2,FALSE)</f>
        <v>1</v>
      </c>
      <c r="V291" s="11">
        <f>VLOOKUP(tblSalaries[[#This Row],[How many hours of a day you work on Excel]],SHours,2,FALSE)</f>
        <v>1</v>
      </c>
      <c r="W291" s="11">
        <f>IF(tblSalaries[[#This Row],[Years of Experience]]="",Filters!$I$10,VLOOKUP(tblSalaries[[#This Row],[Years of Experience]],Filters!$G$3:$I$9,3,TRUE))</f>
        <v>0</v>
      </c>
    </row>
    <row r="292" spans="2:23" ht="15" customHeight="1" x14ac:dyDescent="0.25">
      <c r="B292" t="s">
        <v>1688</v>
      </c>
      <c r="C292" s="1">
        <v>41055.054837962962</v>
      </c>
      <c r="D292">
        <v>43200</v>
      </c>
      <c r="E292" t="s">
        <v>301</v>
      </c>
      <c r="F292" t="s">
        <v>45</v>
      </c>
      <c r="G292" t="s">
        <v>110</v>
      </c>
      <c r="H292" t="s">
        <v>7</v>
      </c>
      <c r="J292" t="str">
        <f>VLOOKUP(tblSalaries[[#This Row],[clean Country]],tblCountries[[#All],[Mapping]:[Region]],2,FALSE)</f>
        <v>EMEA</v>
      </c>
      <c r="L292" s="9" t="str">
        <f>IF($T292,tblSalaries[[#This Row],[Salary in USD]],"")</f>
        <v/>
      </c>
      <c r="M292" s="9" t="str">
        <f>IF($T292,tblSalaries[[#This Row],[Your Job Title]],"")</f>
        <v/>
      </c>
      <c r="N292" s="9" t="str">
        <f>IF($T292,tblSalaries[[#This Row],[Job Type]],"")</f>
        <v/>
      </c>
      <c r="O292" s="9" t="str">
        <f>IF($T292,tblSalaries[[#This Row],[clean Country]],"")</f>
        <v/>
      </c>
      <c r="P292" s="9" t="str">
        <f>IF($T292,tblSalaries[[#This Row],[How many hours of a day you work on Excel]],"")</f>
        <v/>
      </c>
      <c r="Q292" s="9" t="str">
        <f>IF($T292,tblSalaries[[#This Row],[Years of Experience]],"")</f>
        <v/>
      </c>
      <c r="R292" s="9" t="str">
        <f>IF($T292,tblSalaries[[#This Row],[Region]],"")</f>
        <v/>
      </c>
      <c r="T292" s="11">
        <f t="shared" si="4"/>
        <v>0</v>
      </c>
      <c r="U292" s="11">
        <f>VLOOKUP(tblSalaries[[#This Row],[Region]],SReg,2,FALSE)</f>
        <v>0</v>
      </c>
      <c r="V292" s="11">
        <f>VLOOKUP(tblSalaries[[#This Row],[How many hours of a day you work on Excel]],SHours,2,FALSE)</f>
        <v>1</v>
      </c>
      <c r="W292" s="11">
        <f>IF(tblSalaries[[#This Row],[Years of Experience]]="",Filters!$I$10,VLOOKUP(tblSalaries[[#This Row],[Years of Experience]],Filters!$G$3:$I$9,3,TRUE))</f>
        <v>0</v>
      </c>
    </row>
    <row r="293" spans="2:23" ht="15" customHeight="1" x14ac:dyDescent="0.25">
      <c r="B293" t="s">
        <v>1689</v>
      </c>
      <c r="C293" s="1">
        <v>41055.054965277777</v>
      </c>
      <c r="D293">
        <v>8013.5625093491553</v>
      </c>
      <c r="E293" t="s">
        <v>173</v>
      </c>
      <c r="F293" t="s">
        <v>17</v>
      </c>
      <c r="G293" t="s">
        <v>6</v>
      </c>
      <c r="H293" t="s">
        <v>7</v>
      </c>
      <c r="J293" t="str">
        <f>VLOOKUP(tblSalaries[[#This Row],[clean Country]],tblCountries[[#All],[Mapping]:[Region]],2,FALSE)</f>
        <v>APAC</v>
      </c>
      <c r="L293" s="9" t="str">
        <f>IF($T293,tblSalaries[[#This Row],[Salary in USD]],"")</f>
        <v/>
      </c>
      <c r="M293" s="9" t="str">
        <f>IF($T293,tblSalaries[[#This Row],[Your Job Title]],"")</f>
        <v/>
      </c>
      <c r="N293" s="9" t="str">
        <f>IF($T293,tblSalaries[[#This Row],[Job Type]],"")</f>
        <v/>
      </c>
      <c r="O293" s="9" t="str">
        <f>IF($T293,tblSalaries[[#This Row],[clean Country]],"")</f>
        <v/>
      </c>
      <c r="P293" s="9" t="str">
        <f>IF($T293,tblSalaries[[#This Row],[How many hours of a day you work on Excel]],"")</f>
        <v/>
      </c>
      <c r="Q293" s="9" t="str">
        <f>IF($T293,tblSalaries[[#This Row],[Years of Experience]],"")</f>
        <v/>
      </c>
      <c r="R293" s="9" t="str">
        <f>IF($T293,tblSalaries[[#This Row],[Region]],"")</f>
        <v/>
      </c>
      <c r="T293" s="11">
        <f t="shared" si="4"/>
        <v>0</v>
      </c>
      <c r="U293" s="11">
        <f>VLOOKUP(tblSalaries[[#This Row],[Region]],SReg,2,FALSE)</f>
        <v>0</v>
      </c>
      <c r="V293" s="11">
        <f>VLOOKUP(tblSalaries[[#This Row],[How many hours of a day you work on Excel]],SHours,2,FALSE)</f>
        <v>1</v>
      </c>
      <c r="W293" s="11">
        <f>IF(tblSalaries[[#This Row],[Years of Experience]]="",Filters!$I$10,VLOOKUP(tblSalaries[[#This Row],[Years of Experience]],Filters!$G$3:$I$9,3,TRUE))</f>
        <v>0</v>
      </c>
    </row>
    <row r="294" spans="2:23" ht="15" customHeight="1" x14ac:dyDescent="0.25">
      <c r="B294" t="s">
        <v>1690</v>
      </c>
      <c r="C294" s="1">
        <v>41055.054965277777</v>
      </c>
      <c r="D294">
        <v>50000</v>
      </c>
      <c r="E294" t="s">
        <v>302</v>
      </c>
      <c r="F294" t="s">
        <v>17</v>
      </c>
      <c r="G294" t="s">
        <v>12</v>
      </c>
      <c r="H294" t="s">
        <v>10</v>
      </c>
      <c r="J294" t="str">
        <f>VLOOKUP(tblSalaries[[#This Row],[clean Country]],tblCountries[[#All],[Mapping]:[Region]],2,FALSE)</f>
        <v>USA</v>
      </c>
      <c r="L294" s="9" t="str">
        <f>IF($T294,tblSalaries[[#This Row],[Salary in USD]],"")</f>
        <v/>
      </c>
      <c r="M294" s="9" t="str">
        <f>IF($T294,tblSalaries[[#This Row],[Your Job Title]],"")</f>
        <v/>
      </c>
      <c r="N294" s="9" t="str">
        <f>IF($T294,tblSalaries[[#This Row],[Job Type]],"")</f>
        <v/>
      </c>
      <c r="O294" s="9" t="str">
        <f>IF($T294,tblSalaries[[#This Row],[clean Country]],"")</f>
        <v/>
      </c>
      <c r="P294" s="9" t="str">
        <f>IF($T294,tblSalaries[[#This Row],[How many hours of a day you work on Excel]],"")</f>
        <v/>
      </c>
      <c r="Q294" s="9" t="str">
        <f>IF($T294,tblSalaries[[#This Row],[Years of Experience]],"")</f>
        <v/>
      </c>
      <c r="R294" s="9" t="str">
        <f>IF($T294,tblSalaries[[#This Row],[Region]],"")</f>
        <v/>
      </c>
      <c r="T294" s="11">
        <f t="shared" si="4"/>
        <v>0</v>
      </c>
      <c r="U294" s="11">
        <f>VLOOKUP(tblSalaries[[#This Row],[Region]],SReg,2,FALSE)</f>
        <v>1</v>
      </c>
      <c r="V294" s="11">
        <f>VLOOKUP(tblSalaries[[#This Row],[How many hours of a day you work on Excel]],SHours,2,FALSE)</f>
        <v>1</v>
      </c>
      <c r="W294" s="11">
        <f>IF(tblSalaries[[#This Row],[Years of Experience]]="",Filters!$I$10,VLOOKUP(tblSalaries[[#This Row],[Years of Experience]],Filters!$G$3:$I$9,3,TRUE))</f>
        <v>0</v>
      </c>
    </row>
    <row r="295" spans="2:23" ht="15" customHeight="1" x14ac:dyDescent="0.25">
      <c r="B295" t="s">
        <v>1691</v>
      </c>
      <c r="C295" s="1">
        <v>41055.055115740739</v>
      </c>
      <c r="D295">
        <v>45000</v>
      </c>
      <c r="E295" t="s">
        <v>303</v>
      </c>
      <c r="F295" t="s">
        <v>17</v>
      </c>
      <c r="G295" t="s">
        <v>12</v>
      </c>
      <c r="H295" t="s">
        <v>7</v>
      </c>
      <c r="J295" t="str">
        <f>VLOOKUP(tblSalaries[[#This Row],[clean Country]],tblCountries[[#All],[Mapping]:[Region]],2,FALSE)</f>
        <v>USA</v>
      </c>
      <c r="L295" s="9" t="str">
        <f>IF($T295,tblSalaries[[#This Row],[Salary in USD]],"")</f>
        <v/>
      </c>
      <c r="M295" s="9" t="str">
        <f>IF($T295,tblSalaries[[#This Row],[Your Job Title]],"")</f>
        <v/>
      </c>
      <c r="N295" s="9" t="str">
        <f>IF($T295,tblSalaries[[#This Row],[Job Type]],"")</f>
        <v/>
      </c>
      <c r="O295" s="9" t="str">
        <f>IF($T295,tblSalaries[[#This Row],[clean Country]],"")</f>
        <v/>
      </c>
      <c r="P295" s="9" t="str">
        <f>IF($T295,tblSalaries[[#This Row],[How many hours of a day you work on Excel]],"")</f>
        <v/>
      </c>
      <c r="Q295" s="9" t="str">
        <f>IF($T295,tblSalaries[[#This Row],[Years of Experience]],"")</f>
        <v/>
      </c>
      <c r="R295" s="9" t="str">
        <f>IF($T295,tblSalaries[[#This Row],[Region]],"")</f>
        <v/>
      </c>
      <c r="T295" s="11">
        <f t="shared" si="4"/>
        <v>0</v>
      </c>
      <c r="U295" s="11">
        <f>VLOOKUP(tblSalaries[[#This Row],[Region]],SReg,2,FALSE)</f>
        <v>1</v>
      </c>
      <c r="V295" s="11">
        <f>VLOOKUP(tblSalaries[[#This Row],[How many hours of a day you work on Excel]],SHours,2,FALSE)</f>
        <v>1</v>
      </c>
      <c r="W295" s="11">
        <f>IF(tblSalaries[[#This Row],[Years of Experience]]="",Filters!$I$10,VLOOKUP(tblSalaries[[#This Row],[Years of Experience]],Filters!$G$3:$I$9,3,TRUE))</f>
        <v>0</v>
      </c>
    </row>
    <row r="296" spans="2:23" ht="15" customHeight="1" x14ac:dyDescent="0.25">
      <c r="B296" t="s">
        <v>1692</v>
      </c>
      <c r="C296" s="1">
        <v>41055.055289351854</v>
      </c>
      <c r="D296">
        <v>3205.4250037396623</v>
      </c>
      <c r="E296" t="s">
        <v>304</v>
      </c>
      <c r="F296" t="s">
        <v>45</v>
      </c>
      <c r="G296" t="s">
        <v>6</v>
      </c>
      <c r="H296" t="s">
        <v>7</v>
      </c>
      <c r="J296" t="str">
        <f>VLOOKUP(tblSalaries[[#This Row],[clean Country]],tblCountries[[#All],[Mapping]:[Region]],2,FALSE)</f>
        <v>APAC</v>
      </c>
      <c r="L296" s="9" t="str">
        <f>IF($T296,tblSalaries[[#This Row],[Salary in USD]],"")</f>
        <v/>
      </c>
      <c r="M296" s="9" t="str">
        <f>IF($T296,tblSalaries[[#This Row],[Your Job Title]],"")</f>
        <v/>
      </c>
      <c r="N296" s="9" t="str">
        <f>IF($T296,tblSalaries[[#This Row],[Job Type]],"")</f>
        <v/>
      </c>
      <c r="O296" s="9" t="str">
        <f>IF($T296,tblSalaries[[#This Row],[clean Country]],"")</f>
        <v/>
      </c>
      <c r="P296" s="9" t="str">
        <f>IF($T296,tblSalaries[[#This Row],[How many hours of a day you work on Excel]],"")</f>
        <v/>
      </c>
      <c r="Q296" s="9" t="str">
        <f>IF($T296,tblSalaries[[#This Row],[Years of Experience]],"")</f>
        <v/>
      </c>
      <c r="R296" s="9" t="str">
        <f>IF($T296,tblSalaries[[#This Row],[Region]],"")</f>
        <v/>
      </c>
      <c r="T296" s="11">
        <f t="shared" si="4"/>
        <v>0</v>
      </c>
      <c r="U296" s="11">
        <f>VLOOKUP(tblSalaries[[#This Row],[Region]],SReg,2,FALSE)</f>
        <v>0</v>
      </c>
      <c r="V296" s="11">
        <f>VLOOKUP(tblSalaries[[#This Row],[How many hours of a day you work on Excel]],SHours,2,FALSE)</f>
        <v>1</v>
      </c>
      <c r="W296" s="11">
        <f>IF(tblSalaries[[#This Row],[Years of Experience]]="",Filters!$I$10,VLOOKUP(tblSalaries[[#This Row],[Years of Experience]],Filters!$G$3:$I$9,3,TRUE))</f>
        <v>0</v>
      </c>
    </row>
    <row r="297" spans="2:23" ht="15" customHeight="1" x14ac:dyDescent="0.25">
      <c r="B297" t="s">
        <v>1693</v>
      </c>
      <c r="C297" s="1">
        <v>41055.055567129632</v>
      </c>
      <c r="D297">
        <v>60000</v>
      </c>
      <c r="E297" t="s">
        <v>305</v>
      </c>
      <c r="F297" t="s">
        <v>45</v>
      </c>
      <c r="G297" t="s">
        <v>12</v>
      </c>
      <c r="H297" t="s">
        <v>10</v>
      </c>
      <c r="J297" t="str">
        <f>VLOOKUP(tblSalaries[[#This Row],[clean Country]],tblCountries[[#All],[Mapping]:[Region]],2,FALSE)</f>
        <v>USA</v>
      </c>
      <c r="L297" s="9" t="str">
        <f>IF($T297,tblSalaries[[#This Row],[Salary in USD]],"")</f>
        <v/>
      </c>
      <c r="M297" s="9" t="str">
        <f>IF($T297,tblSalaries[[#This Row],[Your Job Title]],"")</f>
        <v/>
      </c>
      <c r="N297" s="9" t="str">
        <f>IF($T297,tblSalaries[[#This Row],[Job Type]],"")</f>
        <v/>
      </c>
      <c r="O297" s="9" t="str">
        <f>IF($T297,tblSalaries[[#This Row],[clean Country]],"")</f>
        <v/>
      </c>
      <c r="P297" s="9" t="str">
        <f>IF($T297,tblSalaries[[#This Row],[How many hours of a day you work on Excel]],"")</f>
        <v/>
      </c>
      <c r="Q297" s="9" t="str">
        <f>IF($T297,tblSalaries[[#This Row],[Years of Experience]],"")</f>
        <v/>
      </c>
      <c r="R297" s="9" t="str">
        <f>IF($T297,tblSalaries[[#This Row],[Region]],"")</f>
        <v/>
      </c>
      <c r="T297" s="11">
        <f t="shared" si="4"/>
        <v>0</v>
      </c>
      <c r="U297" s="11">
        <f>VLOOKUP(tblSalaries[[#This Row],[Region]],SReg,2,FALSE)</f>
        <v>1</v>
      </c>
      <c r="V297" s="11">
        <f>VLOOKUP(tblSalaries[[#This Row],[How many hours of a day you work on Excel]],SHours,2,FALSE)</f>
        <v>1</v>
      </c>
      <c r="W297" s="11">
        <f>IF(tblSalaries[[#This Row],[Years of Experience]]="",Filters!$I$10,VLOOKUP(tblSalaries[[#This Row],[Years of Experience]],Filters!$G$3:$I$9,3,TRUE))</f>
        <v>0</v>
      </c>
    </row>
    <row r="298" spans="2:23" ht="15" customHeight="1" x14ac:dyDescent="0.25">
      <c r="B298" t="s">
        <v>1694</v>
      </c>
      <c r="C298" s="1">
        <v>41055.056087962963</v>
      </c>
      <c r="D298">
        <v>31000</v>
      </c>
      <c r="E298" t="s">
        <v>306</v>
      </c>
      <c r="F298" t="s">
        <v>56</v>
      </c>
      <c r="G298" t="s">
        <v>12</v>
      </c>
      <c r="H298" t="s">
        <v>15</v>
      </c>
      <c r="J298" t="str">
        <f>VLOOKUP(tblSalaries[[#This Row],[clean Country]],tblCountries[[#All],[Mapping]:[Region]],2,FALSE)</f>
        <v>USA</v>
      </c>
      <c r="L298" s="9" t="str">
        <f>IF($T298,tblSalaries[[#This Row],[Salary in USD]],"")</f>
        <v/>
      </c>
      <c r="M298" s="9" t="str">
        <f>IF($T298,tblSalaries[[#This Row],[Your Job Title]],"")</f>
        <v/>
      </c>
      <c r="N298" s="9" t="str">
        <f>IF($T298,tblSalaries[[#This Row],[Job Type]],"")</f>
        <v/>
      </c>
      <c r="O298" s="9" t="str">
        <f>IF($T298,tblSalaries[[#This Row],[clean Country]],"")</f>
        <v/>
      </c>
      <c r="P298" s="9" t="str">
        <f>IF($T298,tblSalaries[[#This Row],[How many hours of a day you work on Excel]],"")</f>
        <v/>
      </c>
      <c r="Q298" s="9" t="str">
        <f>IF($T298,tblSalaries[[#This Row],[Years of Experience]],"")</f>
        <v/>
      </c>
      <c r="R298" s="9" t="str">
        <f>IF($T298,tblSalaries[[#This Row],[Region]],"")</f>
        <v/>
      </c>
      <c r="T298" s="11">
        <f t="shared" si="4"/>
        <v>0</v>
      </c>
      <c r="U298" s="11">
        <f>VLOOKUP(tblSalaries[[#This Row],[Region]],SReg,2,FALSE)</f>
        <v>1</v>
      </c>
      <c r="V298" s="11">
        <f>VLOOKUP(tblSalaries[[#This Row],[How many hours of a day you work on Excel]],SHours,2,FALSE)</f>
        <v>0</v>
      </c>
      <c r="W298" s="11">
        <f>IF(tblSalaries[[#This Row],[Years of Experience]]="",Filters!$I$10,VLOOKUP(tblSalaries[[#This Row],[Years of Experience]],Filters!$G$3:$I$9,3,TRUE))</f>
        <v>0</v>
      </c>
    </row>
    <row r="299" spans="2:23" ht="15" customHeight="1" x14ac:dyDescent="0.25">
      <c r="B299" t="s">
        <v>1695</v>
      </c>
      <c r="C299" s="1">
        <v>41055.056319444448</v>
      </c>
      <c r="D299">
        <v>75000</v>
      </c>
      <c r="E299" t="s">
        <v>307</v>
      </c>
      <c r="F299" t="s">
        <v>17</v>
      </c>
      <c r="G299" t="s">
        <v>12</v>
      </c>
      <c r="H299" t="s">
        <v>7</v>
      </c>
      <c r="J299" t="str">
        <f>VLOOKUP(tblSalaries[[#This Row],[clean Country]],tblCountries[[#All],[Mapping]:[Region]],2,FALSE)</f>
        <v>USA</v>
      </c>
      <c r="L299" s="9" t="str">
        <f>IF($T299,tblSalaries[[#This Row],[Salary in USD]],"")</f>
        <v/>
      </c>
      <c r="M299" s="9" t="str">
        <f>IF($T299,tblSalaries[[#This Row],[Your Job Title]],"")</f>
        <v/>
      </c>
      <c r="N299" s="9" t="str">
        <f>IF($T299,tblSalaries[[#This Row],[Job Type]],"")</f>
        <v/>
      </c>
      <c r="O299" s="9" t="str">
        <f>IF($T299,tblSalaries[[#This Row],[clean Country]],"")</f>
        <v/>
      </c>
      <c r="P299" s="9" t="str">
        <f>IF($T299,tblSalaries[[#This Row],[How many hours of a day you work on Excel]],"")</f>
        <v/>
      </c>
      <c r="Q299" s="9" t="str">
        <f>IF($T299,tblSalaries[[#This Row],[Years of Experience]],"")</f>
        <v/>
      </c>
      <c r="R299" s="9" t="str">
        <f>IF($T299,tblSalaries[[#This Row],[Region]],"")</f>
        <v/>
      </c>
      <c r="T299" s="11">
        <f t="shared" si="4"/>
        <v>0</v>
      </c>
      <c r="U299" s="11">
        <f>VLOOKUP(tblSalaries[[#This Row],[Region]],SReg,2,FALSE)</f>
        <v>1</v>
      </c>
      <c r="V299" s="11">
        <f>VLOOKUP(tblSalaries[[#This Row],[How many hours of a day you work on Excel]],SHours,2,FALSE)</f>
        <v>1</v>
      </c>
      <c r="W299" s="11">
        <f>IF(tblSalaries[[#This Row],[Years of Experience]]="",Filters!$I$10,VLOOKUP(tblSalaries[[#This Row],[Years of Experience]],Filters!$G$3:$I$9,3,TRUE))</f>
        <v>0</v>
      </c>
    </row>
    <row r="300" spans="2:23" ht="15" customHeight="1" x14ac:dyDescent="0.25">
      <c r="B300" t="s">
        <v>1696</v>
      </c>
      <c r="C300" s="1">
        <v>41055.05704861111</v>
      </c>
      <c r="D300">
        <v>16000</v>
      </c>
      <c r="E300" t="s">
        <v>308</v>
      </c>
      <c r="F300" t="s">
        <v>3393</v>
      </c>
      <c r="G300" t="s">
        <v>12</v>
      </c>
      <c r="H300" t="s">
        <v>22</v>
      </c>
      <c r="J300" t="str">
        <f>VLOOKUP(tblSalaries[[#This Row],[clean Country]],tblCountries[[#All],[Mapping]:[Region]],2,FALSE)</f>
        <v>USA</v>
      </c>
      <c r="L300" s="9" t="str">
        <f>IF($T300,tblSalaries[[#This Row],[Salary in USD]],"")</f>
        <v/>
      </c>
      <c r="M300" s="9" t="str">
        <f>IF($T300,tblSalaries[[#This Row],[Your Job Title]],"")</f>
        <v/>
      </c>
      <c r="N300" s="9" t="str">
        <f>IF($T300,tblSalaries[[#This Row],[Job Type]],"")</f>
        <v/>
      </c>
      <c r="O300" s="9" t="str">
        <f>IF($T300,tblSalaries[[#This Row],[clean Country]],"")</f>
        <v/>
      </c>
      <c r="P300" s="9" t="str">
        <f>IF($T300,tblSalaries[[#This Row],[How many hours of a day you work on Excel]],"")</f>
        <v/>
      </c>
      <c r="Q300" s="9" t="str">
        <f>IF($T300,tblSalaries[[#This Row],[Years of Experience]],"")</f>
        <v/>
      </c>
      <c r="R300" s="9" t="str">
        <f>IF($T300,tblSalaries[[#This Row],[Region]],"")</f>
        <v/>
      </c>
      <c r="T300" s="11">
        <f t="shared" si="4"/>
        <v>0</v>
      </c>
      <c r="U300" s="11">
        <f>VLOOKUP(tblSalaries[[#This Row],[Region]],SReg,2,FALSE)</f>
        <v>1</v>
      </c>
      <c r="V300" s="11">
        <f>VLOOKUP(tblSalaries[[#This Row],[How many hours of a day you work on Excel]],SHours,2,FALSE)</f>
        <v>0</v>
      </c>
      <c r="W300" s="11">
        <f>IF(tblSalaries[[#This Row],[Years of Experience]]="",Filters!$I$10,VLOOKUP(tblSalaries[[#This Row],[Years of Experience]],Filters!$G$3:$I$9,3,TRUE))</f>
        <v>0</v>
      </c>
    </row>
    <row r="301" spans="2:23" ht="15" customHeight="1" x14ac:dyDescent="0.25">
      <c r="B301" t="s">
        <v>1697</v>
      </c>
      <c r="C301" s="1">
        <v>41055.057199074072</v>
      </c>
      <c r="D301">
        <v>36000</v>
      </c>
      <c r="E301" t="s">
        <v>309</v>
      </c>
      <c r="F301" t="s">
        <v>17</v>
      </c>
      <c r="G301" t="s">
        <v>12</v>
      </c>
      <c r="H301" t="s">
        <v>10</v>
      </c>
      <c r="J301" t="str">
        <f>VLOOKUP(tblSalaries[[#This Row],[clean Country]],tblCountries[[#All],[Mapping]:[Region]],2,FALSE)</f>
        <v>USA</v>
      </c>
      <c r="L301" s="9" t="str">
        <f>IF($T301,tblSalaries[[#This Row],[Salary in USD]],"")</f>
        <v/>
      </c>
      <c r="M301" s="9" t="str">
        <f>IF($T301,tblSalaries[[#This Row],[Your Job Title]],"")</f>
        <v/>
      </c>
      <c r="N301" s="9" t="str">
        <f>IF($T301,tblSalaries[[#This Row],[Job Type]],"")</f>
        <v/>
      </c>
      <c r="O301" s="9" t="str">
        <f>IF($T301,tblSalaries[[#This Row],[clean Country]],"")</f>
        <v/>
      </c>
      <c r="P301" s="9" t="str">
        <f>IF($T301,tblSalaries[[#This Row],[How many hours of a day you work on Excel]],"")</f>
        <v/>
      </c>
      <c r="Q301" s="9" t="str">
        <f>IF($T301,tblSalaries[[#This Row],[Years of Experience]],"")</f>
        <v/>
      </c>
      <c r="R301" s="9" t="str">
        <f>IF($T301,tblSalaries[[#This Row],[Region]],"")</f>
        <v/>
      </c>
      <c r="T301" s="11">
        <f t="shared" si="4"/>
        <v>0</v>
      </c>
      <c r="U301" s="11">
        <f>VLOOKUP(tblSalaries[[#This Row],[Region]],SReg,2,FALSE)</f>
        <v>1</v>
      </c>
      <c r="V301" s="11">
        <f>VLOOKUP(tblSalaries[[#This Row],[How many hours of a day you work on Excel]],SHours,2,FALSE)</f>
        <v>1</v>
      </c>
      <c r="W301" s="11">
        <f>IF(tblSalaries[[#This Row],[Years of Experience]]="",Filters!$I$10,VLOOKUP(tblSalaries[[#This Row],[Years of Experience]],Filters!$G$3:$I$9,3,TRUE))</f>
        <v>0</v>
      </c>
    </row>
    <row r="302" spans="2:23" ht="15" customHeight="1" x14ac:dyDescent="0.25">
      <c r="B302" t="s">
        <v>1698</v>
      </c>
      <c r="C302" s="1">
        <v>41055.05740740741</v>
      </c>
      <c r="D302">
        <v>41301.183967273726</v>
      </c>
      <c r="E302" t="s">
        <v>11</v>
      </c>
      <c r="F302" t="s">
        <v>17</v>
      </c>
      <c r="G302" t="s">
        <v>74</v>
      </c>
      <c r="H302" t="s">
        <v>10</v>
      </c>
      <c r="J302" t="str">
        <f>VLOOKUP(tblSalaries[[#This Row],[clean Country]],tblCountries[[#All],[Mapping]:[Region]],2,FALSE)</f>
        <v>CAN</v>
      </c>
      <c r="L302" s="9" t="str">
        <f>IF($T302,tblSalaries[[#This Row],[Salary in USD]],"")</f>
        <v/>
      </c>
      <c r="M302" s="9" t="str">
        <f>IF($T302,tblSalaries[[#This Row],[Your Job Title]],"")</f>
        <v/>
      </c>
      <c r="N302" s="9" t="str">
        <f>IF($T302,tblSalaries[[#This Row],[Job Type]],"")</f>
        <v/>
      </c>
      <c r="O302" s="9" t="str">
        <f>IF($T302,tblSalaries[[#This Row],[clean Country]],"")</f>
        <v/>
      </c>
      <c r="P302" s="9" t="str">
        <f>IF($T302,tblSalaries[[#This Row],[How many hours of a day you work on Excel]],"")</f>
        <v/>
      </c>
      <c r="Q302" s="9" t="str">
        <f>IF($T302,tblSalaries[[#This Row],[Years of Experience]],"")</f>
        <v/>
      </c>
      <c r="R302" s="9" t="str">
        <f>IF($T302,tblSalaries[[#This Row],[Region]],"")</f>
        <v/>
      </c>
      <c r="T302" s="11">
        <f t="shared" si="4"/>
        <v>0</v>
      </c>
      <c r="U302" s="11">
        <f>VLOOKUP(tblSalaries[[#This Row],[Region]],SReg,2,FALSE)</f>
        <v>0</v>
      </c>
      <c r="V302" s="11">
        <f>VLOOKUP(tblSalaries[[#This Row],[How many hours of a day you work on Excel]],SHours,2,FALSE)</f>
        <v>1</v>
      </c>
      <c r="W302" s="11">
        <f>IF(tblSalaries[[#This Row],[Years of Experience]]="",Filters!$I$10,VLOOKUP(tblSalaries[[#This Row],[Years of Experience]],Filters!$G$3:$I$9,3,TRUE))</f>
        <v>0</v>
      </c>
    </row>
    <row r="303" spans="2:23" ht="15" customHeight="1" x14ac:dyDescent="0.25">
      <c r="B303" t="s">
        <v>1699</v>
      </c>
      <c r="C303" s="1">
        <v>41055.05746527778</v>
      </c>
      <c r="D303">
        <v>53000</v>
      </c>
      <c r="E303" t="s">
        <v>126</v>
      </c>
      <c r="F303" t="s">
        <v>17</v>
      </c>
      <c r="G303" t="s">
        <v>12</v>
      </c>
      <c r="H303" t="s">
        <v>7</v>
      </c>
      <c r="J303" t="str">
        <f>VLOOKUP(tblSalaries[[#This Row],[clean Country]],tblCountries[[#All],[Mapping]:[Region]],2,FALSE)</f>
        <v>USA</v>
      </c>
      <c r="L303" s="9" t="str">
        <f>IF($T303,tblSalaries[[#This Row],[Salary in USD]],"")</f>
        <v/>
      </c>
      <c r="M303" s="9" t="str">
        <f>IF($T303,tblSalaries[[#This Row],[Your Job Title]],"")</f>
        <v/>
      </c>
      <c r="N303" s="9" t="str">
        <f>IF($T303,tblSalaries[[#This Row],[Job Type]],"")</f>
        <v/>
      </c>
      <c r="O303" s="9" t="str">
        <f>IF($T303,tblSalaries[[#This Row],[clean Country]],"")</f>
        <v/>
      </c>
      <c r="P303" s="9" t="str">
        <f>IF($T303,tblSalaries[[#This Row],[How many hours of a day you work on Excel]],"")</f>
        <v/>
      </c>
      <c r="Q303" s="9" t="str">
        <f>IF($T303,tblSalaries[[#This Row],[Years of Experience]],"")</f>
        <v/>
      </c>
      <c r="R303" s="9" t="str">
        <f>IF($T303,tblSalaries[[#This Row],[Region]],"")</f>
        <v/>
      </c>
      <c r="T303" s="11">
        <f t="shared" si="4"/>
        <v>0</v>
      </c>
      <c r="U303" s="11">
        <f>VLOOKUP(tblSalaries[[#This Row],[Region]],SReg,2,FALSE)</f>
        <v>1</v>
      </c>
      <c r="V303" s="11">
        <f>VLOOKUP(tblSalaries[[#This Row],[How many hours of a day you work on Excel]],SHours,2,FALSE)</f>
        <v>1</v>
      </c>
      <c r="W303" s="11">
        <f>IF(tblSalaries[[#This Row],[Years of Experience]]="",Filters!$I$10,VLOOKUP(tblSalaries[[#This Row],[Years of Experience]],Filters!$G$3:$I$9,3,TRUE))</f>
        <v>0</v>
      </c>
    </row>
    <row r="304" spans="2:23" ht="15" customHeight="1" x14ac:dyDescent="0.25">
      <c r="B304" t="s">
        <v>1700</v>
      </c>
      <c r="C304" s="1">
        <v>41055.057500000003</v>
      </c>
      <c r="D304">
        <v>82575.963534454509</v>
      </c>
      <c r="E304" t="s">
        <v>227</v>
      </c>
      <c r="F304" t="s">
        <v>391</v>
      </c>
      <c r="G304" t="s">
        <v>21</v>
      </c>
      <c r="H304" t="s">
        <v>10</v>
      </c>
      <c r="J304" t="str">
        <f>VLOOKUP(tblSalaries[[#This Row],[clean Country]],tblCountries[[#All],[Mapping]:[Region]],2,FALSE)</f>
        <v>EMEA</v>
      </c>
      <c r="L304" s="9" t="str">
        <f>IF($T304,tblSalaries[[#This Row],[Salary in USD]],"")</f>
        <v/>
      </c>
      <c r="M304" s="9" t="str">
        <f>IF($T304,tblSalaries[[#This Row],[Your Job Title]],"")</f>
        <v/>
      </c>
      <c r="N304" s="9" t="str">
        <f>IF($T304,tblSalaries[[#This Row],[Job Type]],"")</f>
        <v/>
      </c>
      <c r="O304" s="9" t="str">
        <f>IF($T304,tblSalaries[[#This Row],[clean Country]],"")</f>
        <v/>
      </c>
      <c r="P304" s="9" t="str">
        <f>IF($T304,tblSalaries[[#This Row],[How many hours of a day you work on Excel]],"")</f>
        <v/>
      </c>
      <c r="Q304" s="9" t="str">
        <f>IF($T304,tblSalaries[[#This Row],[Years of Experience]],"")</f>
        <v/>
      </c>
      <c r="R304" s="9" t="str">
        <f>IF($T304,tblSalaries[[#This Row],[Region]],"")</f>
        <v/>
      </c>
      <c r="T304" s="11">
        <f t="shared" si="4"/>
        <v>0</v>
      </c>
      <c r="U304" s="11">
        <f>VLOOKUP(tblSalaries[[#This Row],[Region]],SReg,2,FALSE)</f>
        <v>0</v>
      </c>
      <c r="V304" s="11">
        <f>VLOOKUP(tblSalaries[[#This Row],[How many hours of a day you work on Excel]],SHours,2,FALSE)</f>
        <v>1</v>
      </c>
      <c r="W304" s="11">
        <f>IF(tblSalaries[[#This Row],[Years of Experience]]="",Filters!$I$10,VLOOKUP(tblSalaries[[#This Row],[Years of Experience]],Filters!$G$3:$I$9,3,TRUE))</f>
        <v>0</v>
      </c>
    </row>
    <row r="305" spans="2:23" ht="15" customHeight="1" x14ac:dyDescent="0.25">
      <c r="B305" t="s">
        <v>1701</v>
      </c>
      <c r="C305" s="1">
        <v>41055.057592592595</v>
      </c>
      <c r="D305">
        <v>67000</v>
      </c>
      <c r="E305" t="s">
        <v>310</v>
      </c>
      <c r="F305" t="s">
        <v>17</v>
      </c>
      <c r="G305" t="s">
        <v>12</v>
      </c>
      <c r="H305" t="s">
        <v>7</v>
      </c>
      <c r="J305" t="str">
        <f>VLOOKUP(tblSalaries[[#This Row],[clean Country]],tblCountries[[#All],[Mapping]:[Region]],2,FALSE)</f>
        <v>USA</v>
      </c>
      <c r="L305" s="9" t="str">
        <f>IF($T305,tblSalaries[[#This Row],[Salary in USD]],"")</f>
        <v/>
      </c>
      <c r="M305" s="9" t="str">
        <f>IF($T305,tblSalaries[[#This Row],[Your Job Title]],"")</f>
        <v/>
      </c>
      <c r="N305" s="9" t="str">
        <f>IF($T305,tblSalaries[[#This Row],[Job Type]],"")</f>
        <v/>
      </c>
      <c r="O305" s="9" t="str">
        <f>IF($T305,tblSalaries[[#This Row],[clean Country]],"")</f>
        <v/>
      </c>
      <c r="P305" s="9" t="str">
        <f>IF($T305,tblSalaries[[#This Row],[How many hours of a day you work on Excel]],"")</f>
        <v/>
      </c>
      <c r="Q305" s="9" t="str">
        <f>IF($T305,tblSalaries[[#This Row],[Years of Experience]],"")</f>
        <v/>
      </c>
      <c r="R305" s="9" t="str">
        <f>IF($T305,tblSalaries[[#This Row],[Region]],"")</f>
        <v/>
      </c>
      <c r="T305" s="11">
        <f t="shared" si="4"/>
        <v>0</v>
      </c>
      <c r="U305" s="11">
        <f>VLOOKUP(tblSalaries[[#This Row],[Region]],SReg,2,FALSE)</f>
        <v>1</v>
      </c>
      <c r="V305" s="11">
        <f>VLOOKUP(tblSalaries[[#This Row],[How many hours of a day you work on Excel]],SHours,2,FALSE)</f>
        <v>1</v>
      </c>
      <c r="W305" s="11">
        <f>IF(tblSalaries[[#This Row],[Years of Experience]]="",Filters!$I$10,VLOOKUP(tblSalaries[[#This Row],[Years of Experience]],Filters!$G$3:$I$9,3,TRUE))</f>
        <v>0</v>
      </c>
    </row>
    <row r="306" spans="2:23" ht="15" customHeight="1" x14ac:dyDescent="0.25">
      <c r="B306" t="s">
        <v>1702</v>
      </c>
      <c r="C306" s="1">
        <v>41055.057881944442</v>
      </c>
      <c r="D306">
        <v>12000</v>
      </c>
      <c r="E306" t="s">
        <v>17</v>
      </c>
      <c r="F306" t="s">
        <v>17</v>
      </c>
      <c r="G306" t="s">
        <v>6</v>
      </c>
      <c r="H306" t="s">
        <v>10</v>
      </c>
      <c r="J306" t="str">
        <f>VLOOKUP(tblSalaries[[#This Row],[clean Country]],tblCountries[[#All],[Mapping]:[Region]],2,FALSE)</f>
        <v>APAC</v>
      </c>
      <c r="L306" s="9" t="str">
        <f>IF($T306,tblSalaries[[#This Row],[Salary in USD]],"")</f>
        <v/>
      </c>
      <c r="M306" s="9" t="str">
        <f>IF($T306,tblSalaries[[#This Row],[Your Job Title]],"")</f>
        <v/>
      </c>
      <c r="N306" s="9" t="str">
        <f>IF($T306,tblSalaries[[#This Row],[Job Type]],"")</f>
        <v/>
      </c>
      <c r="O306" s="9" t="str">
        <f>IF($T306,tblSalaries[[#This Row],[clean Country]],"")</f>
        <v/>
      </c>
      <c r="P306" s="9" t="str">
        <f>IF($T306,tblSalaries[[#This Row],[How many hours of a day you work on Excel]],"")</f>
        <v/>
      </c>
      <c r="Q306" s="9" t="str">
        <f>IF($T306,tblSalaries[[#This Row],[Years of Experience]],"")</f>
        <v/>
      </c>
      <c r="R306" s="9" t="str">
        <f>IF($T306,tblSalaries[[#This Row],[Region]],"")</f>
        <v/>
      </c>
      <c r="T306" s="11">
        <f t="shared" si="4"/>
        <v>0</v>
      </c>
      <c r="U306" s="11">
        <f>VLOOKUP(tblSalaries[[#This Row],[Region]],SReg,2,FALSE)</f>
        <v>0</v>
      </c>
      <c r="V306" s="11">
        <f>VLOOKUP(tblSalaries[[#This Row],[How many hours of a day you work on Excel]],SHours,2,FALSE)</f>
        <v>1</v>
      </c>
      <c r="W306" s="11">
        <f>IF(tblSalaries[[#This Row],[Years of Experience]]="",Filters!$I$10,VLOOKUP(tblSalaries[[#This Row],[Years of Experience]],Filters!$G$3:$I$9,3,TRUE))</f>
        <v>0</v>
      </c>
    </row>
    <row r="307" spans="2:23" ht="15" customHeight="1" x14ac:dyDescent="0.25">
      <c r="B307" t="s">
        <v>1703</v>
      </c>
      <c r="C307" s="1">
        <v>41055.058136574073</v>
      </c>
      <c r="D307">
        <v>85000</v>
      </c>
      <c r="E307" t="s">
        <v>311</v>
      </c>
      <c r="F307" t="s">
        <v>391</v>
      </c>
      <c r="G307" t="s">
        <v>12</v>
      </c>
      <c r="H307" t="s">
        <v>10</v>
      </c>
      <c r="J307" t="str">
        <f>VLOOKUP(tblSalaries[[#This Row],[clean Country]],tblCountries[[#All],[Mapping]:[Region]],2,FALSE)</f>
        <v>USA</v>
      </c>
      <c r="L307" s="9" t="str">
        <f>IF($T307,tblSalaries[[#This Row],[Salary in USD]],"")</f>
        <v/>
      </c>
      <c r="M307" s="9" t="str">
        <f>IF($T307,tblSalaries[[#This Row],[Your Job Title]],"")</f>
        <v/>
      </c>
      <c r="N307" s="9" t="str">
        <f>IF($T307,tblSalaries[[#This Row],[Job Type]],"")</f>
        <v/>
      </c>
      <c r="O307" s="9" t="str">
        <f>IF($T307,tblSalaries[[#This Row],[clean Country]],"")</f>
        <v/>
      </c>
      <c r="P307" s="9" t="str">
        <f>IF($T307,tblSalaries[[#This Row],[How many hours of a day you work on Excel]],"")</f>
        <v/>
      </c>
      <c r="Q307" s="9" t="str">
        <f>IF($T307,tblSalaries[[#This Row],[Years of Experience]],"")</f>
        <v/>
      </c>
      <c r="R307" s="9" t="str">
        <f>IF($T307,tblSalaries[[#This Row],[Region]],"")</f>
        <v/>
      </c>
      <c r="T307" s="11">
        <f t="shared" si="4"/>
        <v>0</v>
      </c>
      <c r="U307" s="11">
        <f>VLOOKUP(tblSalaries[[#This Row],[Region]],SReg,2,FALSE)</f>
        <v>1</v>
      </c>
      <c r="V307" s="11">
        <f>VLOOKUP(tblSalaries[[#This Row],[How many hours of a day you work on Excel]],SHours,2,FALSE)</f>
        <v>1</v>
      </c>
      <c r="W307" s="11">
        <f>IF(tblSalaries[[#This Row],[Years of Experience]]="",Filters!$I$10,VLOOKUP(tblSalaries[[#This Row],[Years of Experience]],Filters!$G$3:$I$9,3,TRUE))</f>
        <v>0</v>
      </c>
    </row>
    <row r="308" spans="2:23" ht="15" customHeight="1" x14ac:dyDescent="0.25">
      <c r="B308" t="s">
        <v>1704</v>
      </c>
      <c r="C308" s="1">
        <v>41055.058217592596</v>
      </c>
      <c r="D308">
        <v>254079.88779832155</v>
      </c>
      <c r="E308" t="s">
        <v>312</v>
      </c>
      <c r="F308" t="s">
        <v>3391</v>
      </c>
      <c r="G308" t="s">
        <v>491</v>
      </c>
      <c r="H308" t="s">
        <v>10</v>
      </c>
      <c r="J308" t="str">
        <f>VLOOKUP(tblSalaries[[#This Row],[clean Country]],tblCountries[[#All],[Mapping]:[Region]],2,FALSE)</f>
        <v>EMEA</v>
      </c>
      <c r="L308" s="9" t="str">
        <f>IF($T308,tblSalaries[[#This Row],[Salary in USD]],"")</f>
        <v/>
      </c>
      <c r="M308" s="9" t="str">
        <f>IF($T308,tblSalaries[[#This Row],[Your Job Title]],"")</f>
        <v/>
      </c>
      <c r="N308" s="9" t="str">
        <f>IF($T308,tblSalaries[[#This Row],[Job Type]],"")</f>
        <v/>
      </c>
      <c r="O308" s="9" t="str">
        <f>IF($T308,tblSalaries[[#This Row],[clean Country]],"")</f>
        <v/>
      </c>
      <c r="P308" s="9" t="str">
        <f>IF($T308,tblSalaries[[#This Row],[How many hours of a day you work on Excel]],"")</f>
        <v/>
      </c>
      <c r="Q308" s="9" t="str">
        <f>IF($T308,tblSalaries[[#This Row],[Years of Experience]],"")</f>
        <v/>
      </c>
      <c r="R308" s="9" t="str">
        <f>IF($T308,tblSalaries[[#This Row],[Region]],"")</f>
        <v/>
      </c>
      <c r="T308" s="11">
        <f t="shared" si="4"/>
        <v>0</v>
      </c>
      <c r="U308" s="11">
        <f>VLOOKUP(tblSalaries[[#This Row],[Region]],SReg,2,FALSE)</f>
        <v>0</v>
      </c>
      <c r="V308" s="11">
        <f>VLOOKUP(tblSalaries[[#This Row],[How many hours of a day you work on Excel]],SHours,2,FALSE)</f>
        <v>1</v>
      </c>
      <c r="W308" s="11">
        <f>IF(tblSalaries[[#This Row],[Years of Experience]]="",Filters!$I$10,VLOOKUP(tblSalaries[[#This Row],[Years of Experience]],Filters!$G$3:$I$9,3,TRUE))</f>
        <v>0</v>
      </c>
    </row>
    <row r="309" spans="2:23" ht="15" customHeight="1" x14ac:dyDescent="0.25">
      <c r="B309" t="s">
        <v>1705</v>
      </c>
      <c r="C309" s="1">
        <v>41055.058298611111</v>
      </c>
      <c r="D309">
        <v>40000</v>
      </c>
      <c r="E309" t="s">
        <v>313</v>
      </c>
      <c r="F309" t="s">
        <v>45</v>
      </c>
      <c r="G309" t="s">
        <v>12</v>
      </c>
      <c r="H309" t="s">
        <v>7</v>
      </c>
      <c r="J309" t="str">
        <f>VLOOKUP(tblSalaries[[#This Row],[clean Country]],tblCountries[[#All],[Mapping]:[Region]],2,FALSE)</f>
        <v>USA</v>
      </c>
      <c r="L309" s="9" t="str">
        <f>IF($T309,tblSalaries[[#This Row],[Salary in USD]],"")</f>
        <v/>
      </c>
      <c r="M309" s="9" t="str">
        <f>IF($T309,tblSalaries[[#This Row],[Your Job Title]],"")</f>
        <v/>
      </c>
      <c r="N309" s="9" t="str">
        <f>IF($T309,tblSalaries[[#This Row],[Job Type]],"")</f>
        <v/>
      </c>
      <c r="O309" s="9" t="str">
        <f>IF($T309,tblSalaries[[#This Row],[clean Country]],"")</f>
        <v/>
      </c>
      <c r="P309" s="9" t="str">
        <f>IF($T309,tblSalaries[[#This Row],[How many hours of a day you work on Excel]],"")</f>
        <v/>
      </c>
      <c r="Q309" s="9" t="str">
        <f>IF($T309,tblSalaries[[#This Row],[Years of Experience]],"")</f>
        <v/>
      </c>
      <c r="R309" s="9" t="str">
        <f>IF($T309,tblSalaries[[#This Row],[Region]],"")</f>
        <v/>
      </c>
      <c r="T309" s="11">
        <f t="shared" si="4"/>
        <v>0</v>
      </c>
      <c r="U309" s="11">
        <f>VLOOKUP(tblSalaries[[#This Row],[Region]],SReg,2,FALSE)</f>
        <v>1</v>
      </c>
      <c r="V309" s="11">
        <f>VLOOKUP(tblSalaries[[#This Row],[How many hours of a day you work on Excel]],SHours,2,FALSE)</f>
        <v>1</v>
      </c>
      <c r="W309" s="11">
        <f>IF(tblSalaries[[#This Row],[Years of Experience]]="",Filters!$I$10,VLOOKUP(tblSalaries[[#This Row],[Years of Experience]],Filters!$G$3:$I$9,3,TRUE))</f>
        <v>0</v>
      </c>
    </row>
    <row r="310" spans="2:23" ht="15" customHeight="1" x14ac:dyDescent="0.25">
      <c r="B310" t="s">
        <v>1706</v>
      </c>
      <c r="C310" s="1">
        <v>41055.058368055557</v>
      </c>
      <c r="D310">
        <v>31523.565441345683</v>
      </c>
      <c r="E310" t="s">
        <v>314</v>
      </c>
      <c r="F310" t="s">
        <v>233</v>
      </c>
      <c r="G310" t="s">
        <v>59</v>
      </c>
      <c r="H310" t="s">
        <v>22</v>
      </c>
      <c r="J310" t="str">
        <f>VLOOKUP(tblSalaries[[#This Row],[clean Country]],tblCountries[[#All],[Mapping]:[Region]],2,FALSE)</f>
        <v>EMEA</v>
      </c>
      <c r="L310" s="9" t="str">
        <f>IF($T310,tblSalaries[[#This Row],[Salary in USD]],"")</f>
        <v/>
      </c>
      <c r="M310" s="9" t="str">
        <f>IF($T310,tblSalaries[[#This Row],[Your Job Title]],"")</f>
        <v/>
      </c>
      <c r="N310" s="9" t="str">
        <f>IF($T310,tblSalaries[[#This Row],[Job Type]],"")</f>
        <v/>
      </c>
      <c r="O310" s="9" t="str">
        <f>IF($T310,tblSalaries[[#This Row],[clean Country]],"")</f>
        <v/>
      </c>
      <c r="P310" s="9" t="str">
        <f>IF($T310,tblSalaries[[#This Row],[How many hours of a day you work on Excel]],"")</f>
        <v/>
      </c>
      <c r="Q310" s="9" t="str">
        <f>IF($T310,tblSalaries[[#This Row],[Years of Experience]],"")</f>
        <v/>
      </c>
      <c r="R310" s="9" t="str">
        <f>IF($T310,tblSalaries[[#This Row],[Region]],"")</f>
        <v/>
      </c>
      <c r="T310" s="11">
        <f t="shared" si="4"/>
        <v>0</v>
      </c>
      <c r="U310" s="11">
        <f>VLOOKUP(tblSalaries[[#This Row],[Region]],SReg,2,FALSE)</f>
        <v>0</v>
      </c>
      <c r="V310" s="11">
        <f>VLOOKUP(tblSalaries[[#This Row],[How many hours of a day you work on Excel]],SHours,2,FALSE)</f>
        <v>0</v>
      </c>
      <c r="W310" s="11">
        <f>IF(tblSalaries[[#This Row],[Years of Experience]]="",Filters!$I$10,VLOOKUP(tblSalaries[[#This Row],[Years of Experience]],Filters!$G$3:$I$9,3,TRUE))</f>
        <v>0</v>
      </c>
    </row>
    <row r="311" spans="2:23" ht="15" customHeight="1" x14ac:dyDescent="0.25">
      <c r="B311" t="s">
        <v>1707</v>
      </c>
      <c r="C311" s="1">
        <v>41055.05908564815</v>
      </c>
      <c r="D311">
        <v>41000</v>
      </c>
      <c r="E311" t="s">
        <v>315</v>
      </c>
      <c r="F311" t="s">
        <v>17</v>
      </c>
      <c r="G311" t="s">
        <v>12</v>
      </c>
      <c r="H311" t="s">
        <v>7</v>
      </c>
      <c r="J311" t="str">
        <f>VLOOKUP(tblSalaries[[#This Row],[clean Country]],tblCountries[[#All],[Mapping]:[Region]],2,FALSE)</f>
        <v>USA</v>
      </c>
      <c r="L311" s="9" t="str">
        <f>IF($T311,tblSalaries[[#This Row],[Salary in USD]],"")</f>
        <v/>
      </c>
      <c r="M311" s="9" t="str">
        <f>IF($T311,tblSalaries[[#This Row],[Your Job Title]],"")</f>
        <v/>
      </c>
      <c r="N311" s="9" t="str">
        <f>IF($T311,tblSalaries[[#This Row],[Job Type]],"")</f>
        <v/>
      </c>
      <c r="O311" s="9" t="str">
        <f>IF($T311,tblSalaries[[#This Row],[clean Country]],"")</f>
        <v/>
      </c>
      <c r="P311" s="9" t="str">
        <f>IF($T311,tblSalaries[[#This Row],[How many hours of a day you work on Excel]],"")</f>
        <v/>
      </c>
      <c r="Q311" s="9" t="str">
        <f>IF($T311,tblSalaries[[#This Row],[Years of Experience]],"")</f>
        <v/>
      </c>
      <c r="R311" s="9" t="str">
        <f>IF($T311,tblSalaries[[#This Row],[Region]],"")</f>
        <v/>
      </c>
      <c r="T311" s="11">
        <f t="shared" si="4"/>
        <v>0</v>
      </c>
      <c r="U311" s="11">
        <f>VLOOKUP(tblSalaries[[#This Row],[Region]],SReg,2,FALSE)</f>
        <v>1</v>
      </c>
      <c r="V311" s="11">
        <f>VLOOKUP(tblSalaries[[#This Row],[How many hours of a day you work on Excel]],SHours,2,FALSE)</f>
        <v>1</v>
      </c>
      <c r="W311" s="11">
        <f>IF(tblSalaries[[#This Row],[Years of Experience]]="",Filters!$I$10,VLOOKUP(tblSalaries[[#This Row],[Years of Experience]],Filters!$G$3:$I$9,3,TRUE))</f>
        <v>0</v>
      </c>
    </row>
    <row r="312" spans="2:23" ht="15" customHeight="1" x14ac:dyDescent="0.25">
      <c r="B312" t="s">
        <v>1708</v>
      </c>
      <c r="C312" s="1">
        <v>41055.05909722222</v>
      </c>
      <c r="D312">
        <v>24931.083362419595</v>
      </c>
      <c r="E312" t="s">
        <v>316</v>
      </c>
      <c r="F312" t="s">
        <v>45</v>
      </c>
      <c r="G312" t="s">
        <v>6</v>
      </c>
      <c r="H312" t="s">
        <v>22</v>
      </c>
      <c r="J312" t="str">
        <f>VLOOKUP(tblSalaries[[#This Row],[clean Country]],tblCountries[[#All],[Mapping]:[Region]],2,FALSE)</f>
        <v>APAC</v>
      </c>
      <c r="L312" s="9" t="str">
        <f>IF($T312,tblSalaries[[#This Row],[Salary in USD]],"")</f>
        <v/>
      </c>
      <c r="M312" s="9" t="str">
        <f>IF($T312,tblSalaries[[#This Row],[Your Job Title]],"")</f>
        <v/>
      </c>
      <c r="N312" s="9" t="str">
        <f>IF($T312,tblSalaries[[#This Row],[Job Type]],"")</f>
        <v/>
      </c>
      <c r="O312" s="9" t="str">
        <f>IF($T312,tblSalaries[[#This Row],[clean Country]],"")</f>
        <v/>
      </c>
      <c r="P312" s="9" t="str">
        <f>IF($T312,tblSalaries[[#This Row],[How many hours of a day you work on Excel]],"")</f>
        <v/>
      </c>
      <c r="Q312" s="9" t="str">
        <f>IF($T312,tblSalaries[[#This Row],[Years of Experience]],"")</f>
        <v/>
      </c>
      <c r="R312" s="9" t="str">
        <f>IF($T312,tblSalaries[[#This Row],[Region]],"")</f>
        <v/>
      </c>
      <c r="T312" s="11">
        <f t="shared" si="4"/>
        <v>0</v>
      </c>
      <c r="U312" s="11">
        <f>VLOOKUP(tblSalaries[[#This Row],[Region]],SReg,2,FALSE)</f>
        <v>0</v>
      </c>
      <c r="V312" s="11">
        <f>VLOOKUP(tblSalaries[[#This Row],[How many hours of a day you work on Excel]],SHours,2,FALSE)</f>
        <v>0</v>
      </c>
      <c r="W312" s="11">
        <f>IF(tblSalaries[[#This Row],[Years of Experience]]="",Filters!$I$10,VLOOKUP(tblSalaries[[#This Row],[Years of Experience]],Filters!$G$3:$I$9,3,TRUE))</f>
        <v>0</v>
      </c>
    </row>
    <row r="313" spans="2:23" ht="15" customHeight="1" x14ac:dyDescent="0.25">
      <c r="B313" t="s">
        <v>1709</v>
      </c>
      <c r="C313" s="1">
        <v>41055.059374999997</v>
      </c>
      <c r="D313">
        <v>125000</v>
      </c>
      <c r="E313" t="s">
        <v>317</v>
      </c>
      <c r="F313" t="s">
        <v>45</v>
      </c>
      <c r="G313" t="s">
        <v>12</v>
      </c>
      <c r="H313" t="s">
        <v>7</v>
      </c>
      <c r="J313" t="str">
        <f>VLOOKUP(tblSalaries[[#This Row],[clean Country]],tblCountries[[#All],[Mapping]:[Region]],2,FALSE)</f>
        <v>USA</v>
      </c>
      <c r="L313" s="9" t="str">
        <f>IF($T313,tblSalaries[[#This Row],[Salary in USD]],"")</f>
        <v/>
      </c>
      <c r="M313" s="9" t="str">
        <f>IF($T313,tblSalaries[[#This Row],[Your Job Title]],"")</f>
        <v/>
      </c>
      <c r="N313" s="9" t="str">
        <f>IF($T313,tblSalaries[[#This Row],[Job Type]],"")</f>
        <v/>
      </c>
      <c r="O313" s="9" t="str">
        <f>IF($T313,tblSalaries[[#This Row],[clean Country]],"")</f>
        <v/>
      </c>
      <c r="P313" s="9" t="str">
        <f>IF($T313,tblSalaries[[#This Row],[How many hours of a day you work on Excel]],"")</f>
        <v/>
      </c>
      <c r="Q313" s="9" t="str">
        <f>IF($T313,tblSalaries[[#This Row],[Years of Experience]],"")</f>
        <v/>
      </c>
      <c r="R313" s="9" t="str">
        <f>IF($T313,tblSalaries[[#This Row],[Region]],"")</f>
        <v/>
      </c>
      <c r="T313" s="11">
        <f t="shared" si="4"/>
        <v>0</v>
      </c>
      <c r="U313" s="11">
        <f>VLOOKUP(tblSalaries[[#This Row],[Region]],SReg,2,FALSE)</f>
        <v>1</v>
      </c>
      <c r="V313" s="11">
        <f>VLOOKUP(tblSalaries[[#This Row],[How many hours of a day you work on Excel]],SHours,2,FALSE)</f>
        <v>1</v>
      </c>
      <c r="W313" s="11">
        <f>IF(tblSalaries[[#This Row],[Years of Experience]]="",Filters!$I$10,VLOOKUP(tblSalaries[[#This Row],[Years of Experience]],Filters!$G$3:$I$9,3,TRUE))</f>
        <v>0</v>
      </c>
    </row>
    <row r="314" spans="2:23" ht="15" customHeight="1" x14ac:dyDescent="0.25">
      <c r="B314" t="s">
        <v>1710</v>
      </c>
      <c r="C314" s="1">
        <v>41055.060023148151</v>
      </c>
      <c r="D314">
        <v>59001.691381819612</v>
      </c>
      <c r="E314" t="s">
        <v>318</v>
      </c>
      <c r="F314" t="s">
        <v>17</v>
      </c>
      <c r="G314" t="s">
        <v>74</v>
      </c>
      <c r="H314" t="s">
        <v>10</v>
      </c>
      <c r="J314" t="str">
        <f>VLOOKUP(tblSalaries[[#This Row],[clean Country]],tblCountries[[#All],[Mapping]:[Region]],2,FALSE)</f>
        <v>CAN</v>
      </c>
      <c r="L314" s="9" t="str">
        <f>IF($T314,tblSalaries[[#This Row],[Salary in USD]],"")</f>
        <v/>
      </c>
      <c r="M314" s="9" t="str">
        <f>IF($T314,tblSalaries[[#This Row],[Your Job Title]],"")</f>
        <v/>
      </c>
      <c r="N314" s="9" t="str">
        <f>IF($T314,tblSalaries[[#This Row],[Job Type]],"")</f>
        <v/>
      </c>
      <c r="O314" s="9" t="str">
        <f>IF($T314,tblSalaries[[#This Row],[clean Country]],"")</f>
        <v/>
      </c>
      <c r="P314" s="9" t="str">
        <f>IF($T314,tblSalaries[[#This Row],[How many hours of a day you work on Excel]],"")</f>
        <v/>
      </c>
      <c r="Q314" s="9" t="str">
        <f>IF($T314,tblSalaries[[#This Row],[Years of Experience]],"")</f>
        <v/>
      </c>
      <c r="R314" s="9" t="str">
        <f>IF($T314,tblSalaries[[#This Row],[Region]],"")</f>
        <v/>
      </c>
      <c r="T314" s="11">
        <f t="shared" si="4"/>
        <v>0</v>
      </c>
      <c r="U314" s="11">
        <f>VLOOKUP(tblSalaries[[#This Row],[Region]],SReg,2,FALSE)</f>
        <v>0</v>
      </c>
      <c r="V314" s="11">
        <f>VLOOKUP(tblSalaries[[#This Row],[How many hours of a day you work on Excel]],SHours,2,FALSE)</f>
        <v>1</v>
      </c>
      <c r="W314" s="11">
        <f>IF(tblSalaries[[#This Row],[Years of Experience]]="",Filters!$I$10,VLOOKUP(tblSalaries[[#This Row],[Years of Experience]],Filters!$G$3:$I$9,3,TRUE))</f>
        <v>0</v>
      </c>
    </row>
    <row r="315" spans="2:23" ht="15" customHeight="1" x14ac:dyDescent="0.25">
      <c r="B315" t="s">
        <v>1711</v>
      </c>
      <c r="C315" s="1">
        <v>41055.060150462959</v>
      </c>
      <c r="D315">
        <v>10956.982885192734</v>
      </c>
      <c r="E315" t="s">
        <v>320</v>
      </c>
      <c r="F315" t="s">
        <v>17</v>
      </c>
      <c r="G315" t="s">
        <v>137</v>
      </c>
      <c r="H315" t="s">
        <v>10</v>
      </c>
      <c r="J315" t="str">
        <f>VLOOKUP(tblSalaries[[#This Row],[clean Country]],tblCountries[[#All],[Mapping]:[Region]],2,FALSE)</f>
        <v>S AMER</v>
      </c>
      <c r="L315" s="9" t="str">
        <f>IF($T315,tblSalaries[[#This Row],[Salary in USD]],"")</f>
        <v/>
      </c>
      <c r="M315" s="9" t="str">
        <f>IF($T315,tblSalaries[[#This Row],[Your Job Title]],"")</f>
        <v/>
      </c>
      <c r="N315" s="9" t="str">
        <f>IF($T315,tblSalaries[[#This Row],[Job Type]],"")</f>
        <v/>
      </c>
      <c r="O315" s="9" t="str">
        <f>IF($T315,tblSalaries[[#This Row],[clean Country]],"")</f>
        <v/>
      </c>
      <c r="P315" s="9" t="str">
        <f>IF($T315,tblSalaries[[#This Row],[How many hours of a day you work on Excel]],"")</f>
        <v/>
      </c>
      <c r="Q315" s="9" t="str">
        <f>IF($T315,tblSalaries[[#This Row],[Years of Experience]],"")</f>
        <v/>
      </c>
      <c r="R315" s="9" t="str">
        <f>IF($T315,tblSalaries[[#This Row],[Region]],"")</f>
        <v/>
      </c>
      <c r="T315" s="11">
        <f t="shared" si="4"/>
        <v>0</v>
      </c>
      <c r="U315" s="11">
        <f>VLOOKUP(tblSalaries[[#This Row],[Region]],SReg,2,FALSE)</f>
        <v>0</v>
      </c>
      <c r="V315" s="11">
        <f>VLOOKUP(tblSalaries[[#This Row],[How many hours of a day you work on Excel]],SHours,2,FALSE)</f>
        <v>1</v>
      </c>
      <c r="W315" s="11">
        <f>IF(tblSalaries[[#This Row],[Years of Experience]]="",Filters!$I$10,VLOOKUP(tblSalaries[[#This Row],[Years of Experience]],Filters!$G$3:$I$9,3,TRUE))</f>
        <v>0</v>
      </c>
    </row>
    <row r="316" spans="2:23" ht="15" customHeight="1" x14ac:dyDescent="0.25">
      <c r="B316" t="s">
        <v>1712</v>
      </c>
      <c r="C316" s="1">
        <v>41055.060324074075</v>
      </c>
      <c r="D316">
        <v>70000</v>
      </c>
      <c r="E316" t="s">
        <v>17</v>
      </c>
      <c r="F316" t="s">
        <v>17</v>
      </c>
      <c r="G316" t="s">
        <v>12</v>
      </c>
      <c r="H316" t="s">
        <v>15</v>
      </c>
      <c r="J316" t="str">
        <f>VLOOKUP(tblSalaries[[#This Row],[clean Country]],tblCountries[[#All],[Mapping]:[Region]],2,FALSE)</f>
        <v>USA</v>
      </c>
      <c r="L316" s="9" t="str">
        <f>IF($T316,tblSalaries[[#This Row],[Salary in USD]],"")</f>
        <v/>
      </c>
      <c r="M316" s="9" t="str">
        <f>IF($T316,tblSalaries[[#This Row],[Your Job Title]],"")</f>
        <v/>
      </c>
      <c r="N316" s="9" t="str">
        <f>IF($T316,tblSalaries[[#This Row],[Job Type]],"")</f>
        <v/>
      </c>
      <c r="O316" s="9" t="str">
        <f>IF($T316,tblSalaries[[#This Row],[clean Country]],"")</f>
        <v/>
      </c>
      <c r="P316" s="9" t="str">
        <f>IF($T316,tblSalaries[[#This Row],[How many hours of a day you work on Excel]],"")</f>
        <v/>
      </c>
      <c r="Q316" s="9" t="str">
        <f>IF($T316,tblSalaries[[#This Row],[Years of Experience]],"")</f>
        <v/>
      </c>
      <c r="R316" s="9" t="str">
        <f>IF($T316,tblSalaries[[#This Row],[Region]],"")</f>
        <v/>
      </c>
      <c r="T316" s="11">
        <f t="shared" si="4"/>
        <v>0</v>
      </c>
      <c r="U316" s="11">
        <f>VLOOKUP(tblSalaries[[#This Row],[Region]],SReg,2,FALSE)</f>
        <v>1</v>
      </c>
      <c r="V316" s="11">
        <f>VLOOKUP(tblSalaries[[#This Row],[How many hours of a day you work on Excel]],SHours,2,FALSE)</f>
        <v>0</v>
      </c>
      <c r="W316" s="11">
        <f>IF(tblSalaries[[#This Row],[Years of Experience]]="",Filters!$I$10,VLOOKUP(tblSalaries[[#This Row],[Years of Experience]],Filters!$G$3:$I$9,3,TRUE))</f>
        <v>0</v>
      </c>
    </row>
    <row r="317" spans="2:23" ht="15" customHeight="1" x14ac:dyDescent="0.25">
      <c r="B317" t="s">
        <v>1713</v>
      </c>
      <c r="C317" s="1">
        <v>41055.06045138889</v>
      </c>
      <c r="D317">
        <v>400000</v>
      </c>
      <c r="E317" t="s">
        <v>321</v>
      </c>
      <c r="F317" t="s">
        <v>56</v>
      </c>
      <c r="G317" t="s">
        <v>12</v>
      </c>
      <c r="H317" t="s">
        <v>10</v>
      </c>
      <c r="J317" t="str">
        <f>VLOOKUP(tblSalaries[[#This Row],[clean Country]],tblCountries[[#All],[Mapping]:[Region]],2,FALSE)</f>
        <v>USA</v>
      </c>
      <c r="L317" s="9" t="str">
        <f>IF($T317,tblSalaries[[#This Row],[Salary in USD]],"")</f>
        <v/>
      </c>
      <c r="M317" s="9" t="str">
        <f>IF($T317,tblSalaries[[#This Row],[Your Job Title]],"")</f>
        <v/>
      </c>
      <c r="N317" s="9" t="str">
        <f>IF($T317,tblSalaries[[#This Row],[Job Type]],"")</f>
        <v/>
      </c>
      <c r="O317" s="9" t="str">
        <f>IF($T317,tblSalaries[[#This Row],[clean Country]],"")</f>
        <v/>
      </c>
      <c r="P317" s="9" t="str">
        <f>IF($T317,tblSalaries[[#This Row],[How many hours of a day you work on Excel]],"")</f>
        <v/>
      </c>
      <c r="Q317" s="9" t="str">
        <f>IF($T317,tblSalaries[[#This Row],[Years of Experience]],"")</f>
        <v/>
      </c>
      <c r="R317" s="9" t="str">
        <f>IF($T317,tblSalaries[[#This Row],[Region]],"")</f>
        <v/>
      </c>
      <c r="T317" s="11">
        <f t="shared" si="4"/>
        <v>0</v>
      </c>
      <c r="U317" s="11">
        <f>VLOOKUP(tblSalaries[[#This Row],[Region]],SReg,2,FALSE)</f>
        <v>1</v>
      </c>
      <c r="V317" s="11">
        <f>VLOOKUP(tblSalaries[[#This Row],[How many hours of a day you work on Excel]],SHours,2,FALSE)</f>
        <v>1</v>
      </c>
      <c r="W317" s="11">
        <f>IF(tblSalaries[[#This Row],[Years of Experience]]="",Filters!$I$10,VLOOKUP(tblSalaries[[#This Row],[Years of Experience]],Filters!$G$3:$I$9,3,TRUE))</f>
        <v>0</v>
      </c>
    </row>
    <row r="318" spans="2:23" ht="15" customHeight="1" x14ac:dyDescent="0.25">
      <c r="B318" t="s">
        <v>1714</v>
      </c>
      <c r="C318" s="1">
        <v>41055.060717592591</v>
      </c>
      <c r="D318">
        <v>55000</v>
      </c>
      <c r="E318" t="s">
        <v>173</v>
      </c>
      <c r="F318" t="s">
        <v>17</v>
      </c>
      <c r="G318" t="s">
        <v>12</v>
      </c>
      <c r="H318" t="s">
        <v>7</v>
      </c>
      <c r="J318" t="str">
        <f>VLOOKUP(tblSalaries[[#This Row],[clean Country]],tblCountries[[#All],[Mapping]:[Region]],2,FALSE)</f>
        <v>USA</v>
      </c>
      <c r="L318" s="9" t="str">
        <f>IF($T318,tblSalaries[[#This Row],[Salary in USD]],"")</f>
        <v/>
      </c>
      <c r="M318" s="9" t="str">
        <f>IF($T318,tblSalaries[[#This Row],[Your Job Title]],"")</f>
        <v/>
      </c>
      <c r="N318" s="9" t="str">
        <f>IF($T318,tblSalaries[[#This Row],[Job Type]],"")</f>
        <v/>
      </c>
      <c r="O318" s="9" t="str">
        <f>IF($T318,tblSalaries[[#This Row],[clean Country]],"")</f>
        <v/>
      </c>
      <c r="P318" s="9" t="str">
        <f>IF($T318,tblSalaries[[#This Row],[How many hours of a day you work on Excel]],"")</f>
        <v/>
      </c>
      <c r="Q318" s="9" t="str">
        <f>IF($T318,tblSalaries[[#This Row],[Years of Experience]],"")</f>
        <v/>
      </c>
      <c r="R318" s="9" t="str">
        <f>IF($T318,tblSalaries[[#This Row],[Region]],"")</f>
        <v/>
      </c>
      <c r="T318" s="11">
        <f t="shared" si="4"/>
        <v>0</v>
      </c>
      <c r="U318" s="11">
        <f>VLOOKUP(tblSalaries[[#This Row],[Region]],SReg,2,FALSE)</f>
        <v>1</v>
      </c>
      <c r="V318" s="11">
        <f>VLOOKUP(tblSalaries[[#This Row],[How many hours of a day you work on Excel]],SHours,2,FALSE)</f>
        <v>1</v>
      </c>
      <c r="W318" s="11">
        <f>IF(tblSalaries[[#This Row],[Years of Experience]]="",Filters!$I$10,VLOOKUP(tblSalaries[[#This Row],[Years of Experience]],Filters!$G$3:$I$9,3,TRUE))</f>
        <v>0</v>
      </c>
    </row>
    <row r="319" spans="2:23" ht="15" customHeight="1" x14ac:dyDescent="0.25">
      <c r="B319" t="s">
        <v>1715</v>
      </c>
      <c r="C319" s="1">
        <v>41055.060752314814</v>
      </c>
      <c r="D319">
        <v>60000</v>
      </c>
      <c r="E319" t="s">
        <v>322</v>
      </c>
      <c r="F319" t="s">
        <v>17</v>
      </c>
      <c r="G319" t="s">
        <v>12</v>
      </c>
      <c r="H319" t="s">
        <v>7</v>
      </c>
      <c r="J319" t="str">
        <f>VLOOKUP(tblSalaries[[#This Row],[clean Country]],tblCountries[[#All],[Mapping]:[Region]],2,FALSE)</f>
        <v>USA</v>
      </c>
      <c r="L319" s="9" t="str">
        <f>IF($T319,tblSalaries[[#This Row],[Salary in USD]],"")</f>
        <v/>
      </c>
      <c r="M319" s="9" t="str">
        <f>IF($T319,tblSalaries[[#This Row],[Your Job Title]],"")</f>
        <v/>
      </c>
      <c r="N319" s="9" t="str">
        <f>IF($T319,tblSalaries[[#This Row],[Job Type]],"")</f>
        <v/>
      </c>
      <c r="O319" s="9" t="str">
        <f>IF($T319,tblSalaries[[#This Row],[clean Country]],"")</f>
        <v/>
      </c>
      <c r="P319" s="9" t="str">
        <f>IF($T319,tblSalaries[[#This Row],[How many hours of a day you work on Excel]],"")</f>
        <v/>
      </c>
      <c r="Q319" s="9" t="str">
        <f>IF($T319,tblSalaries[[#This Row],[Years of Experience]],"")</f>
        <v/>
      </c>
      <c r="R319" s="9" t="str">
        <f>IF($T319,tblSalaries[[#This Row],[Region]],"")</f>
        <v/>
      </c>
      <c r="T319" s="11">
        <f t="shared" si="4"/>
        <v>0</v>
      </c>
      <c r="U319" s="11">
        <f>VLOOKUP(tblSalaries[[#This Row],[Region]],SReg,2,FALSE)</f>
        <v>1</v>
      </c>
      <c r="V319" s="11">
        <f>VLOOKUP(tblSalaries[[#This Row],[How many hours of a day you work on Excel]],SHours,2,FALSE)</f>
        <v>1</v>
      </c>
      <c r="W319" s="11">
        <f>IF(tblSalaries[[#This Row],[Years of Experience]]="",Filters!$I$10,VLOOKUP(tblSalaries[[#This Row],[Years of Experience]],Filters!$G$3:$I$9,3,TRUE))</f>
        <v>0</v>
      </c>
    </row>
    <row r="320" spans="2:23" ht="15" customHeight="1" x14ac:dyDescent="0.25">
      <c r="B320" t="s">
        <v>1716</v>
      </c>
      <c r="C320" s="1">
        <v>41055.060925925929</v>
      </c>
      <c r="D320">
        <v>17807.916687442568</v>
      </c>
      <c r="E320" t="s">
        <v>45</v>
      </c>
      <c r="F320" t="s">
        <v>45</v>
      </c>
      <c r="G320" t="s">
        <v>6</v>
      </c>
      <c r="H320" t="s">
        <v>7</v>
      </c>
      <c r="J320" t="str">
        <f>VLOOKUP(tblSalaries[[#This Row],[clean Country]],tblCountries[[#All],[Mapping]:[Region]],2,FALSE)</f>
        <v>APAC</v>
      </c>
      <c r="L320" s="9" t="str">
        <f>IF($T320,tblSalaries[[#This Row],[Salary in USD]],"")</f>
        <v/>
      </c>
      <c r="M320" s="9" t="str">
        <f>IF($T320,tblSalaries[[#This Row],[Your Job Title]],"")</f>
        <v/>
      </c>
      <c r="N320" s="9" t="str">
        <f>IF($T320,tblSalaries[[#This Row],[Job Type]],"")</f>
        <v/>
      </c>
      <c r="O320" s="9" t="str">
        <f>IF($T320,tblSalaries[[#This Row],[clean Country]],"")</f>
        <v/>
      </c>
      <c r="P320" s="9" t="str">
        <f>IF($T320,tblSalaries[[#This Row],[How many hours of a day you work on Excel]],"")</f>
        <v/>
      </c>
      <c r="Q320" s="9" t="str">
        <f>IF($T320,tblSalaries[[#This Row],[Years of Experience]],"")</f>
        <v/>
      </c>
      <c r="R320" s="9" t="str">
        <f>IF($T320,tblSalaries[[#This Row],[Region]],"")</f>
        <v/>
      </c>
      <c r="T320" s="11">
        <f t="shared" si="4"/>
        <v>0</v>
      </c>
      <c r="U320" s="11">
        <f>VLOOKUP(tblSalaries[[#This Row],[Region]],SReg,2,FALSE)</f>
        <v>0</v>
      </c>
      <c r="V320" s="11">
        <f>VLOOKUP(tblSalaries[[#This Row],[How many hours of a day you work on Excel]],SHours,2,FALSE)</f>
        <v>1</v>
      </c>
      <c r="W320" s="11">
        <f>IF(tblSalaries[[#This Row],[Years of Experience]]="",Filters!$I$10,VLOOKUP(tblSalaries[[#This Row],[Years of Experience]],Filters!$G$3:$I$9,3,TRUE))</f>
        <v>0</v>
      </c>
    </row>
    <row r="321" spans="2:23" ht="15" customHeight="1" x14ac:dyDescent="0.25">
      <c r="B321" t="s">
        <v>1717</v>
      </c>
      <c r="C321" s="1">
        <v>41055.061018518521</v>
      </c>
      <c r="D321">
        <v>40000</v>
      </c>
      <c r="E321" t="s">
        <v>323</v>
      </c>
      <c r="F321" t="s">
        <v>45</v>
      </c>
      <c r="G321" t="s">
        <v>32</v>
      </c>
      <c r="H321" t="s">
        <v>7</v>
      </c>
      <c r="J321" t="str">
        <f>VLOOKUP(tblSalaries[[#This Row],[clean Country]],tblCountries[[#All],[Mapping]:[Region]],2,FALSE)</f>
        <v>EMEA</v>
      </c>
      <c r="L321" s="9" t="str">
        <f>IF($T321,tblSalaries[[#This Row],[Salary in USD]],"")</f>
        <v/>
      </c>
      <c r="M321" s="9" t="str">
        <f>IF($T321,tblSalaries[[#This Row],[Your Job Title]],"")</f>
        <v/>
      </c>
      <c r="N321" s="9" t="str">
        <f>IF($T321,tblSalaries[[#This Row],[Job Type]],"")</f>
        <v/>
      </c>
      <c r="O321" s="9" t="str">
        <f>IF($T321,tblSalaries[[#This Row],[clean Country]],"")</f>
        <v/>
      </c>
      <c r="P321" s="9" t="str">
        <f>IF($T321,tblSalaries[[#This Row],[How many hours of a day you work on Excel]],"")</f>
        <v/>
      </c>
      <c r="Q321" s="9" t="str">
        <f>IF($T321,tblSalaries[[#This Row],[Years of Experience]],"")</f>
        <v/>
      </c>
      <c r="R321" s="9" t="str">
        <f>IF($T321,tblSalaries[[#This Row],[Region]],"")</f>
        <v/>
      </c>
      <c r="T321" s="11">
        <f t="shared" si="4"/>
        <v>0</v>
      </c>
      <c r="U321" s="11">
        <f>VLOOKUP(tblSalaries[[#This Row],[Region]],SReg,2,FALSE)</f>
        <v>0</v>
      </c>
      <c r="V321" s="11">
        <f>VLOOKUP(tblSalaries[[#This Row],[How many hours of a day you work on Excel]],SHours,2,FALSE)</f>
        <v>1</v>
      </c>
      <c r="W321" s="11">
        <f>IF(tblSalaries[[#This Row],[Years of Experience]]="",Filters!$I$10,VLOOKUP(tblSalaries[[#This Row],[Years of Experience]],Filters!$G$3:$I$9,3,TRUE))</f>
        <v>0</v>
      </c>
    </row>
    <row r="322" spans="2:23" ht="15" customHeight="1" x14ac:dyDescent="0.25">
      <c r="B322" t="s">
        <v>1718</v>
      </c>
      <c r="C322" s="1">
        <v>41055.061539351853</v>
      </c>
      <c r="D322">
        <v>137500</v>
      </c>
      <c r="E322" t="s">
        <v>324</v>
      </c>
      <c r="F322" t="s">
        <v>17</v>
      </c>
      <c r="G322" t="s">
        <v>12</v>
      </c>
      <c r="H322" t="s">
        <v>7</v>
      </c>
      <c r="J322" t="str">
        <f>VLOOKUP(tblSalaries[[#This Row],[clean Country]],tblCountries[[#All],[Mapping]:[Region]],2,FALSE)</f>
        <v>USA</v>
      </c>
      <c r="L322" s="9" t="str">
        <f>IF($T322,tblSalaries[[#This Row],[Salary in USD]],"")</f>
        <v/>
      </c>
      <c r="M322" s="9" t="str">
        <f>IF($T322,tblSalaries[[#This Row],[Your Job Title]],"")</f>
        <v/>
      </c>
      <c r="N322" s="9" t="str">
        <f>IF($T322,tblSalaries[[#This Row],[Job Type]],"")</f>
        <v/>
      </c>
      <c r="O322" s="9" t="str">
        <f>IF($T322,tblSalaries[[#This Row],[clean Country]],"")</f>
        <v/>
      </c>
      <c r="P322" s="9" t="str">
        <f>IF($T322,tblSalaries[[#This Row],[How many hours of a day you work on Excel]],"")</f>
        <v/>
      </c>
      <c r="Q322" s="9" t="str">
        <f>IF($T322,tblSalaries[[#This Row],[Years of Experience]],"")</f>
        <v/>
      </c>
      <c r="R322" s="9" t="str">
        <f>IF($T322,tblSalaries[[#This Row],[Region]],"")</f>
        <v/>
      </c>
      <c r="T322" s="11">
        <f t="shared" si="4"/>
        <v>0</v>
      </c>
      <c r="U322" s="11">
        <f>VLOOKUP(tblSalaries[[#This Row],[Region]],SReg,2,FALSE)</f>
        <v>1</v>
      </c>
      <c r="V322" s="11">
        <f>VLOOKUP(tblSalaries[[#This Row],[How many hours of a day you work on Excel]],SHours,2,FALSE)</f>
        <v>1</v>
      </c>
      <c r="W322" s="11">
        <f>IF(tblSalaries[[#This Row],[Years of Experience]]="",Filters!$I$10,VLOOKUP(tblSalaries[[#This Row],[Years of Experience]],Filters!$G$3:$I$9,3,TRUE))</f>
        <v>0</v>
      </c>
    </row>
    <row r="323" spans="2:23" ht="15" customHeight="1" x14ac:dyDescent="0.25">
      <c r="B323" t="s">
        <v>1719</v>
      </c>
      <c r="C323" s="1">
        <v>41055.062175925923</v>
      </c>
      <c r="D323">
        <v>4545</v>
      </c>
      <c r="E323" t="s">
        <v>325</v>
      </c>
      <c r="F323" t="s">
        <v>17</v>
      </c>
      <c r="G323" t="s">
        <v>92</v>
      </c>
      <c r="H323" t="s">
        <v>10</v>
      </c>
      <c r="J323" t="str">
        <f>VLOOKUP(tblSalaries[[#This Row],[clean Country]],tblCountries[[#All],[Mapping]:[Region]],2,FALSE)</f>
        <v>S AMER</v>
      </c>
      <c r="L323" s="9" t="str">
        <f>IF($T323,tblSalaries[[#This Row],[Salary in USD]],"")</f>
        <v/>
      </c>
      <c r="M323" s="9" t="str">
        <f>IF($T323,tblSalaries[[#This Row],[Your Job Title]],"")</f>
        <v/>
      </c>
      <c r="N323" s="9" t="str">
        <f>IF($T323,tblSalaries[[#This Row],[Job Type]],"")</f>
        <v/>
      </c>
      <c r="O323" s="9" t="str">
        <f>IF($T323,tblSalaries[[#This Row],[clean Country]],"")</f>
        <v/>
      </c>
      <c r="P323" s="9" t="str">
        <f>IF($T323,tblSalaries[[#This Row],[How many hours of a day you work on Excel]],"")</f>
        <v/>
      </c>
      <c r="Q323" s="9" t="str">
        <f>IF($T323,tblSalaries[[#This Row],[Years of Experience]],"")</f>
        <v/>
      </c>
      <c r="R323" s="9" t="str">
        <f>IF($T323,tblSalaries[[#This Row],[Region]],"")</f>
        <v/>
      </c>
      <c r="T323" s="11">
        <f t="shared" si="4"/>
        <v>0</v>
      </c>
      <c r="U323" s="11">
        <f>VLOOKUP(tblSalaries[[#This Row],[Region]],SReg,2,FALSE)</f>
        <v>0</v>
      </c>
      <c r="V323" s="11">
        <f>VLOOKUP(tblSalaries[[#This Row],[How many hours of a day you work on Excel]],SHours,2,FALSE)</f>
        <v>1</v>
      </c>
      <c r="W323" s="11">
        <f>IF(tblSalaries[[#This Row],[Years of Experience]]="",Filters!$I$10,VLOOKUP(tblSalaries[[#This Row],[Years of Experience]],Filters!$G$3:$I$9,3,TRUE))</f>
        <v>0</v>
      </c>
    </row>
    <row r="324" spans="2:23" ht="15" customHeight="1" x14ac:dyDescent="0.25">
      <c r="B324" t="s">
        <v>1720</v>
      </c>
      <c r="C324" s="1">
        <v>41055.0622337963</v>
      </c>
      <c r="D324">
        <v>45709.169889951241</v>
      </c>
      <c r="E324" t="s">
        <v>326</v>
      </c>
      <c r="F324" t="s">
        <v>17</v>
      </c>
      <c r="G324" t="s">
        <v>59</v>
      </c>
      <c r="H324" t="s">
        <v>7</v>
      </c>
      <c r="J324" t="str">
        <f>VLOOKUP(tblSalaries[[#This Row],[clean Country]],tblCountries[[#All],[Mapping]:[Region]],2,FALSE)</f>
        <v>EMEA</v>
      </c>
      <c r="L324" s="9" t="str">
        <f>IF($T324,tblSalaries[[#This Row],[Salary in USD]],"")</f>
        <v/>
      </c>
      <c r="M324" s="9" t="str">
        <f>IF($T324,tblSalaries[[#This Row],[Your Job Title]],"")</f>
        <v/>
      </c>
      <c r="N324" s="9" t="str">
        <f>IF($T324,tblSalaries[[#This Row],[Job Type]],"")</f>
        <v/>
      </c>
      <c r="O324" s="9" t="str">
        <f>IF($T324,tblSalaries[[#This Row],[clean Country]],"")</f>
        <v/>
      </c>
      <c r="P324" s="9" t="str">
        <f>IF($T324,tblSalaries[[#This Row],[How many hours of a day you work on Excel]],"")</f>
        <v/>
      </c>
      <c r="Q324" s="9" t="str">
        <f>IF($T324,tblSalaries[[#This Row],[Years of Experience]],"")</f>
        <v/>
      </c>
      <c r="R324" s="9" t="str">
        <f>IF($T324,tblSalaries[[#This Row],[Region]],"")</f>
        <v/>
      </c>
      <c r="T324" s="11">
        <f t="shared" si="4"/>
        <v>0</v>
      </c>
      <c r="U324" s="11">
        <f>VLOOKUP(tblSalaries[[#This Row],[Region]],SReg,2,FALSE)</f>
        <v>0</v>
      </c>
      <c r="V324" s="11">
        <f>VLOOKUP(tblSalaries[[#This Row],[How many hours of a day you work on Excel]],SHours,2,FALSE)</f>
        <v>1</v>
      </c>
      <c r="W324" s="11">
        <f>IF(tblSalaries[[#This Row],[Years of Experience]]="",Filters!$I$10,VLOOKUP(tblSalaries[[#This Row],[Years of Experience]],Filters!$G$3:$I$9,3,TRUE))</f>
        <v>0</v>
      </c>
    </row>
    <row r="325" spans="2:23" ht="15" customHeight="1" x14ac:dyDescent="0.25">
      <c r="B325" t="s">
        <v>1721</v>
      </c>
      <c r="C325" s="1">
        <v>41055.062638888892</v>
      </c>
      <c r="D325">
        <v>47000</v>
      </c>
      <c r="E325" t="s">
        <v>327</v>
      </c>
      <c r="F325" t="s">
        <v>56</v>
      </c>
      <c r="G325" t="s">
        <v>12</v>
      </c>
      <c r="H325" t="s">
        <v>7</v>
      </c>
      <c r="J325" t="str">
        <f>VLOOKUP(tblSalaries[[#This Row],[clean Country]],tblCountries[[#All],[Mapping]:[Region]],2,FALSE)</f>
        <v>USA</v>
      </c>
      <c r="L325" s="9" t="str">
        <f>IF($T325,tblSalaries[[#This Row],[Salary in USD]],"")</f>
        <v/>
      </c>
      <c r="M325" s="9" t="str">
        <f>IF($T325,tblSalaries[[#This Row],[Your Job Title]],"")</f>
        <v/>
      </c>
      <c r="N325" s="9" t="str">
        <f>IF($T325,tblSalaries[[#This Row],[Job Type]],"")</f>
        <v/>
      </c>
      <c r="O325" s="9" t="str">
        <f>IF($T325,tblSalaries[[#This Row],[clean Country]],"")</f>
        <v/>
      </c>
      <c r="P325" s="9" t="str">
        <f>IF($T325,tblSalaries[[#This Row],[How many hours of a day you work on Excel]],"")</f>
        <v/>
      </c>
      <c r="Q325" s="9" t="str">
        <f>IF($T325,tblSalaries[[#This Row],[Years of Experience]],"")</f>
        <v/>
      </c>
      <c r="R325" s="9" t="str">
        <f>IF($T325,tblSalaries[[#This Row],[Region]],"")</f>
        <v/>
      </c>
      <c r="T325" s="11">
        <f t="shared" si="4"/>
        <v>0</v>
      </c>
      <c r="U325" s="11">
        <f>VLOOKUP(tblSalaries[[#This Row],[Region]],SReg,2,FALSE)</f>
        <v>1</v>
      </c>
      <c r="V325" s="11">
        <f>VLOOKUP(tblSalaries[[#This Row],[How many hours of a day you work on Excel]],SHours,2,FALSE)</f>
        <v>1</v>
      </c>
      <c r="W325" s="11">
        <f>IF(tblSalaries[[#This Row],[Years of Experience]]="",Filters!$I$10,VLOOKUP(tblSalaries[[#This Row],[Years of Experience]],Filters!$G$3:$I$9,3,TRUE))</f>
        <v>0</v>
      </c>
    </row>
    <row r="326" spans="2:23" ht="15" customHeight="1" x14ac:dyDescent="0.25">
      <c r="B326" t="s">
        <v>1722</v>
      </c>
      <c r="C326" s="1">
        <v>41055.062951388885</v>
      </c>
      <c r="D326">
        <v>65000</v>
      </c>
      <c r="E326" t="s">
        <v>35</v>
      </c>
      <c r="F326" t="s">
        <v>17</v>
      </c>
      <c r="G326" t="s">
        <v>12</v>
      </c>
      <c r="H326" t="s">
        <v>10</v>
      </c>
      <c r="J326" t="str">
        <f>VLOOKUP(tblSalaries[[#This Row],[clean Country]],tblCountries[[#All],[Mapping]:[Region]],2,FALSE)</f>
        <v>USA</v>
      </c>
      <c r="L326" s="9" t="str">
        <f>IF($T326,tblSalaries[[#This Row],[Salary in USD]],"")</f>
        <v/>
      </c>
      <c r="M326" s="9" t="str">
        <f>IF($T326,tblSalaries[[#This Row],[Your Job Title]],"")</f>
        <v/>
      </c>
      <c r="N326" s="9" t="str">
        <f>IF($T326,tblSalaries[[#This Row],[Job Type]],"")</f>
        <v/>
      </c>
      <c r="O326" s="9" t="str">
        <f>IF($T326,tblSalaries[[#This Row],[clean Country]],"")</f>
        <v/>
      </c>
      <c r="P326" s="9" t="str">
        <f>IF($T326,tblSalaries[[#This Row],[How many hours of a day you work on Excel]],"")</f>
        <v/>
      </c>
      <c r="Q326" s="9" t="str">
        <f>IF($T326,tblSalaries[[#This Row],[Years of Experience]],"")</f>
        <v/>
      </c>
      <c r="R326" s="9" t="str">
        <f>IF($T326,tblSalaries[[#This Row],[Region]],"")</f>
        <v/>
      </c>
      <c r="T326" s="11">
        <f t="shared" si="4"/>
        <v>0</v>
      </c>
      <c r="U326" s="11">
        <f>VLOOKUP(tblSalaries[[#This Row],[Region]],SReg,2,FALSE)</f>
        <v>1</v>
      </c>
      <c r="V326" s="11">
        <f>VLOOKUP(tblSalaries[[#This Row],[How many hours of a day you work on Excel]],SHours,2,FALSE)</f>
        <v>1</v>
      </c>
      <c r="W326" s="11">
        <f>IF(tblSalaries[[#This Row],[Years of Experience]]="",Filters!$I$10,VLOOKUP(tblSalaries[[#This Row],[Years of Experience]],Filters!$G$3:$I$9,3,TRUE))</f>
        <v>0</v>
      </c>
    </row>
    <row r="327" spans="2:23" ht="15" customHeight="1" x14ac:dyDescent="0.25">
      <c r="B327" t="s">
        <v>1723</v>
      </c>
      <c r="C327" s="1">
        <v>41055.063148148147</v>
      </c>
      <c r="D327">
        <v>10809.503829551191</v>
      </c>
      <c r="E327" t="s">
        <v>328</v>
      </c>
      <c r="F327" t="s">
        <v>3391</v>
      </c>
      <c r="G327" t="s">
        <v>287</v>
      </c>
      <c r="H327" t="s">
        <v>7</v>
      </c>
      <c r="J327" t="str">
        <f>VLOOKUP(tblSalaries[[#This Row],[clean Country]],tblCountries[[#All],[Mapping]:[Region]],2,FALSE)</f>
        <v>APAC</v>
      </c>
      <c r="L327" s="9" t="str">
        <f>IF($T327,tblSalaries[[#This Row],[Salary in USD]],"")</f>
        <v/>
      </c>
      <c r="M327" s="9" t="str">
        <f>IF($T327,tblSalaries[[#This Row],[Your Job Title]],"")</f>
        <v/>
      </c>
      <c r="N327" s="9" t="str">
        <f>IF($T327,tblSalaries[[#This Row],[Job Type]],"")</f>
        <v/>
      </c>
      <c r="O327" s="9" t="str">
        <f>IF($T327,tblSalaries[[#This Row],[clean Country]],"")</f>
        <v/>
      </c>
      <c r="P327" s="9" t="str">
        <f>IF($T327,tblSalaries[[#This Row],[How many hours of a day you work on Excel]],"")</f>
        <v/>
      </c>
      <c r="Q327" s="9" t="str">
        <f>IF($T327,tblSalaries[[#This Row],[Years of Experience]],"")</f>
        <v/>
      </c>
      <c r="R327" s="9" t="str">
        <f>IF($T327,tblSalaries[[#This Row],[Region]],"")</f>
        <v/>
      </c>
      <c r="T327" s="11">
        <f t="shared" ref="T327:T390" si="5">U327*V327*W327</f>
        <v>0</v>
      </c>
      <c r="U327" s="11">
        <f>VLOOKUP(tblSalaries[[#This Row],[Region]],SReg,2,FALSE)</f>
        <v>0</v>
      </c>
      <c r="V327" s="11">
        <f>VLOOKUP(tblSalaries[[#This Row],[How many hours of a day you work on Excel]],SHours,2,FALSE)</f>
        <v>1</v>
      </c>
      <c r="W327" s="11">
        <f>IF(tblSalaries[[#This Row],[Years of Experience]]="",Filters!$I$10,VLOOKUP(tblSalaries[[#This Row],[Years of Experience]],Filters!$G$3:$I$9,3,TRUE))</f>
        <v>0</v>
      </c>
    </row>
    <row r="328" spans="2:23" ht="15" customHeight="1" x14ac:dyDescent="0.25">
      <c r="B328" t="s">
        <v>1724</v>
      </c>
      <c r="C328" s="1">
        <v>41055.06349537037</v>
      </c>
      <c r="D328">
        <v>92000</v>
      </c>
      <c r="E328" t="s">
        <v>329</v>
      </c>
      <c r="F328" t="s">
        <v>45</v>
      </c>
      <c r="G328" t="s">
        <v>12</v>
      </c>
      <c r="H328" t="s">
        <v>7</v>
      </c>
      <c r="J328" t="str">
        <f>VLOOKUP(tblSalaries[[#This Row],[clean Country]],tblCountries[[#All],[Mapping]:[Region]],2,FALSE)</f>
        <v>USA</v>
      </c>
      <c r="L328" s="9" t="str">
        <f>IF($T328,tblSalaries[[#This Row],[Salary in USD]],"")</f>
        <v/>
      </c>
      <c r="M328" s="9" t="str">
        <f>IF($T328,tblSalaries[[#This Row],[Your Job Title]],"")</f>
        <v/>
      </c>
      <c r="N328" s="9" t="str">
        <f>IF($T328,tblSalaries[[#This Row],[Job Type]],"")</f>
        <v/>
      </c>
      <c r="O328" s="9" t="str">
        <f>IF($T328,tblSalaries[[#This Row],[clean Country]],"")</f>
        <v/>
      </c>
      <c r="P328" s="9" t="str">
        <f>IF($T328,tblSalaries[[#This Row],[How many hours of a day you work on Excel]],"")</f>
        <v/>
      </c>
      <c r="Q328" s="9" t="str">
        <f>IF($T328,tblSalaries[[#This Row],[Years of Experience]],"")</f>
        <v/>
      </c>
      <c r="R328" s="9" t="str">
        <f>IF($T328,tblSalaries[[#This Row],[Region]],"")</f>
        <v/>
      </c>
      <c r="T328" s="11">
        <f t="shared" si="5"/>
        <v>0</v>
      </c>
      <c r="U328" s="11">
        <f>VLOOKUP(tblSalaries[[#This Row],[Region]],SReg,2,FALSE)</f>
        <v>1</v>
      </c>
      <c r="V328" s="11">
        <f>VLOOKUP(tblSalaries[[#This Row],[How many hours of a day you work on Excel]],SHours,2,FALSE)</f>
        <v>1</v>
      </c>
      <c r="W328" s="11">
        <f>IF(tblSalaries[[#This Row],[Years of Experience]]="",Filters!$I$10,VLOOKUP(tblSalaries[[#This Row],[Years of Experience]],Filters!$G$3:$I$9,3,TRUE))</f>
        <v>0</v>
      </c>
    </row>
    <row r="329" spans="2:23" ht="15" customHeight="1" x14ac:dyDescent="0.25">
      <c r="B329" t="s">
        <v>1725</v>
      </c>
      <c r="C329" s="1">
        <v>41055.063680555555</v>
      </c>
      <c r="D329">
        <v>22000</v>
      </c>
      <c r="E329" t="s">
        <v>330</v>
      </c>
      <c r="F329" t="s">
        <v>45</v>
      </c>
      <c r="G329" t="s">
        <v>137</v>
      </c>
      <c r="H329" t="s">
        <v>7</v>
      </c>
      <c r="J329" t="str">
        <f>VLOOKUP(tblSalaries[[#This Row],[clean Country]],tblCountries[[#All],[Mapping]:[Region]],2,FALSE)</f>
        <v>S AMER</v>
      </c>
      <c r="L329" s="9" t="str">
        <f>IF($T329,tblSalaries[[#This Row],[Salary in USD]],"")</f>
        <v/>
      </c>
      <c r="M329" s="9" t="str">
        <f>IF($T329,tblSalaries[[#This Row],[Your Job Title]],"")</f>
        <v/>
      </c>
      <c r="N329" s="9" t="str">
        <f>IF($T329,tblSalaries[[#This Row],[Job Type]],"")</f>
        <v/>
      </c>
      <c r="O329" s="9" t="str">
        <f>IF($T329,tblSalaries[[#This Row],[clean Country]],"")</f>
        <v/>
      </c>
      <c r="P329" s="9" t="str">
        <f>IF($T329,tblSalaries[[#This Row],[How many hours of a day you work on Excel]],"")</f>
        <v/>
      </c>
      <c r="Q329" s="9" t="str">
        <f>IF($T329,tblSalaries[[#This Row],[Years of Experience]],"")</f>
        <v/>
      </c>
      <c r="R329" s="9" t="str">
        <f>IF($T329,tblSalaries[[#This Row],[Region]],"")</f>
        <v/>
      </c>
      <c r="T329" s="11">
        <f t="shared" si="5"/>
        <v>0</v>
      </c>
      <c r="U329" s="11">
        <f>VLOOKUP(tblSalaries[[#This Row],[Region]],SReg,2,FALSE)</f>
        <v>0</v>
      </c>
      <c r="V329" s="11">
        <f>VLOOKUP(tblSalaries[[#This Row],[How many hours of a day you work on Excel]],SHours,2,FALSE)</f>
        <v>1</v>
      </c>
      <c r="W329" s="11">
        <f>IF(tblSalaries[[#This Row],[Years of Experience]]="",Filters!$I$10,VLOOKUP(tblSalaries[[#This Row],[Years of Experience]],Filters!$G$3:$I$9,3,TRUE))</f>
        <v>0</v>
      </c>
    </row>
    <row r="330" spans="2:23" ht="15" customHeight="1" x14ac:dyDescent="0.25">
      <c r="B330" t="s">
        <v>1726</v>
      </c>
      <c r="C330" s="1">
        <v>41055.06386574074</v>
      </c>
      <c r="D330">
        <v>108000</v>
      </c>
      <c r="E330" t="s">
        <v>331</v>
      </c>
      <c r="F330" t="s">
        <v>45</v>
      </c>
      <c r="G330" t="s">
        <v>12</v>
      </c>
      <c r="H330" t="s">
        <v>15</v>
      </c>
      <c r="J330" t="str">
        <f>VLOOKUP(tblSalaries[[#This Row],[clean Country]],tblCountries[[#All],[Mapping]:[Region]],2,FALSE)</f>
        <v>USA</v>
      </c>
      <c r="L330" s="9" t="str">
        <f>IF($T330,tblSalaries[[#This Row],[Salary in USD]],"")</f>
        <v/>
      </c>
      <c r="M330" s="9" t="str">
        <f>IF($T330,tblSalaries[[#This Row],[Your Job Title]],"")</f>
        <v/>
      </c>
      <c r="N330" s="9" t="str">
        <f>IF($T330,tblSalaries[[#This Row],[Job Type]],"")</f>
        <v/>
      </c>
      <c r="O330" s="9" t="str">
        <f>IF($T330,tblSalaries[[#This Row],[clean Country]],"")</f>
        <v/>
      </c>
      <c r="P330" s="9" t="str">
        <f>IF($T330,tblSalaries[[#This Row],[How many hours of a day you work on Excel]],"")</f>
        <v/>
      </c>
      <c r="Q330" s="9" t="str">
        <f>IF($T330,tblSalaries[[#This Row],[Years of Experience]],"")</f>
        <v/>
      </c>
      <c r="R330" s="9" t="str">
        <f>IF($T330,tblSalaries[[#This Row],[Region]],"")</f>
        <v/>
      </c>
      <c r="T330" s="11">
        <f t="shared" si="5"/>
        <v>0</v>
      </c>
      <c r="U330" s="11">
        <f>VLOOKUP(tblSalaries[[#This Row],[Region]],SReg,2,FALSE)</f>
        <v>1</v>
      </c>
      <c r="V330" s="11">
        <f>VLOOKUP(tblSalaries[[#This Row],[How many hours of a day you work on Excel]],SHours,2,FALSE)</f>
        <v>0</v>
      </c>
      <c r="W330" s="11">
        <f>IF(tblSalaries[[#This Row],[Years of Experience]]="",Filters!$I$10,VLOOKUP(tblSalaries[[#This Row],[Years of Experience]],Filters!$G$3:$I$9,3,TRUE))</f>
        <v>0</v>
      </c>
    </row>
    <row r="331" spans="2:23" ht="15" customHeight="1" x14ac:dyDescent="0.25">
      <c r="B331" t="s">
        <v>1727</v>
      </c>
      <c r="C331" s="1">
        <v>41055.063981481479</v>
      </c>
      <c r="D331">
        <v>61000</v>
      </c>
      <c r="E331" t="s">
        <v>126</v>
      </c>
      <c r="F331" t="s">
        <v>17</v>
      </c>
      <c r="G331" t="s">
        <v>12</v>
      </c>
      <c r="H331" t="s">
        <v>22</v>
      </c>
      <c r="J331" t="str">
        <f>VLOOKUP(tblSalaries[[#This Row],[clean Country]],tblCountries[[#All],[Mapping]:[Region]],2,FALSE)</f>
        <v>USA</v>
      </c>
      <c r="L331" s="9" t="str">
        <f>IF($T331,tblSalaries[[#This Row],[Salary in USD]],"")</f>
        <v/>
      </c>
      <c r="M331" s="9" t="str">
        <f>IF($T331,tblSalaries[[#This Row],[Your Job Title]],"")</f>
        <v/>
      </c>
      <c r="N331" s="9" t="str">
        <f>IF($T331,tblSalaries[[#This Row],[Job Type]],"")</f>
        <v/>
      </c>
      <c r="O331" s="9" t="str">
        <f>IF($T331,tblSalaries[[#This Row],[clean Country]],"")</f>
        <v/>
      </c>
      <c r="P331" s="9" t="str">
        <f>IF($T331,tblSalaries[[#This Row],[How many hours of a day you work on Excel]],"")</f>
        <v/>
      </c>
      <c r="Q331" s="9" t="str">
        <f>IF($T331,tblSalaries[[#This Row],[Years of Experience]],"")</f>
        <v/>
      </c>
      <c r="R331" s="9" t="str">
        <f>IF($T331,tblSalaries[[#This Row],[Region]],"")</f>
        <v/>
      </c>
      <c r="T331" s="11">
        <f t="shared" si="5"/>
        <v>0</v>
      </c>
      <c r="U331" s="11">
        <f>VLOOKUP(tblSalaries[[#This Row],[Region]],SReg,2,FALSE)</f>
        <v>1</v>
      </c>
      <c r="V331" s="11">
        <f>VLOOKUP(tblSalaries[[#This Row],[How many hours of a day you work on Excel]],SHours,2,FALSE)</f>
        <v>0</v>
      </c>
      <c r="W331" s="11">
        <f>IF(tblSalaries[[#This Row],[Years of Experience]]="",Filters!$I$10,VLOOKUP(tblSalaries[[#This Row],[Years of Experience]],Filters!$G$3:$I$9,3,TRUE))</f>
        <v>0</v>
      </c>
    </row>
    <row r="332" spans="2:23" ht="15" customHeight="1" x14ac:dyDescent="0.25">
      <c r="B332" t="s">
        <v>1728</v>
      </c>
      <c r="C332" s="1">
        <v>41055.064050925925</v>
      </c>
      <c r="D332">
        <v>63918.498996971248</v>
      </c>
      <c r="E332" t="s">
        <v>332</v>
      </c>
      <c r="F332" t="s">
        <v>45</v>
      </c>
      <c r="G332" t="s">
        <v>74</v>
      </c>
      <c r="H332" t="s">
        <v>15</v>
      </c>
      <c r="J332" t="str">
        <f>VLOOKUP(tblSalaries[[#This Row],[clean Country]],tblCountries[[#All],[Mapping]:[Region]],2,FALSE)</f>
        <v>CAN</v>
      </c>
      <c r="L332" s="9" t="str">
        <f>IF($T332,tblSalaries[[#This Row],[Salary in USD]],"")</f>
        <v/>
      </c>
      <c r="M332" s="9" t="str">
        <f>IF($T332,tblSalaries[[#This Row],[Your Job Title]],"")</f>
        <v/>
      </c>
      <c r="N332" s="9" t="str">
        <f>IF($T332,tblSalaries[[#This Row],[Job Type]],"")</f>
        <v/>
      </c>
      <c r="O332" s="9" t="str">
        <f>IF($T332,tblSalaries[[#This Row],[clean Country]],"")</f>
        <v/>
      </c>
      <c r="P332" s="9" t="str">
        <f>IF($T332,tblSalaries[[#This Row],[How many hours of a day you work on Excel]],"")</f>
        <v/>
      </c>
      <c r="Q332" s="9" t="str">
        <f>IF($T332,tblSalaries[[#This Row],[Years of Experience]],"")</f>
        <v/>
      </c>
      <c r="R332" s="9" t="str">
        <f>IF($T332,tblSalaries[[#This Row],[Region]],"")</f>
        <v/>
      </c>
      <c r="T332" s="11">
        <f t="shared" si="5"/>
        <v>0</v>
      </c>
      <c r="U332" s="11">
        <f>VLOOKUP(tblSalaries[[#This Row],[Region]],SReg,2,FALSE)</f>
        <v>0</v>
      </c>
      <c r="V332" s="11">
        <f>VLOOKUP(tblSalaries[[#This Row],[How many hours of a day you work on Excel]],SHours,2,FALSE)</f>
        <v>0</v>
      </c>
      <c r="W332" s="11">
        <f>IF(tblSalaries[[#This Row],[Years of Experience]]="",Filters!$I$10,VLOOKUP(tblSalaries[[#This Row],[Years of Experience]],Filters!$G$3:$I$9,3,TRUE))</f>
        <v>0</v>
      </c>
    </row>
    <row r="333" spans="2:23" ht="15" customHeight="1" x14ac:dyDescent="0.25">
      <c r="B333" t="s">
        <v>1729</v>
      </c>
      <c r="C333" s="1">
        <v>41055.064189814817</v>
      </c>
      <c r="D333">
        <v>50000</v>
      </c>
      <c r="E333" t="s">
        <v>333</v>
      </c>
      <c r="F333" t="s">
        <v>17</v>
      </c>
      <c r="G333" t="s">
        <v>12</v>
      </c>
      <c r="H333" t="s">
        <v>10</v>
      </c>
      <c r="J333" t="str">
        <f>VLOOKUP(tblSalaries[[#This Row],[clean Country]],tblCountries[[#All],[Mapping]:[Region]],2,FALSE)</f>
        <v>USA</v>
      </c>
      <c r="L333" s="9" t="str">
        <f>IF($T333,tblSalaries[[#This Row],[Salary in USD]],"")</f>
        <v/>
      </c>
      <c r="M333" s="9" t="str">
        <f>IF($T333,tblSalaries[[#This Row],[Your Job Title]],"")</f>
        <v/>
      </c>
      <c r="N333" s="9" t="str">
        <f>IF($T333,tblSalaries[[#This Row],[Job Type]],"")</f>
        <v/>
      </c>
      <c r="O333" s="9" t="str">
        <f>IF($T333,tblSalaries[[#This Row],[clean Country]],"")</f>
        <v/>
      </c>
      <c r="P333" s="9" t="str">
        <f>IF($T333,tblSalaries[[#This Row],[How many hours of a day you work on Excel]],"")</f>
        <v/>
      </c>
      <c r="Q333" s="9" t="str">
        <f>IF($T333,tblSalaries[[#This Row],[Years of Experience]],"")</f>
        <v/>
      </c>
      <c r="R333" s="9" t="str">
        <f>IF($T333,tblSalaries[[#This Row],[Region]],"")</f>
        <v/>
      </c>
      <c r="T333" s="11">
        <f t="shared" si="5"/>
        <v>0</v>
      </c>
      <c r="U333" s="11">
        <f>VLOOKUP(tblSalaries[[#This Row],[Region]],SReg,2,FALSE)</f>
        <v>1</v>
      </c>
      <c r="V333" s="11">
        <f>VLOOKUP(tblSalaries[[#This Row],[How many hours of a day you work on Excel]],SHours,2,FALSE)</f>
        <v>1</v>
      </c>
      <c r="W333" s="11">
        <f>IF(tblSalaries[[#This Row],[Years of Experience]]="",Filters!$I$10,VLOOKUP(tblSalaries[[#This Row],[Years of Experience]],Filters!$G$3:$I$9,3,TRUE))</f>
        <v>0</v>
      </c>
    </row>
    <row r="334" spans="2:23" ht="15" customHeight="1" x14ac:dyDescent="0.25">
      <c r="B334" t="s">
        <v>1730</v>
      </c>
      <c r="C334" s="1">
        <v>41055.064618055556</v>
      </c>
      <c r="D334">
        <v>150000</v>
      </c>
      <c r="E334" t="s">
        <v>334</v>
      </c>
      <c r="F334" t="s">
        <v>258</v>
      </c>
      <c r="G334" t="s">
        <v>12</v>
      </c>
      <c r="H334" t="s">
        <v>10</v>
      </c>
      <c r="J334" t="str">
        <f>VLOOKUP(tblSalaries[[#This Row],[clean Country]],tblCountries[[#All],[Mapping]:[Region]],2,FALSE)</f>
        <v>USA</v>
      </c>
      <c r="L334" s="9" t="str">
        <f>IF($T334,tblSalaries[[#This Row],[Salary in USD]],"")</f>
        <v/>
      </c>
      <c r="M334" s="9" t="str">
        <f>IF($T334,tblSalaries[[#This Row],[Your Job Title]],"")</f>
        <v/>
      </c>
      <c r="N334" s="9" t="str">
        <f>IF($T334,tblSalaries[[#This Row],[Job Type]],"")</f>
        <v/>
      </c>
      <c r="O334" s="9" t="str">
        <f>IF($T334,tblSalaries[[#This Row],[clean Country]],"")</f>
        <v/>
      </c>
      <c r="P334" s="9" t="str">
        <f>IF($T334,tblSalaries[[#This Row],[How many hours of a day you work on Excel]],"")</f>
        <v/>
      </c>
      <c r="Q334" s="9" t="str">
        <f>IF($T334,tblSalaries[[#This Row],[Years of Experience]],"")</f>
        <v/>
      </c>
      <c r="R334" s="9" t="str">
        <f>IF($T334,tblSalaries[[#This Row],[Region]],"")</f>
        <v/>
      </c>
      <c r="T334" s="11">
        <f t="shared" si="5"/>
        <v>0</v>
      </c>
      <c r="U334" s="11">
        <f>VLOOKUP(tblSalaries[[#This Row],[Region]],SReg,2,FALSE)</f>
        <v>1</v>
      </c>
      <c r="V334" s="11">
        <f>VLOOKUP(tblSalaries[[#This Row],[How many hours of a day you work on Excel]],SHours,2,FALSE)</f>
        <v>1</v>
      </c>
      <c r="W334" s="11">
        <f>IF(tblSalaries[[#This Row],[Years of Experience]]="",Filters!$I$10,VLOOKUP(tblSalaries[[#This Row],[Years of Experience]],Filters!$G$3:$I$9,3,TRUE))</f>
        <v>0</v>
      </c>
    </row>
    <row r="335" spans="2:23" ht="15" customHeight="1" x14ac:dyDescent="0.25">
      <c r="B335" t="s">
        <v>1731</v>
      </c>
      <c r="C335" s="1">
        <v>41055.065011574072</v>
      </c>
      <c r="D335">
        <v>7123.1666749770275</v>
      </c>
      <c r="E335" t="s">
        <v>335</v>
      </c>
      <c r="F335" t="s">
        <v>17</v>
      </c>
      <c r="G335" t="s">
        <v>6</v>
      </c>
      <c r="H335" t="s">
        <v>7</v>
      </c>
      <c r="J335" t="str">
        <f>VLOOKUP(tblSalaries[[#This Row],[clean Country]],tblCountries[[#All],[Mapping]:[Region]],2,FALSE)</f>
        <v>APAC</v>
      </c>
      <c r="L335" s="9" t="str">
        <f>IF($T335,tblSalaries[[#This Row],[Salary in USD]],"")</f>
        <v/>
      </c>
      <c r="M335" s="9" t="str">
        <f>IF($T335,tblSalaries[[#This Row],[Your Job Title]],"")</f>
        <v/>
      </c>
      <c r="N335" s="9" t="str">
        <f>IF($T335,tblSalaries[[#This Row],[Job Type]],"")</f>
        <v/>
      </c>
      <c r="O335" s="9" t="str">
        <f>IF($T335,tblSalaries[[#This Row],[clean Country]],"")</f>
        <v/>
      </c>
      <c r="P335" s="9" t="str">
        <f>IF($T335,tblSalaries[[#This Row],[How many hours of a day you work on Excel]],"")</f>
        <v/>
      </c>
      <c r="Q335" s="9" t="str">
        <f>IF($T335,tblSalaries[[#This Row],[Years of Experience]],"")</f>
        <v/>
      </c>
      <c r="R335" s="9" t="str">
        <f>IF($T335,tblSalaries[[#This Row],[Region]],"")</f>
        <v/>
      </c>
      <c r="T335" s="11">
        <f t="shared" si="5"/>
        <v>0</v>
      </c>
      <c r="U335" s="11">
        <f>VLOOKUP(tblSalaries[[#This Row],[Region]],SReg,2,FALSE)</f>
        <v>0</v>
      </c>
      <c r="V335" s="11">
        <f>VLOOKUP(tblSalaries[[#This Row],[How many hours of a day you work on Excel]],SHours,2,FALSE)</f>
        <v>1</v>
      </c>
      <c r="W335" s="11">
        <f>IF(tblSalaries[[#This Row],[Years of Experience]]="",Filters!$I$10,VLOOKUP(tblSalaries[[#This Row],[Years of Experience]],Filters!$G$3:$I$9,3,TRUE))</f>
        <v>0</v>
      </c>
    </row>
    <row r="336" spans="2:23" ht="15" customHeight="1" x14ac:dyDescent="0.25">
      <c r="B336" t="s">
        <v>1732</v>
      </c>
      <c r="C336" s="1">
        <v>41055.065104166664</v>
      </c>
      <c r="D336">
        <v>150000</v>
      </c>
      <c r="E336" t="s">
        <v>336</v>
      </c>
      <c r="F336" t="s">
        <v>45</v>
      </c>
      <c r="G336" t="s">
        <v>337</v>
      </c>
      <c r="H336" t="s">
        <v>7</v>
      </c>
      <c r="J336" t="str">
        <f>VLOOKUP(tblSalaries[[#This Row],[clean Country]],tblCountries[[#All],[Mapping]:[Region]],2,FALSE)</f>
        <v>EMEA</v>
      </c>
      <c r="L336" s="9" t="str">
        <f>IF($T336,tblSalaries[[#This Row],[Salary in USD]],"")</f>
        <v/>
      </c>
      <c r="M336" s="9" t="str">
        <f>IF($T336,tblSalaries[[#This Row],[Your Job Title]],"")</f>
        <v/>
      </c>
      <c r="N336" s="9" t="str">
        <f>IF($T336,tblSalaries[[#This Row],[Job Type]],"")</f>
        <v/>
      </c>
      <c r="O336" s="9" t="str">
        <f>IF($T336,tblSalaries[[#This Row],[clean Country]],"")</f>
        <v/>
      </c>
      <c r="P336" s="9" t="str">
        <f>IF($T336,tblSalaries[[#This Row],[How many hours of a day you work on Excel]],"")</f>
        <v/>
      </c>
      <c r="Q336" s="9" t="str">
        <f>IF($T336,tblSalaries[[#This Row],[Years of Experience]],"")</f>
        <v/>
      </c>
      <c r="R336" s="9" t="str">
        <f>IF($T336,tblSalaries[[#This Row],[Region]],"")</f>
        <v/>
      </c>
      <c r="T336" s="11">
        <f t="shared" si="5"/>
        <v>0</v>
      </c>
      <c r="U336" s="11">
        <f>VLOOKUP(tblSalaries[[#This Row],[Region]],SReg,2,FALSE)</f>
        <v>0</v>
      </c>
      <c r="V336" s="11">
        <f>VLOOKUP(tblSalaries[[#This Row],[How many hours of a day you work on Excel]],SHours,2,FALSE)</f>
        <v>1</v>
      </c>
      <c r="W336" s="11">
        <f>IF(tblSalaries[[#This Row],[Years of Experience]]="",Filters!$I$10,VLOOKUP(tblSalaries[[#This Row],[Years of Experience]],Filters!$G$3:$I$9,3,TRUE))</f>
        <v>0</v>
      </c>
    </row>
    <row r="337" spans="2:23" ht="15" customHeight="1" x14ac:dyDescent="0.25">
      <c r="B337" t="s">
        <v>1733</v>
      </c>
      <c r="C337" s="1">
        <v>41055.065925925926</v>
      </c>
      <c r="D337">
        <v>45000</v>
      </c>
      <c r="E337" t="s">
        <v>338</v>
      </c>
      <c r="F337" t="s">
        <v>56</v>
      </c>
      <c r="G337" t="s">
        <v>12</v>
      </c>
      <c r="H337" t="s">
        <v>7</v>
      </c>
      <c r="J337" t="str">
        <f>VLOOKUP(tblSalaries[[#This Row],[clean Country]],tblCountries[[#All],[Mapping]:[Region]],2,FALSE)</f>
        <v>USA</v>
      </c>
      <c r="L337" s="9" t="str">
        <f>IF($T337,tblSalaries[[#This Row],[Salary in USD]],"")</f>
        <v/>
      </c>
      <c r="M337" s="9" t="str">
        <f>IF($T337,tblSalaries[[#This Row],[Your Job Title]],"")</f>
        <v/>
      </c>
      <c r="N337" s="9" t="str">
        <f>IF($T337,tblSalaries[[#This Row],[Job Type]],"")</f>
        <v/>
      </c>
      <c r="O337" s="9" t="str">
        <f>IF($T337,tblSalaries[[#This Row],[clean Country]],"")</f>
        <v/>
      </c>
      <c r="P337" s="9" t="str">
        <f>IF($T337,tblSalaries[[#This Row],[How many hours of a day you work on Excel]],"")</f>
        <v/>
      </c>
      <c r="Q337" s="9" t="str">
        <f>IF($T337,tblSalaries[[#This Row],[Years of Experience]],"")</f>
        <v/>
      </c>
      <c r="R337" s="9" t="str">
        <f>IF($T337,tblSalaries[[#This Row],[Region]],"")</f>
        <v/>
      </c>
      <c r="T337" s="11">
        <f t="shared" si="5"/>
        <v>0</v>
      </c>
      <c r="U337" s="11">
        <f>VLOOKUP(tblSalaries[[#This Row],[Region]],SReg,2,FALSE)</f>
        <v>1</v>
      </c>
      <c r="V337" s="11">
        <f>VLOOKUP(tblSalaries[[#This Row],[How many hours of a day you work on Excel]],SHours,2,FALSE)</f>
        <v>1</v>
      </c>
      <c r="W337" s="11">
        <f>IF(tblSalaries[[#This Row],[Years of Experience]]="",Filters!$I$10,VLOOKUP(tblSalaries[[#This Row],[Years of Experience]],Filters!$G$3:$I$9,3,TRUE))</f>
        <v>0</v>
      </c>
    </row>
    <row r="338" spans="2:23" ht="15" customHeight="1" x14ac:dyDescent="0.25">
      <c r="B338" t="s">
        <v>1734</v>
      </c>
      <c r="C338" s="1">
        <v>41055.065995370373</v>
      </c>
      <c r="D338">
        <v>135000</v>
      </c>
      <c r="E338" t="s">
        <v>339</v>
      </c>
      <c r="F338" t="s">
        <v>45</v>
      </c>
      <c r="G338" t="s">
        <v>12</v>
      </c>
      <c r="H338" t="s">
        <v>10</v>
      </c>
      <c r="J338" t="str">
        <f>VLOOKUP(tblSalaries[[#This Row],[clean Country]],tblCountries[[#All],[Mapping]:[Region]],2,FALSE)</f>
        <v>USA</v>
      </c>
      <c r="L338" s="9" t="str">
        <f>IF($T338,tblSalaries[[#This Row],[Salary in USD]],"")</f>
        <v/>
      </c>
      <c r="M338" s="9" t="str">
        <f>IF($T338,tblSalaries[[#This Row],[Your Job Title]],"")</f>
        <v/>
      </c>
      <c r="N338" s="9" t="str">
        <f>IF($T338,tblSalaries[[#This Row],[Job Type]],"")</f>
        <v/>
      </c>
      <c r="O338" s="9" t="str">
        <f>IF($T338,tblSalaries[[#This Row],[clean Country]],"")</f>
        <v/>
      </c>
      <c r="P338" s="9" t="str">
        <f>IF($T338,tblSalaries[[#This Row],[How many hours of a day you work on Excel]],"")</f>
        <v/>
      </c>
      <c r="Q338" s="9" t="str">
        <f>IF($T338,tblSalaries[[#This Row],[Years of Experience]],"")</f>
        <v/>
      </c>
      <c r="R338" s="9" t="str">
        <f>IF($T338,tblSalaries[[#This Row],[Region]],"")</f>
        <v/>
      </c>
      <c r="T338" s="11">
        <f t="shared" si="5"/>
        <v>0</v>
      </c>
      <c r="U338" s="11">
        <f>VLOOKUP(tblSalaries[[#This Row],[Region]],SReg,2,FALSE)</f>
        <v>1</v>
      </c>
      <c r="V338" s="11">
        <f>VLOOKUP(tblSalaries[[#This Row],[How many hours of a day you work on Excel]],SHours,2,FALSE)</f>
        <v>1</v>
      </c>
      <c r="W338" s="11">
        <f>IF(tblSalaries[[#This Row],[Years of Experience]]="",Filters!$I$10,VLOOKUP(tblSalaries[[#This Row],[Years of Experience]],Filters!$G$3:$I$9,3,TRUE))</f>
        <v>0</v>
      </c>
    </row>
    <row r="339" spans="2:23" ht="15" customHeight="1" x14ac:dyDescent="0.25">
      <c r="B339" t="s">
        <v>1735</v>
      </c>
      <c r="C339" s="1">
        <v>41055.066180555557</v>
      </c>
      <c r="D339">
        <v>6410.8500074793246</v>
      </c>
      <c r="E339" t="s">
        <v>340</v>
      </c>
      <c r="F339" t="s">
        <v>17</v>
      </c>
      <c r="G339" t="s">
        <v>6</v>
      </c>
      <c r="H339" t="s">
        <v>15</v>
      </c>
      <c r="J339" t="str">
        <f>VLOOKUP(tblSalaries[[#This Row],[clean Country]],tblCountries[[#All],[Mapping]:[Region]],2,FALSE)</f>
        <v>APAC</v>
      </c>
      <c r="L339" s="9" t="str">
        <f>IF($T339,tblSalaries[[#This Row],[Salary in USD]],"")</f>
        <v/>
      </c>
      <c r="M339" s="9" t="str">
        <f>IF($T339,tblSalaries[[#This Row],[Your Job Title]],"")</f>
        <v/>
      </c>
      <c r="N339" s="9" t="str">
        <f>IF($T339,tblSalaries[[#This Row],[Job Type]],"")</f>
        <v/>
      </c>
      <c r="O339" s="9" t="str">
        <f>IF($T339,tblSalaries[[#This Row],[clean Country]],"")</f>
        <v/>
      </c>
      <c r="P339" s="9" t="str">
        <f>IF($T339,tblSalaries[[#This Row],[How many hours of a day you work on Excel]],"")</f>
        <v/>
      </c>
      <c r="Q339" s="9" t="str">
        <f>IF($T339,tblSalaries[[#This Row],[Years of Experience]],"")</f>
        <v/>
      </c>
      <c r="R339" s="9" t="str">
        <f>IF($T339,tblSalaries[[#This Row],[Region]],"")</f>
        <v/>
      </c>
      <c r="T339" s="11">
        <f t="shared" si="5"/>
        <v>0</v>
      </c>
      <c r="U339" s="11">
        <f>VLOOKUP(tblSalaries[[#This Row],[Region]],SReg,2,FALSE)</f>
        <v>0</v>
      </c>
      <c r="V339" s="11">
        <f>VLOOKUP(tblSalaries[[#This Row],[How many hours of a day you work on Excel]],SHours,2,FALSE)</f>
        <v>0</v>
      </c>
      <c r="W339" s="11">
        <f>IF(tblSalaries[[#This Row],[Years of Experience]]="",Filters!$I$10,VLOOKUP(tblSalaries[[#This Row],[Years of Experience]],Filters!$G$3:$I$9,3,TRUE))</f>
        <v>0</v>
      </c>
    </row>
    <row r="340" spans="2:23" ht="15" customHeight="1" x14ac:dyDescent="0.25">
      <c r="B340" t="s">
        <v>1736</v>
      </c>
      <c r="C340" s="1">
        <v>41055.066377314812</v>
      </c>
      <c r="D340">
        <v>29000</v>
      </c>
      <c r="E340" t="s">
        <v>341</v>
      </c>
      <c r="F340" t="s">
        <v>45</v>
      </c>
      <c r="G340" t="s">
        <v>12</v>
      </c>
      <c r="H340" t="s">
        <v>7</v>
      </c>
      <c r="J340" t="str">
        <f>VLOOKUP(tblSalaries[[#This Row],[clean Country]],tblCountries[[#All],[Mapping]:[Region]],2,FALSE)</f>
        <v>USA</v>
      </c>
      <c r="L340" s="9" t="str">
        <f>IF($T340,tblSalaries[[#This Row],[Salary in USD]],"")</f>
        <v/>
      </c>
      <c r="M340" s="9" t="str">
        <f>IF($T340,tblSalaries[[#This Row],[Your Job Title]],"")</f>
        <v/>
      </c>
      <c r="N340" s="9" t="str">
        <f>IF($T340,tblSalaries[[#This Row],[Job Type]],"")</f>
        <v/>
      </c>
      <c r="O340" s="9" t="str">
        <f>IF($T340,tblSalaries[[#This Row],[clean Country]],"")</f>
        <v/>
      </c>
      <c r="P340" s="9" t="str">
        <f>IF($T340,tblSalaries[[#This Row],[How many hours of a day you work on Excel]],"")</f>
        <v/>
      </c>
      <c r="Q340" s="9" t="str">
        <f>IF($T340,tblSalaries[[#This Row],[Years of Experience]],"")</f>
        <v/>
      </c>
      <c r="R340" s="9" t="str">
        <f>IF($T340,tblSalaries[[#This Row],[Region]],"")</f>
        <v/>
      </c>
      <c r="T340" s="11">
        <f t="shared" si="5"/>
        <v>0</v>
      </c>
      <c r="U340" s="11">
        <f>VLOOKUP(tblSalaries[[#This Row],[Region]],SReg,2,FALSE)</f>
        <v>1</v>
      </c>
      <c r="V340" s="11">
        <f>VLOOKUP(tblSalaries[[#This Row],[How many hours of a day you work on Excel]],SHours,2,FALSE)</f>
        <v>1</v>
      </c>
      <c r="W340" s="11">
        <f>IF(tblSalaries[[#This Row],[Years of Experience]]="",Filters!$I$10,VLOOKUP(tblSalaries[[#This Row],[Years of Experience]],Filters!$G$3:$I$9,3,TRUE))</f>
        <v>0</v>
      </c>
    </row>
    <row r="341" spans="2:23" ht="15" customHeight="1" x14ac:dyDescent="0.25">
      <c r="B341" t="s">
        <v>1737</v>
      </c>
      <c r="C341" s="1">
        <v>41055.067743055559</v>
      </c>
      <c r="D341">
        <v>13000</v>
      </c>
      <c r="E341" t="s">
        <v>342</v>
      </c>
      <c r="F341" t="s">
        <v>45</v>
      </c>
      <c r="G341" t="s">
        <v>6</v>
      </c>
      <c r="H341" t="s">
        <v>10</v>
      </c>
      <c r="J341" t="str">
        <f>VLOOKUP(tblSalaries[[#This Row],[clean Country]],tblCountries[[#All],[Mapping]:[Region]],2,FALSE)</f>
        <v>APAC</v>
      </c>
      <c r="L341" s="9" t="str">
        <f>IF($T341,tblSalaries[[#This Row],[Salary in USD]],"")</f>
        <v/>
      </c>
      <c r="M341" s="9" t="str">
        <f>IF($T341,tblSalaries[[#This Row],[Your Job Title]],"")</f>
        <v/>
      </c>
      <c r="N341" s="9" t="str">
        <f>IF($T341,tblSalaries[[#This Row],[Job Type]],"")</f>
        <v/>
      </c>
      <c r="O341" s="9" t="str">
        <f>IF($T341,tblSalaries[[#This Row],[clean Country]],"")</f>
        <v/>
      </c>
      <c r="P341" s="9" t="str">
        <f>IF($T341,tblSalaries[[#This Row],[How many hours of a day you work on Excel]],"")</f>
        <v/>
      </c>
      <c r="Q341" s="9" t="str">
        <f>IF($T341,tblSalaries[[#This Row],[Years of Experience]],"")</f>
        <v/>
      </c>
      <c r="R341" s="9" t="str">
        <f>IF($T341,tblSalaries[[#This Row],[Region]],"")</f>
        <v/>
      </c>
      <c r="T341" s="11">
        <f t="shared" si="5"/>
        <v>0</v>
      </c>
      <c r="U341" s="11">
        <f>VLOOKUP(tblSalaries[[#This Row],[Region]],SReg,2,FALSE)</f>
        <v>0</v>
      </c>
      <c r="V341" s="11">
        <f>VLOOKUP(tblSalaries[[#This Row],[How many hours of a day you work on Excel]],SHours,2,FALSE)</f>
        <v>1</v>
      </c>
      <c r="W341" s="11">
        <f>IF(tblSalaries[[#This Row],[Years of Experience]]="",Filters!$I$10,VLOOKUP(tblSalaries[[#This Row],[Years of Experience]],Filters!$G$3:$I$9,3,TRUE))</f>
        <v>0</v>
      </c>
    </row>
    <row r="342" spans="2:23" ht="15" customHeight="1" x14ac:dyDescent="0.25">
      <c r="B342" t="s">
        <v>1738</v>
      </c>
      <c r="C342" s="1">
        <v>41055.068124999998</v>
      </c>
      <c r="D342">
        <v>63000</v>
      </c>
      <c r="E342" t="s">
        <v>90</v>
      </c>
      <c r="F342" t="s">
        <v>17</v>
      </c>
      <c r="G342" t="s">
        <v>12</v>
      </c>
      <c r="H342" t="s">
        <v>10</v>
      </c>
      <c r="J342" t="str">
        <f>VLOOKUP(tblSalaries[[#This Row],[clean Country]],tblCountries[[#All],[Mapping]:[Region]],2,FALSE)</f>
        <v>USA</v>
      </c>
      <c r="L342" s="9" t="str">
        <f>IF($T342,tblSalaries[[#This Row],[Salary in USD]],"")</f>
        <v/>
      </c>
      <c r="M342" s="9" t="str">
        <f>IF($T342,tblSalaries[[#This Row],[Your Job Title]],"")</f>
        <v/>
      </c>
      <c r="N342" s="9" t="str">
        <f>IF($T342,tblSalaries[[#This Row],[Job Type]],"")</f>
        <v/>
      </c>
      <c r="O342" s="9" t="str">
        <f>IF($T342,tblSalaries[[#This Row],[clean Country]],"")</f>
        <v/>
      </c>
      <c r="P342" s="9" t="str">
        <f>IF($T342,tblSalaries[[#This Row],[How many hours of a day you work on Excel]],"")</f>
        <v/>
      </c>
      <c r="Q342" s="9" t="str">
        <f>IF($T342,tblSalaries[[#This Row],[Years of Experience]],"")</f>
        <v/>
      </c>
      <c r="R342" s="9" t="str">
        <f>IF($T342,tblSalaries[[#This Row],[Region]],"")</f>
        <v/>
      </c>
      <c r="T342" s="11">
        <f t="shared" si="5"/>
        <v>0</v>
      </c>
      <c r="U342" s="11">
        <f>VLOOKUP(tblSalaries[[#This Row],[Region]],SReg,2,FALSE)</f>
        <v>1</v>
      </c>
      <c r="V342" s="11">
        <f>VLOOKUP(tblSalaries[[#This Row],[How many hours of a day you work on Excel]],SHours,2,FALSE)</f>
        <v>1</v>
      </c>
      <c r="W342" s="11">
        <f>IF(tblSalaries[[#This Row],[Years of Experience]]="",Filters!$I$10,VLOOKUP(tblSalaries[[#This Row],[Years of Experience]],Filters!$G$3:$I$9,3,TRUE))</f>
        <v>0</v>
      </c>
    </row>
    <row r="343" spans="2:23" ht="15" customHeight="1" x14ac:dyDescent="0.25">
      <c r="B343" t="s">
        <v>1739</v>
      </c>
      <c r="C343" s="1">
        <v>41055.068124999998</v>
      </c>
      <c r="D343">
        <v>95000</v>
      </c>
      <c r="E343" t="s">
        <v>343</v>
      </c>
      <c r="F343" t="s">
        <v>17</v>
      </c>
      <c r="G343" t="s">
        <v>12</v>
      </c>
      <c r="H343" t="s">
        <v>7</v>
      </c>
      <c r="J343" t="str">
        <f>VLOOKUP(tblSalaries[[#This Row],[clean Country]],tblCountries[[#All],[Mapping]:[Region]],2,FALSE)</f>
        <v>USA</v>
      </c>
      <c r="L343" s="9" t="str">
        <f>IF($T343,tblSalaries[[#This Row],[Salary in USD]],"")</f>
        <v/>
      </c>
      <c r="M343" s="9" t="str">
        <f>IF($T343,tblSalaries[[#This Row],[Your Job Title]],"")</f>
        <v/>
      </c>
      <c r="N343" s="9" t="str">
        <f>IF($T343,tblSalaries[[#This Row],[Job Type]],"")</f>
        <v/>
      </c>
      <c r="O343" s="9" t="str">
        <f>IF($T343,tblSalaries[[#This Row],[clean Country]],"")</f>
        <v/>
      </c>
      <c r="P343" s="9" t="str">
        <f>IF($T343,tblSalaries[[#This Row],[How many hours of a day you work on Excel]],"")</f>
        <v/>
      </c>
      <c r="Q343" s="9" t="str">
        <f>IF($T343,tblSalaries[[#This Row],[Years of Experience]],"")</f>
        <v/>
      </c>
      <c r="R343" s="9" t="str">
        <f>IF($T343,tblSalaries[[#This Row],[Region]],"")</f>
        <v/>
      </c>
      <c r="T343" s="11">
        <f t="shared" si="5"/>
        <v>0</v>
      </c>
      <c r="U343" s="11">
        <f>VLOOKUP(tblSalaries[[#This Row],[Region]],SReg,2,FALSE)</f>
        <v>1</v>
      </c>
      <c r="V343" s="11">
        <f>VLOOKUP(tblSalaries[[#This Row],[How many hours of a day you work on Excel]],SHours,2,FALSE)</f>
        <v>1</v>
      </c>
      <c r="W343" s="11">
        <f>IF(tblSalaries[[#This Row],[Years of Experience]]="",Filters!$I$10,VLOOKUP(tblSalaries[[#This Row],[Years of Experience]],Filters!$G$3:$I$9,3,TRUE))</f>
        <v>0</v>
      </c>
    </row>
    <row r="344" spans="2:23" ht="15" customHeight="1" x14ac:dyDescent="0.25">
      <c r="B344" t="s">
        <v>1740</v>
      </c>
      <c r="C344" s="1">
        <v>41055.068645833337</v>
      </c>
      <c r="D344">
        <v>100000</v>
      </c>
      <c r="E344" t="s">
        <v>345</v>
      </c>
      <c r="F344" t="s">
        <v>17</v>
      </c>
      <c r="G344" t="s">
        <v>59</v>
      </c>
      <c r="H344" t="s">
        <v>7</v>
      </c>
      <c r="J344" t="str">
        <f>VLOOKUP(tblSalaries[[#This Row],[clean Country]],tblCountries[[#All],[Mapping]:[Region]],2,FALSE)</f>
        <v>EMEA</v>
      </c>
      <c r="L344" s="9" t="str">
        <f>IF($T344,tblSalaries[[#This Row],[Salary in USD]],"")</f>
        <v/>
      </c>
      <c r="M344" s="9" t="str">
        <f>IF($T344,tblSalaries[[#This Row],[Your Job Title]],"")</f>
        <v/>
      </c>
      <c r="N344" s="9" t="str">
        <f>IF($T344,tblSalaries[[#This Row],[Job Type]],"")</f>
        <v/>
      </c>
      <c r="O344" s="9" t="str">
        <f>IF($T344,tblSalaries[[#This Row],[clean Country]],"")</f>
        <v/>
      </c>
      <c r="P344" s="9" t="str">
        <f>IF($T344,tblSalaries[[#This Row],[How many hours of a day you work on Excel]],"")</f>
        <v/>
      </c>
      <c r="Q344" s="9" t="str">
        <f>IF($T344,tblSalaries[[#This Row],[Years of Experience]],"")</f>
        <v/>
      </c>
      <c r="R344" s="9" t="str">
        <f>IF($T344,tblSalaries[[#This Row],[Region]],"")</f>
        <v/>
      </c>
      <c r="T344" s="11">
        <f t="shared" si="5"/>
        <v>0</v>
      </c>
      <c r="U344" s="11">
        <f>VLOOKUP(tblSalaries[[#This Row],[Region]],SReg,2,FALSE)</f>
        <v>0</v>
      </c>
      <c r="V344" s="11">
        <f>VLOOKUP(tblSalaries[[#This Row],[How many hours of a day you work on Excel]],SHours,2,FALSE)</f>
        <v>1</v>
      </c>
      <c r="W344" s="11">
        <f>IF(tblSalaries[[#This Row],[Years of Experience]]="",Filters!$I$10,VLOOKUP(tblSalaries[[#This Row],[Years of Experience]],Filters!$G$3:$I$9,3,TRUE))</f>
        <v>0</v>
      </c>
    </row>
    <row r="345" spans="2:23" ht="15" customHeight="1" x14ac:dyDescent="0.25">
      <c r="B345" t="s">
        <v>1741</v>
      </c>
      <c r="C345" s="1">
        <v>41055.069178240738</v>
      </c>
      <c r="D345">
        <v>3800</v>
      </c>
      <c r="E345" t="s">
        <v>346</v>
      </c>
      <c r="F345" t="s">
        <v>3391</v>
      </c>
      <c r="G345" t="s">
        <v>6</v>
      </c>
      <c r="H345" t="s">
        <v>7</v>
      </c>
      <c r="J345" t="str">
        <f>VLOOKUP(tblSalaries[[#This Row],[clean Country]],tblCountries[[#All],[Mapping]:[Region]],2,FALSE)</f>
        <v>APAC</v>
      </c>
      <c r="L345" s="9" t="str">
        <f>IF($T345,tblSalaries[[#This Row],[Salary in USD]],"")</f>
        <v/>
      </c>
      <c r="M345" s="9" t="str">
        <f>IF($T345,tblSalaries[[#This Row],[Your Job Title]],"")</f>
        <v/>
      </c>
      <c r="N345" s="9" t="str">
        <f>IF($T345,tblSalaries[[#This Row],[Job Type]],"")</f>
        <v/>
      </c>
      <c r="O345" s="9" t="str">
        <f>IF($T345,tblSalaries[[#This Row],[clean Country]],"")</f>
        <v/>
      </c>
      <c r="P345" s="9" t="str">
        <f>IF($T345,tblSalaries[[#This Row],[How many hours of a day you work on Excel]],"")</f>
        <v/>
      </c>
      <c r="Q345" s="9" t="str">
        <f>IF($T345,tblSalaries[[#This Row],[Years of Experience]],"")</f>
        <v/>
      </c>
      <c r="R345" s="9" t="str">
        <f>IF($T345,tblSalaries[[#This Row],[Region]],"")</f>
        <v/>
      </c>
      <c r="T345" s="11">
        <f t="shared" si="5"/>
        <v>0</v>
      </c>
      <c r="U345" s="11">
        <f>VLOOKUP(tblSalaries[[#This Row],[Region]],SReg,2,FALSE)</f>
        <v>0</v>
      </c>
      <c r="V345" s="11">
        <f>VLOOKUP(tblSalaries[[#This Row],[How many hours of a day you work on Excel]],SHours,2,FALSE)</f>
        <v>1</v>
      </c>
      <c r="W345" s="11">
        <f>IF(tblSalaries[[#This Row],[Years of Experience]]="",Filters!$I$10,VLOOKUP(tblSalaries[[#This Row],[Years of Experience]],Filters!$G$3:$I$9,3,TRUE))</f>
        <v>0</v>
      </c>
    </row>
    <row r="346" spans="2:23" ht="15" customHeight="1" x14ac:dyDescent="0.25">
      <c r="B346" t="s">
        <v>1742</v>
      </c>
      <c r="C346" s="1">
        <v>41055.069502314815</v>
      </c>
      <c r="D346">
        <v>11400</v>
      </c>
      <c r="E346" t="s">
        <v>347</v>
      </c>
      <c r="F346" t="s">
        <v>294</v>
      </c>
      <c r="G346" t="s">
        <v>118</v>
      </c>
      <c r="H346" t="s">
        <v>7</v>
      </c>
      <c r="J346" t="str">
        <f>VLOOKUP(tblSalaries[[#This Row],[clean Country]],tblCountries[[#All],[Mapping]:[Region]],2,FALSE)</f>
        <v>S AMER</v>
      </c>
      <c r="L346" s="9" t="str">
        <f>IF($T346,tblSalaries[[#This Row],[Salary in USD]],"")</f>
        <v/>
      </c>
      <c r="M346" s="9" t="str">
        <f>IF($T346,tblSalaries[[#This Row],[Your Job Title]],"")</f>
        <v/>
      </c>
      <c r="N346" s="9" t="str">
        <f>IF($T346,tblSalaries[[#This Row],[Job Type]],"")</f>
        <v/>
      </c>
      <c r="O346" s="9" t="str">
        <f>IF($T346,tblSalaries[[#This Row],[clean Country]],"")</f>
        <v/>
      </c>
      <c r="P346" s="9" t="str">
        <f>IF($T346,tblSalaries[[#This Row],[How many hours of a day you work on Excel]],"")</f>
        <v/>
      </c>
      <c r="Q346" s="9" t="str">
        <f>IF($T346,tblSalaries[[#This Row],[Years of Experience]],"")</f>
        <v/>
      </c>
      <c r="R346" s="9" t="str">
        <f>IF($T346,tblSalaries[[#This Row],[Region]],"")</f>
        <v/>
      </c>
      <c r="T346" s="11">
        <f t="shared" si="5"/>
        <v>0</v>
      </c>
      <c r="U346" s="11">
        <f>VLOOKUP(tblSalaries[[#This Row],[Region]],SReg,2,FALSE)</f>
        <v>0</v>
      </c>
      <c r="V346" s="11">
        <f>VLOOKUP(tblSalaries[[#This Row],[How many hours of a day you work on Excel]],SHours,2,FALSE)</f>
        <v>1</v>
      </c>
      <c r="W346" s="11">
        <f>IF(tblSalaries[[#This Row],[Years of Experience]]="",Filters!$I$10,VLOOKUP(tblSalaries[[#This Row],[Years of Experience]],Filters!$G$3:$I$9,3,TRUE))</f>
        <v>0</v>
      </c>
    </row>
    <row r="347" spans="2:23" ht="15" customHeight="1" x14ac:dyDescent="0.25">
      <c r="B347" t="s">
        <v>1743</v>
      </c>
      <c r="C347" s="1">
        <v>41055.069652777776</v>
      </c>
      <c r="D347">
        <v>55068.245289698301</v>
      </c>
      <c r="E347" t="s">
        <v>348</v>
      </c>
      <c r="F347" t="s">
        <v>17</v>
      </c>
      <c r="G347" t="s">
        <v>74</v>
      </c>
      <c r="H347" t="s">
        <v>7</v>
      </c>
      <c r="J347" t="str">
        <f>VLOOKUP(tblSalaries[[#This Row],[clean Country]],tblCountries[[#All],[Mapping]:[Region]],2,FALSE)</f>
        <v>CAN</v>
      </c>
      <c r="L347" s="9" t="str">
        <f>IF($T347,tblSalaries[[#This Row],[Salary in USD]],"")</f>
        <v/>
      </c>
      <c r="M347" s="9" t="str">
        <f>IF($T347,tblSalaries[[#This Row],[Your Job Title]],"")</f>
        <v/>
      </c>
      <c r="N347" s="9" t="str">
        <f>IF($T347,tblSalaries[[#This Row],[Job Type]],"")</f>
        <v/>
      </c>
      <c r="O347" s="9" t="str">
        <f>IF($T347,tblSalaries[[#This Row],[clean Country]],"")</f>
        <v/>
      </c>
      <c r="P347" s="9" t="str">
        <f>IF($T347,tblSalaries[[#This Row],[How many hours of a day you work on Excel]],"")</f>
        <v/>
      </c>
      <c r="Q347" s="9" t="str">
        <f>IF($T347,tblSalaries[[#This Row],[Years of Experience]],"")</f>
        <v/>
      </c>
      <c r="R347" s="9" t="str">
        <f>IF($T347,tblSalaries[[#This Row],[Region]],"")</f>
        <v/>
      </c>
      <c r="T347" s="11">
        <f t="shared" si="5"/>
        <v>0</v>
      </c>
      <c r="U347" s="11">
        <f>VLOOKUP(tblSalaries[[#This Row],[Region]],SReg,2,FALSE)</f>
        <v>0</v>
      </c>
      <c r="V347" s="11">
        <f>VLOOKUP(tblSalaries[[#This Row],[How many hours of a day you work on Excel]],SHours,2,FALSE)</f>
        <v>1</v>
      </c>
      <c r="W347" s="11">
        <f>IF(tblSalaries[[#This Row],[Years of Experience]]="",Filters!$I$10,VLOOKUP(tblSalaries[[#This Row],[Years of Experience]],Filters!$G$3:$I$9,3,TRUE))</f>
        <v>0</v>
      </c>
    </row>
    <row r="348" spans="2:23" ht="15" customHeight="1" x14ac:dyDescent="0.25">
      <c r="B348" t="s">
        <v>1744</v>
      </c>
      <c r="C348" s="1">
        <v>41055.069768518515</v>
      </c>
      <c r="D348">
        <v>53000</v>
      </c>
      <c r="E348" t="s">
        <v>349</v>
      </c>
      <c r="F348" t="s">
        <v>45</v>
      </c>
      <c r="G348" t="s">
        <v>12</v>
      </c>
      <c r="H348" t="s">
        <v>15</v>
      </c>
      <c r="J348" t="str">
        <f>VLOOKUP(tblSalaries[[#This Row],[clean Country]],tblCountries[[#All],[Mapping]:[Region]],2,FALSE)</f>
        <v>USA</v>
      </c>
      <c r="L348" s="9" t="str">
        <f>IF($T348,tblSalaries[[#This Row],[Salary in USD]],"")</f>
        <v/>
      </c>
      <c r="M348" s="9" t="str">
        <f>IF($T348,tblSalaries[[#This Row],[Your Job Title]],"")</f>
        <v/>
      </c>
      <c r="N348" s="9" t="str">
        <f>IF($T348,tblSalaries[[#This Row],[Job Type]],"")</f>
        <v/>
      </c>
      <c r="O348" s="9" t="str">
        <f>IF($T348,tblSalaries[[#This Row],[clean Country]],"")</f>
        <v/>
      </c>
      <c r="P348" s="9" t="str">
        <f>IF($T348,tblSalaries[[#This Row],[How many hours of a day you work on Excel]],"")</f>
        <v/>
      </c>
      <c r="Q348" s="9" t="str">
        <f>IF($T348,tblSalaries[[#This Row],[Years of Experience]],"")</f>
        <v/>
      </c>
      <c r="R348" s="9" t="str">
        <f>IF($T348,tblSalaries[[#This Row],[Region]],"")</f>
        <v/>
      </c>
      <c r="T348" s="11">
        <f t="shared" si="5"/>
        <v>0</v>
      </c>
      <c r="U348" s="11">
        <f>VLOOKUP(tblSalaries[[#This Row],[Region]],SReg,2,FALSE)</f>
        <v>1</v>
      </c>
      <c r="V348" s="11">
        <f>VLOOKUP(tblSalaries[[#This Row],[How many hours of a day you work on Excel]],SHours,2,FALSE)</f>
        <v>0</v>
      </c>
      <c r="W348" s="11">
        <f>IF(tblSalaries[[#This Row],[Years of Experience]]="",Filters!$I$10,VLOOKUP(tblSalaries[[#This Row],[Years of Experience]],Filters!$G$3:$I$9,3,TRUE))</f>
        <v>0</v>
      </c>
    </row>
    <row r="349" spans="2:23" ht="15" customHeight="1" x14ac:dyDescent="0.25">
      <c r="B349" t="s">
        <v>1745</v>
      </c>
      <c r="C349" s="1">
        <v>41055.070034722223</v>
      </c>
      <c r="D349">
        <v>130000</v>
      </c>
      <c r="E349" t="s">
        <v>350</v>
      </c>
      <c r="F349" t="s">
        <v>233</v>
      </c>
      <c r="G349" t="s">
        <v>12</v>
      </c>
      <c r="H349" t="s">
        <v>7</v>
      </c>
      <c r="J349" t="str">
        <f>VLOOKUP(tblSalaries[[#This Row],[clean Country]],tblCountries[[#All],[Mapping]:[Region]],2,FALSE)</f>
        <v>USA</v>
      </c>
      <c r="L349" s="9" t="str">
        <f>IF($T349,tblSalaries[[#This Row],[Salary in USD]],"")</f>
        <v/>
      </c>
      <c r="M349" s="9" t="str">
        <f>IF($T349,tblSalaries[[#This Row],[Your Job Title]],"")</f>
        <v/>
      </c>
      <c r="N349" s="9" t="str">
        <f>IF($T349,tblSalaries[[#This Row],[Job Type]],"")</f>
        <v/>
      </c>
      <c r="O349" s="9" t="str">
        <f>IF($T349,tblSalaries[[#This Row],[clean Country]],"")</f>
        <v/>
      </c>
      <c r="P349" s="9" t="str">
        <f>IF($T349,tblSalaries[[#This Row],[How many hours of a day you work on Excel]],"")</f>
        <v/>
      </c>
      <c r="Q349" s="9" t="str">
        <f>IF($T349,tblSalaries[[#This Row],[Years of Experience]],"")</f>
        <v/>
      </c>
      <c r="R349" s="9" t="str">
        <f>IF($T349,tblSalaries[[#This Row],[Region]],"")</f>
        <v/>
      </c>
      <c r="T349" s="11">
        <f t="shared" si="5"/>
        <v>0</v>
      </c>
      <c r="U349" s="11">
        <f>VLOOKUP(tblSalaries[[#This Row],[Region]],SReg,2,FALSE)</f>
        <v>1</v>
      </c>
      <c r="V349" s="11">
        <f>VLOOKUP(tblSalaries[[#This Row],[How many hours of a day you work on Excel]],SHours,2,FALSE)</f>
        <v>1</v>
      </c>
      <c r="W349" s="11">
        <f>IF(tblSalaries[[#This Row],[Years of Experience]]="",Filters!$I$10,VLOOKUP(tblSalaries[[#This Row],[Years of Experience]],Filters!$G$3:$I$9,3,TRUE))</f>
        <v>0</v>
      </c>
    </row>
    <row r="350" spans="2:23" ht="15" customHeight="1" x14ac:dyDescent="0.25">
      <c r="B350" t="s">
        <v>1746</v>
      </c>
      <c r="C350" s="1">
        <v>41055.070509259262</v>
      </c>
      <c r="D350">
        <v>6588.9291743537506</v>
      </c>
      <c r="E350" t="s">
        <v>351</v>
      </c>
      <c r="F350" t="s">
        <v>17</v>
      </c>
      <c r="G350" t="s">
        <v>6</v>
      </c>
      <c r="H350" t="s">
        <v>10</v>
      </c>
      <c r="J350" t="str">
        <f>VLOOKUP(tblSalaries[[#This Row],[clean Country]],tblCountries[[#All],[Mapping]:[Region]],2,FALSE)</f>
        <v>APAC</v>
      </c>
      <c r="L350" s="9" t="str">
        <f>IF($T350,tblSalaries[[#This Row],[Salary in USD]],"")</f>
        <v/>
      </c>
      <c r="M350" s="9" t="str">
        <f>IF($T350,tblSalaries[[#This Row],[Your Job Title]],"")</f>
        <v/>
      </c>
      <c r="N350" s="9" t="str">
        <f>IF($T350,tblSalaries[[#This Row],[Job Type]],"")</f>
        <v/>
      </c>
      <c r="O350" s="9" t="str">
        <f>IF($T350,tblSalaries[[#This Row],[clean Country]],"")</f>
        <v/>
      </c>
      <c r="P350" s="9" t="str">
        <f>IF($T350,tblSalaries[[#This Row],[How many hours of a day you work on Excel]],"")</f>
        <v/>
      </c>
      <c r="Q350" s="9" t="str">
        <f>IF($T350,tblSalaries[[#This Row],[Years of Experience]],"")</f>
        <v/>
      </c>
      <c r="R350" s="9" t="str">
        <f>IF($T350,tblSalaries[[#This Row],[Region]],"")</f>
        <v/>
      </c>
      <c r="T350" s="11">
        <f t="shared" si="5"/>
        <v>0</v>
      </c>
      <c r="U350" s="11">
        <f>VLOOKUP(tblSalaries[[#This Row],[Region]],SReg,2,FALSE)</f>
        <v>0</v>
      </c>
      <c r="V350" s="11">
        <f>VLOOKUP(tblSalaries[[#This Row],[How many hours of a day you work on Excel]],SHours,2,FALSE)</f>
        <v>1</v>
      </c>
      <c r="W350" s="11">
        <f>IF(tblSalaries[[#This Row],[Years of Experience]]="",Filters!$I$10,VLOOKUP(tblSalaries[[#This Row],[Years of Experience]],Filters!$G$3:$I$9,3,TRUE))</f>
        <v>0</v>
      </c>
    </row>
    <row r="351" spans="2:23" ht="15" customHeight="1" x14ac:dyDescent="0.25">
      <c r="B351" t="s">
        <v>1747</v>
      </c>
      <c r="C351" s="1">
        <v>41055.070752314816</v>
      </c>
      <c r="D351">
        <v>157337.8436848523</v>
      </c>
      <c r="E351" t="s">
        <v>294</v>
      </c>
      <c r="F351" t="s">
        <v>294</v>
      </c>
      <c r="G351" t="s">
        <v>74</v>
      </c>
      <c r="H351" t="s">
        <v>15</v>
      </c>
      <c r="J351" t="str">
        <f>VLOOKUP(tblSalaries[[#This Row],[clean Country]],tblCountries[[#All],[Mapping]:[Region]],2,FALSE)</f>
        <v>CAN</v>
      </c>
      <c r="L351" s="9" t="str">
        <f>IF($T351,tblSalaries[[#This Row],[Salary in USD]],"")</f>
        <v/>
      </c>
      <c r="M351" s="9" t="str">
        <f>IF($T351,tblSalaries[[#This Row],[Your Job Title]],"")</f>
        <v/>
      </c>
      <c r="N351" s="9" t="str">
        <f>IF($T351,tblSalaries[[#This Row],[Job Type]],"")</f>
        <v/>
      </c>
      <c r="O351" s="9" t="str">
        <f>IF($T351,tblSalaries[[#This Row],[clean Country]],"")</f>
        <v/>
      </c>
      <c r="P351" s="9" t="str">
        <f>IF($T351,tblSalaries[[#This Row],[How many hours of a day you work on Excel]],"")</f>
        <v/>
      </c>
      <c r="Q351" s="9" t="str">
        <f>IF($T351,tblSalaries[[#This Row],[Years of Experience]],"")</f>
        <v/>
      </c>
      <c r="R351" s="9" t="str">
        <f>IF($T351,tblSalaries[[#This Row],[Region]],"")</f>
        <v/>
      </c>
      <c r="T351" s="11">
        <f t="shared" si="5"/>
        <v>0</v>
      </c>
      <c r="U351" s="11">
        <f>VLOOKUP(tblSalaries[[#This Row],[Region]],SReg,2,FALSE)</f>
        <v>0</v>
      </c>
      <c r="V351" s="11">
        <f>VLOOKUP(tblSalaries[[#This Row],[How many hours of a day you work on Excel]],SHours,2,FALSE)</f>
        <v>0</v>
      </c>
      <c r="W351" s="11">
        <f>IF(tblSalaries[[#This Row],[Years of Experience]]="",Filters!$I$10,VLOOKUP(tblSalaries[[#This Row],[Years of Experience]],Filters!$G$3:$I$9,3,TRUE))</f>
        <v>0</v>
      </c>
    </row>
    <row r="352" spans="2:23" ht="15" customHeight="1" x14ac:dyDescent="0.25">
      <c r="B352" t="s">
        <v>1748</v>
      </c>
      <c r="C352" s="1">
        <v>41055.070763888885</v>
      </c>
      <c r="D352">
        <v>44200</v>
      </c>
      <c r="E352" t="s">
        <v>352</v>
      </c>
      <c r="F352" t="s">
        <v>17</v>
      </c>
      <c r="G352" t="s">
        <v>12</v>
      </c>
      <c r="H352" t="s">
        <v>10</v>
      </c>
      <c r="J352" t="str">
        <f>VLOOKUP(tblSalaries[[#This Row],[clean Country]],tblCountries[[#All],[Mapping]:[Region]],2,FALSE)</f>
        <v>USA</v>
      </c>
      <c r="L352" s="9" t="str">
        <f>IF($T352,tblSalaries[[#This Row],[Salary in USD]],"")</f>
        <v/>
      </c>
      <c r="M352" s="9" t="str">
        <f>IF($T352,tblSalaries[[#This Row],[Your Job Title]],"")</f>
        <v/>
      </c>
      <c r="N352" s="9" t="str">
        <f>IF($T352,tblSalaries[[#This Row],[Job Type]],"")</f>
        <v/>
      </c>
      <c r="O352" s="9" t="str">
        <f>IF($T352,tblSalaries[[#This Row],[clean Country]],"")</f>
        <v/>
      </c>
      <c r="P352" s="9" t="str">
        <f>IF($T352,tblSalaries[[#This Row],[How many hours of a day you work on Excel]],"")</f>
        <v/>
      </c>
      <c r="Q352" s="9" t="str">
        <f>IF($T352,tblSalaries[[#This Row],[Years of Experience]],"")</f>
        <v/>
      </c>
      <c r="R352" s="9" t="str">
        <f>IF($T352,tblSalaries[[#This Row],[Region]],"")</f>
        <v/>
      </c>
      <c r="T352" s="11">
        <f t="shared" si="5"/>
        <v>0</v>
      </c>
      <c r="U352" s="11">
        <f>VLOOKUP(tblSalaries[[#This Row],[Region]],SReg,2,FALSE)</f>
        <v>1</v>
      </c>
      <c r="V352" s="11">
        <f>VLOOKUP(tblSalaries[[#This Row],[How many hours of a day you work on Excel]],SHours,2,FALSE)</f>
        <v>1</v>
      </c>
      <c r="W352" s="11">
        <f>IF(tblSalaries[[#This Row],[Years of Experience]]="",Filters!$I$10,VLOOKUP(tblSalaries[[#This Row],[Years of Experience]],Filters!$G$3:$I$9,3,TRUE))</f>
        <v>0</v>
      </c>
    </row>
    <row r="353" spans="2:23" ht="15" customHeight="1" x14ac:dyDescent="0.25">
      <c r="B353" t="s">
        <v>1749</v>
      </c>
      <c r="C353" s="1">
        <v>41055.070914351854</v>
      </c>
      <c r="D353">
        <v>56000</v>
      </c>
      <c r="E353" t="s">
        <v>353</v>
      </c>
      <c r="F353" t="s">
        <v>45</v>
      </c>
      <c r="G353" t="s">
        <v>12</v>
      </c>
      <c r="H353" t="s">
        <v>15</v>
      </c>
      <c r="J353" t="str">
        <f>VLOOKUP(tblSalaries[[#This Row],[clean Country]],tblCountries[[#All],[Mapping]:[Region]],2,FALSE)</f>
        <v>USA</v>
      </c>
      <c r="L353" s="9" t="str">
        <f>IF($T353,tblSalaries[[#This Row],[Salary in USD]],"")</f>
        <v/>
      </c>
      <c r="M353" s="9" t="str">
        <f>IF($T353,tblSalaries[[#This Row],[Your Job Title]],"")</f>
        <v/>
      </c>
      <c r="N353" s="9" t="str">
        <f>IF($T353,tblSalaries[[#This Row],[Job Type]],"")</f>
        <v/>
      </c>
      <c r="O353" s="9" t="str">
        <f>IF($T353,tblSalaries[[#This Row],[clean Country]],"")</f>
        <v/>
      </c>
      <c r="P353" s="9" t="str">
        <f>IF($T353,tblSalaries[[#This Row],[How many hours of a day you work on Excel]],"")</f>
        <v/>
      </c>
      <c r="Q353" s="9" t="str">
        <f>IF($T353,tblSalaries[[#This Row],[Years of Experience]],"")</f>
        <v/>
      </c>
      <c r="R353" s="9" t="str">
        <f>IF($T353,tblSalaries[[#This Row],[Region]],"")</f>
        <v/>
      </c>
      <c r="T353" s="11">
        <f t="shared" si="5"/>
        <v>0</v>
      </c>
      <c r="U353" s="11">
        <f>VLOOKUP(tblSalaries[[#This Row],[Region]],SReg,2,FALSE)</f>
        <v>1</v>
      </c>
      <c r="V353" s="11">
        <f>VLOOKUP(tblSalaries[[#This Row],[How many hours of a day you work on Excel]],SHours,2,FALSE)</f>
        <v>0</v>
      </c>
      <c r="W353" s="11">
        <f>IF(tblSalaries[[#This Row],[Years of Experience]]="",Filters!$I$10,VLOOKUP(tblSalaries[[#This Row],[Years of Experience]],Filters!$G$3:$I$9,3,TRUE))</f>
        <v>0</v>
      </c>
    </row>
    <row r="354" spans="2:23" ht="15" customHeight="1" x14ac:dyDescent="0.25">
      <c r="B354" t="s">
        <v>1750</v>
      </c>
      <c r="C354" s="1">
        <v>41055.071145833332</v>
      </c>
      <c r="D354">
        <v>72500</v>
      </c>
      <c r="E354" t="s">
        <v>354</v>
      </c>
      <c r="F354" t="s">
        <v>233</v>
      </c>
      <c r="G354" t="s">
        <v>12</v>
      </c>
      <c r="H354" t="s">
        <v>15</v>
      </c>
      <c r="J354" t="str">
        <f>VLOOKUP(tblSalaries[[#This Row],[clean Country]],tblCountries[[#All],[Mapping]:[Region]],2,FALSE)</f>
        <v>USA</v>
      </c>
      <c r="L354" s="9" t="str">
        <f>IF($T354,tblSalaries[[#This Row],[Salary in USD]],"")</f>
        <v/>
      </c>
      <c r="M354" s="9" t="str">
        <f>IF($T354,tblSalaries[[#This Row],[Your Job Title]],"")</f>
        <v/>
      </c>
      <c r="N354" s="9" t="str">
        <f>IF($T354,tblSalaries[[#This Row],[Job Type]],"")</f>
        <v/>
      </c>
      <c r="O354" s="9" t="str">
        <f>IF($T354,tblSalaries[[#This Row],[clean Country]],"")</f>
        <v/>
      </c>
      <c r="P354" s="9" t="str">
        <f>IF($T354,tblSalaries[[#This Row],[How many hours of a day you work on Excel]],"")</f>
        <v/>
      </c>
      <c r="Q354" s="9" t="str">
        <f>IF($T354,tblSalaries[[#This Row],[Years of Experience]],"")</f>
        <v/>
      </c>
      <c r="R354" s="9" t="str">
        <f>IF($T354,tblSalaries[[#This Row],[Region]],"")</f>
        <v/>
      </c>
      <c r="T354" s="11">
        <f t="shared" si="5"/>
        <v>0</v>
      </c>
      <c r="U354" s="11">
        <f>VLOOKUP(tblSalaries[[#This Row],[Region]],SReg,2,FALSE)</f>
        <v>1</v>
      </c>
      <c r="V354" s="11">
        <f>VLOOKUP(tblSalaries[[#This Row],[How many hours of a day you work on Excel]],SHours,2,FALSE)</f>
        <v>0</v>
      </c>
      <c r="W354" s="11">
        <f>IF(tblSalaries[[#This Row],[Years of Experience]]="",Filters!$I$10,VLOOKUP(tblSalaries[[#This Row],[Years of Experience]],Filters!$G$3:$I$9,3,TRUE))</f>
        <v>0</v>
      </c>
    </row>
    <row r="355" spans="2:23" ht="15" customHeight="1" x14ac:dyDescent="0.25">
      <c r="B355" t="s">
        <v>1751</v>
      </c>
      <c r="C355" s="1">
        <v>41055.071192129632</v>
      </c>
      <c r="D355">
        <v>73752.11422727452</v>
      </c>
      <c r="E355" t="s">
        <v>355</v>
      </c>
      <c r="F355" t="s">
        <v>17</v>
      </c>
      <c r="G355" t="s">
        <v>74</v>
      </c>
      <c r="H355" t="s">
        <v>7</v>
      </c>
      <c r="J355" t="str">
        <f>VLOOKUP(tblSalaries[[#This Row],[clean Country]],tblCountries[[#All],[Mapping]:[Region]],2,FALSE)</f>
        <v>CAN</v>
      </c>
      <c r="L355" s="9" t="str">
        <f>IF($T355,tblSalaries[[#This Row],[Salary in USD]],"")</f>
        <v/>
      </c>
      <c r="M355" s="9" t="str">
        <f>IF($T355,tblSalaries[[#This Row],[Your Job Title]],"")</f>
        <v/>
      </c>
      <c r="N355" s="9" t="str">
        <f>IF($T355,tblSalaries[[#This Row],[Job Type]],"")</f>
        <v/>
      </c>
      <c r="O355" s="9" t="str">
        <f>IF($T355,tblSalaries[[#This Row],[clean Country]],"")</f>
        <v/>
      </c>
      <c r="P355" s="9" t="str">
        <f>IF($T355,tblSalaries[[#This Row],[How many hours of a day you work on Excel]],"")</f>
        <v/>
      </c>
      <c r="Q355" s="9" t="str">
        <f>IF($T355,tblSalaries[[#This Row],[Years of Experience]],"")</f>
        <v/>
      </c>
      <c r="R355" s="9" t="str">
        <f>IF($T355,tblSalaries[[#This Row],[Region]],"")</f>
        <v/>
      </c>
      <c r="T355" s="11">
        <f t="shared" si="5"/>
        <v>0</v>
      </c>
      <c r="U355" s="11">
        <f>VLOOKUP(tblSalaries[[#This Row],[Region]],SReg,2,FALSE)</f>
        <v>0</v>
      </c>
      <c r="V355" s="11">
        <f>VLOOKUP(tblSalaries[[#This Row],[How many hours of a day you work on Excel]],SHours,2,FALSE)</f>
        <v>1</v>
      </c>
      <c r="W355" s="11">
        <f>IF(tblSalaries[[#This Row],[Years of Experience]]="",Filters!$I$10,VLOOKUP(tblSalaries[[#This Row],[Years of Experience]],Filters!$G$3:$I$9,3,TRUE))</f>
        <v>0</v>
      </c>
    </row>
    <row r="356" spans="2:23" ht="15" customHeight="1" x14ac:dyDescent="0.25">
      <c r="B356" t="s">
        <v>1752</v>
      </c>
      <c r="C356" s="1">
        <v>41055.071446759262</v>
      </c>
      <c r="D356">
        <v>170000</v>
      </c>
      <c r="E356" t="s">
        <v>356</v>
      </c>
      <c r="F356" t="s">
        <v>17</v>
      </c>
      <c r="G356" t="s">
        <v>59</v>
      </c>
      <c r="H356" t="s">
        <v>155</v>
      </c>
      <c r="J356" t="str">
        <f>VLOOKUP(tblSalaries[[#This Row],[clean Country]],tblCountries[[#All],[Mapping]:[Region]],2,FALSE)</f>
        <v>EMEA</v>
      </c>
      <c r="L356" s="9" t="str">
        <f>IF($T356,tblSalaries[[#This Row],[Salary in USD]],"")</f>
        <v/>
      </c>
      <c r="M356" s="9" t="str">
        <f>IF($T356,tblSalaries[[#This Row],[Your Job Title]],"")</f>
        <v/>
      </c>
      <c r="N356" s="9" t="str">
        <f>IF($T356,tblSalaries[[#This Row],[Job Type]],"")</f>
        <v/>
      </c>
      <c r="O356" s="9" t="str">
        <f>IF($T356,tblSalaries[[#This Row],[clean Country]],"")</f>
        <v/>
      </c>
      <c r="P356" s="9" t="str">
        <f>IF($T356,tblSalaries[[#This Row],[How many hours of a day you work on Excel]],"")</f>
        <v/>
      </c>
      <c r="Q356" s="9" t="str">
        <f>IF($T356,tblSalaries[[#This Row],[Years of Experience]],"")</f>
        <v/>
      </c>
      <c r="R356" s="9" t="str">
        <f>IF($T356,tblSalaries[[#This Row],[Region]],"")</f>
        <v/>
      </c>
      <c r="T356" s="11">
        <f t="shared" si="5"/>
        <v>0</v>
      </c>
      <c r="U356" s="11">
        <f>VLOOKUP(tblSalaries[[#This Row],[Region]],SReg,2,FALSE)</f>
        <v>0</v>
      </c>
      <c r="V356" s="11">
        <f>VLOOKUP(tblSalaries[[#This Row],[How many hours of a day you work on Excel]],SHours,2,FALSE)</f>
        <v>0</v>
      </c>
      <c r="W356" s="11">
        <f>IF(tblSalaries[[#This Row],[Years of Experience]]="",Filters!$I$10,VLOOKUP(tblSalaries[[#This Row],[Years of Experience]],Filters!$G$3:$I$9,3,TRUE))</f>
        <v>0</v>
      </c>
    </row>
    <row r="357" spans="2:23" ht="15" customHeight="1" x14ac:dyDescent="0.25">
      <c r="B357" t="s">
        <v>1753</v>
      </c>
      <c r="C357" s="1">
        <v>41055.072083333333</v>
      </c>
      <c r="D357">
        <v>68000</v>
      </c>
      <c r="E357" t="s">
        <v>168</v>
      </c>
      <c r="F357" t="s">
        <v>45</v>
      </c>
      <c r="G357" t="s">
        <v>12</v>
      </c>
      <c r="H357" t="s">
        <v>15</v>
      </c>
      <c r="J357" t="str">
        <f>VLOOKUP(tblSalaries[[#This Row],[clean Country]],tblCountries[[#All],[Mapping]:[Region]],2,FALSE)</f>
        <v>USA</v>
      </c>
      <c r="L357" s="9" t="str">
        <f>IF($T357,tblSalaries[[#This Row],[Salary in USD]],"")</f>
        <v/>
      </c>
      <c r="M357" s="9" t="str">
        <f>IF($T357,tblSalaries[[#This Row],[Your Job Title]],"")</f>
        <v/>
      </c>
      <c r="N357" s="9" t="str">
        <f>IF($T357,tblSalaries[[#This Row],[Job Type]],"")</f>
        <v/>
      </c>
      <c r="O357" s="9" t="str">
        <f>IF($T357,tblSalaries[[#This Row],[clean Country]],"")</f>
        <v/>
      </c>
      <c r="P357" s="9" t="str">
        <f>IF($T357,tblSalaries[[#This Row],[How many hours of a day you work on Excel]],"")</f>
        <v/>
      </c>
      <c r="Q357" s="9" t="str">
        <f>IF($T357,tblSalaries[[#This Row],[Years of Experience]],"")</f>
        <v/>
      </c>
      <c r="R357" s="9" t="str">
        <f>IF($T357,tblSalaries[[#This Row],[Region]],"")</f>
        <v/>
      </c>
      <c r="T357" s="11">
        <f t="shared" si="5"/>
        <v>0</v>
      </c>
      <c r="U357" s="11">
        <f>VLOOKUP(tblSalaries[[#This Row],[Region]],SReg,2,FALSE)</f>
        <v>1</v>
      </c>
      <c r="V357" s="11">
        <f>VLOOKUP(tblSalaries[[#This Row],[How many hours of a day you work on Excel]],SHours,2,FALSE)</f>
        <v>0</v>
      </c>
      <c r="W357" s="11">
        <f>IF(tblSalaries[[#This Row],[Years of Experience]]="",Filters!$I$10,VLOOKUP(tblSalaries[[#This Row],[Years of Experience]],Filters!$G$3:$I$9,3,TRUE))</f>
        <v>0</v>
      </c>
    </row>
    <row r="358" spans="2:23" ht="15" customHeight="1" x14ac:dyDescent="0.25">
      <c r="B358" t="s">
        <v>1754</v>
      </c>
      <c r="C358" s="1">
        <v>41055.072905092595</v>
      </c>
      <c r="D358">
        <v>75000</v>
      </c>
      <c r="E358" t="s">
        <v>235</v>
      </c>
      <c r="F358" t="s">
        <v>17</v>
      </c>
      <c r="G358" t="s">
        <v>12</v>
      </c>
      <c r="H358" t="s">
        <v>10</v>
      </c>
      <c r="J358" t="str">
        <f>VLOOKUP(tblSalaries[[#This Row],[clean Country]],tblCountries[[#All],[Mapping]:[Region]],2,FALSE)</f>
        <v>USA</v>
      </c>
      <c r="L358" s="9" t="str">
        <f>IF($T358,tblSalaries[[#This Row],[Salary in USD]],"")</f>
        <v/>
      </c>
      <c r="M358" s="9" t="str">
        <f>IF($T358,tblSalaries[[#This Row],[Your Job Title]],"")</f>
        <v/>
      </c>
      <c r="N358" s="9" t="str">
        <f>IF($T358,tblSalaries[[#This Row],[Job Type]],"")</f>
        <v/>
      </c>
      <c r="O358" s="9" t="str">
        <f>IF($T358,tblSalaries[[#This Row],[clean Country]],"")</f>
        <v/>
      </c>
      <c r="P358" s="9" t="str">
        <f>IF($T358,tblSalaries[[#This Row],[How many hours of a day you work on Excel]],"")</f>
        <v/>
      </c>
      <c r="Q358" s="9" t="str">
        <f>IF($T358,tblSalaries[[#This Row],[Years of Experience]],"")</f>
        <v/>
      </c>
      <c r="R358" s="9" t="str">
        <f>IF($T358,tblSalaries[[#This Row],[Region]],"")</f>
        <v/>
      </c>
      <c r="T358" s="11">
        <f t="shared" si="5"/>
        <v>0</v>
      </c>
      <c r="U358" s="11">
        <f>VLOOKUP(tblSalaries[[#This Row],[Region]],SReg,2,FALSE)</f>
        <v>1</v>
      </c>
      <c r="V358" s="11">
        <f>VLOOKUP(tblSalaries[[#This Row],[How many hours of a day you work on Excel]],SHours,2,FALSE)</f>
        <v>1</v>
      </c>
      <c r="W358" s="11">
        <f>IF(tblSalaries[[#This Row],[Years of Experience]]="",Filters!$I$10,VLOOKUP(tblSalaries[[#This Row],[Years of Experience]],Filters!$G$3:$I$9,3,TRUE))</f>
        <v>0</v>
      </c>
    </row>
    <row r="359" spans="2:23" ht="15" customHeight="1" x14ac:dyDescent="0.25">
      <c r="B359" t="s">
        <v>1755</v>
      </c>
      <c r="C359" s="1">
        <v>41055.073495370372</v>
      </c>
      <c r="D359">
        <v>62500</v>
      </c>
      <c r="E359" t="s">
        <v>357</v>
      </c>
      <c r="F359" t="s">
        <v>3393</v>
      </c>
      <c r="G359" t="s">
        <v>12</v>
      </c>
      <c r="H359" t="s">
        <v>10</v>
      </c>
      <c r="J359" t="str">
        <f>VLOOKUP(tblSalaries[[#This Row],[clean Country]],tblCountries[[#All],[Mapping]:[Region]],2,FALSE)</f>
        <v>USA</v>
      </c>
      <c r="L359" s="9" t="str">
        <f>IF($T359,tblSalaries[[#This Row],[Salary in USD]],"")</f>
        <v/>
      </c>
      <c r="M359" s="9" t="str">
        <f>IF($T359,tblSalaries[[#This Row],[Your Job Title]],"")</f>
        <v/>
      </c>
      <c r="N359" s="9" t="str">
        <f>IF($T359,tblSalaries[[#This Row],[Job Type]],"")</f>
        <v/>
      </c>
      <c r="O359" s="9" t="str">
        <f>IF($T359,tblSalaries[[#This Row],[clean Country]],"")</f>
        <v/>
      </c>
      <c r="P359" s="9" t="str">
        <f>IF($T359,tblSalaries[[#This Row],[How many hours of a day you work on Excel]],"")</f>
        <v/>
      </c>
      <c r="Q359" s="9" t="str">
        <f>IF($T359,tblSalaries[[#This Row],[Years of Experience]],"")</f>
        <v/>
      </c>
      <c r="R359" s="9" t="str">
        <f>IF($T359,tblSalaries[[#This Row],[Region]],"")</f>
        <v/>
      </c>
      <c r="T359" s="11">
        <f t="shared" si="5"/>
        <v>0</v>
      </c>
      <c r="U359" s="11">
        <f>VLOOKUP(tblSalaries[[#This Row],[Region]],SReg,2,FALSE)</f>
        <v>1</v>
      </c>
      <c r="V359" s="11">
        <f>VLOOKUP(tblSalaries[[#This Row],[How many hours of a day you work on Excel]],SHours,2,FALSE)</f>
        <v>1</v>
      </c>
      <c r="W359" s="11">
        <f>IF(tblSalaries[[#This Row],[Years of Experience]]="",Filters!$I$10,VLOOKUP(tblSalaries[[#This Row],[Years of Experience]],Filters!$G$3:$I$9,3,TRUE))</f>
        <v>0</v>
      </c>
    </row>
    <row r="360" spans="2:23" ht="15" customHeight="1" x14ac:dyDescent="0.25">
      <c r="B360" t="s">
        <v>1756</v>
      </c>
      <c r="C360" s="1">
        <v>41055.073587962965</v>
      </c>
      <c r="D360">
        <v>25000</v>
      </c>
      <c r="E360" t="s">
        <v>45</v>
      </c>
      <c r="F360" t="s">
        <v>45</v>
      </c>
      <c r="G360" t="s">
        <v>6</v>
      </c>
      <c r="H360" t="s">
        <v>7</v>
      </c>
      <c r="J360" t="str">
        <f>VLOOKUP(tblSalaries[[#This Row],[clean Country]],tblCountries[[#All],[Mapping]:[Region]],2,FALSE)</f>
        <v>APAC</v>
      </c>
      <c r="L360" s="9" t="str">
        <f>IF($T360,tblSalaries[[#This Row],[Salary in USD]],"")</f>
        <v/>
      </c>
      <c r="M360" s="9" t="str">
        <f>IF($T360,tblSalaries[[#This Row],[Your Job Title]],"")</f>
        <v/>
      </c>
      <c r="N360" s="9" t="str">
        <f>IF($T360,tblSalaries[[#This Row],[Job Type]],"")</f>
        <v/>
      </c>
      <c r="O360" s="9" t="str">
        <f>IF($T360,tblSalaries[[#This Row],[clean Country]],"")</f>
        <v/>
      </c>
      <c r="P360" s="9" t="str">
        <f>IF($T360,tblSalaries[[#This Row],[How many hours of a day you work on Excel]],"")</f>
        <v/>
      </c>
      <c r="Q360" s="9" t="str">
        <f>IF($T360,tblSalaries[[#This Row],[Years of Experience]],"")</f>
        <v/>
      </c>
      <c r="R360" s="9" t="str">
        <f>IF($T360,tblSalaries[[#This Row],[Region]],"")</f>
        <v/>
      </c>
      <c r="T360" s="11">
        <f t="shared" si="5"/>
        <v>0</v>
      </c>
      <c r="U360" s="11">
        <f>VLOOKUP(tblSalaries[[#This Row],[Region]],SReg,2,FALSE)</f>
        <v>0</v>
      </c>
      <c r="V360" s="11">
        <f>VLOOKUP(tblSalaries[[#This Row],[How many hours of a day you work on Excel]],SHours,2,FALSE)</f>
        <v>1</v>
      </c>
      <c r="W360" s="11">
        <f>IF(tblSalaries[[#This Row],[Years of Experience]]="",Filters!$I$10,VLOOKUP(tblSalaries[[#This Row],[Years of Experience]],Filters!$G$3:$I$9,3,TRUE))</f>
        <v>0</v>
      </c>
    </row>
    <row r="361" spans="2:23" ht="15" customHeight="1" x14ac:dyDescent="0.25">
      <c r="B361" t="s">
        <v>1757</v>
      </c>
      <c r="C361" s="1">
        <v>41055.073888888888</v>
      </c>
      <c r="D361">
        <v>68954.520184280962</v>
      </c>
      <c r="E361" t="s">
        <v>359</v>
      </c>
      <c r="F361" t="s">
        <v>294</v>
      </c>
      <c r="G361" t="s">
        <v>360</v>
      </c>
      <c r="H361" t="s">
        <v>22</v>
      </c>
      <c r="J361" t="str">
        <f>VLOOKUP(tblSalaries[[#This Row],[clean Country]],tblCountries[[#All],[Mapping]:[Region]],2,FALSE)</f>
        <v>EMEA</v>
      </c>
      <c r="L361" s="9" t="str">
        <f>IF($T361,tblSalaries[[#This Row],[Salary in USD]],"")</f>
        <v/>
      </c>
      <c r="M361" s="9" t="str">
        <f>IF($T361,tblSalaries[[#This Row],[Your Job Title]],"")</f>
        <v/>
      </c>
      <c r="N361" s="9" t="str">
        <f>IF($T361,tblSalaries[[#This Row],[Job Type]],"")</f>
        <v/>
      </c>
      <c r="O361" s="9" t="str">
        <f>IF($T361,tblSalaries[[#This Row],[clean Country]],"")</f>
        <v/>
      </c>
      <c r="P361" s="9" t="str">
        <f>IF($T361,tblSalaries[[#This Row],[How many hours of a day you work on Excel]],"")</f>
        <v/>
      </c>
      <c r="Q361" s="9" t="str">
        <f>IF($T361,tblSalaries[[#This Row],[Years of Experience]],"")</f>
        <v/>
      </c>
      <c r="R361" s="9" t="str">
        <f>IF($T361,tblSalaries[[#This Row],[Region]],"")</f>
        <v/>
      </c>
      <c r="T361" s="11">
        <f t="shared" si="5"/>
        <v>0</v>
      </c>
      <c r="U361" s="11">
        <f>VLOOKUP(tblSalaries[[#This Row],[Region]],SReg,2,FALSE)</f>
        <v>0</v>
      </c>
      <c r="V361" s="11">
        <f>VLOOKUP(tblSalaries[[#This Row],[How many hours of a day you work on Excel]],SHours,2,FALSE)</f>
        <v>0</v>
      </c>
      <c r="W361" s="11">
        <f>IF(tblSalaries[[#This Row],[Years of Experience]]="",Filters!$I$10,VLOOKUP(tblSalaries[[#This Row],[Years of Experience]],Filters!$G$3:$I$9,3,TRUE))</f>
        <v>0</v>
      </c>
    </row>
    <row r="362" spans="2:23" ht="15" customHeight="1" x14ac:dyDescent="0.25">
      <c r="B362" t="s">
        <v>1758</v>
      </c>
      <c r="C362" s="1">
        <v>41055.075914351852</v>
      </c>
      <c r="D362">
        <v>85000</v>
      </c>
      <c r="E362" t="s">
        <v>235</v>
      </c>
      <c r="F362" t="s">
        <v>17</v>
      </c>
      <c r="G362" t="s">
        <v>12</v>
      </c>
      <c r="H362" t="s">
        <v>7</v>
      </c>
      <c r="J362" t="str">
        <f>VLOOKUP(tblSalaries[[#This Row],[clean Country]],tblCountries[[#All],[Mapping]:[Region]],2,FALSE)</f>
        <v>USA</v>
      </c>
      <c r="L362" s="9" t="str">
        <f>IF($T362,tblSalaries[[#This Row],[Salary in USD]],"")</f>
        <v/>
      </c>
      <c r="M362" s="9" t="str">
        <f>IF($T362,tblSalaries[[#This Row],[Your Job Title]],"")</f>
        <v/>
      </c>
      <c r="N362" s="9" t="str">
        <f>IF($T362,tblSalaries[[#This Row],[Job Type]],"")</f>
        <v/>
      </c>
      <c r="O362" s="9" t="str">
        <f>IF($T362,tblSalaries[[#This Row],[clean Country]],"")</f>
        <v/>
      </c>
      <c r="P362" s="9" t="str">
        <f>IF($T362,tblSalaries[[#This Row],[How many hours of a day you work on Excel]],"")</f>
        <v/>
      </c>
      <c r="Q362" s="9" t="str">
        <f>IF($T362,tblSalaries[[#This Row],[Years of Experience]],"")</f>
        <v/>
      </c>
      <c r="R362" s="9" t="str">
        <f>IF($T362,tblSalaries[[#This Row],[Region]],"")</f>
        <v/>
      </c>
      <c r="T362" s="11">
        <f t="shared" si="5"/>
        <v>0</v>
      </c>
      <c r="U362" s="11">
        <f>VLOOKUP(tblSalaries[[#This Row],[Region]],SReg,2,FALSE)</f>
        <v>1</v>
      </c>
      <c r="V362" s="11">
        <f>VLOOKUP(tblSalaries[[#This Row],[How many hours of a day you work on Excel]],SHours,2,FALSE)</f>
        <v>1</v>
      </c>
      <c r="W362" s="11">
        <f>IF(tblSalaries[[#This Row],[Years of Experience]]="",Filters!$I$10,VLOOKUP(tblSalaries[[#This Row],[Years of Experience]],Filters!$G$3:$I$9,3,TRUE))</f>
        <v>0</v>
      </c>
    </row>
    <row r="363" spans="2:23" ht="15" customHeight="1" x14ac:dyDescent="0.25">
      <c r="B363" t="s">
        <v>1759</v>
      </c>
      <c r="C363" s="1">
        <v>41055.076331018521</v>
      </c>
      <c r="D363">
        <v>67775.665698893223</v>
      </c>
      <c r="E363" t="s">
        <v>361</v>
      </c>
      <c r="F363" t="s">
        <v>45</v>
      </c>
      <c r="G363" t="s">
        <v>59</v>
      </c>
      <c r="H363" t="s">
        <v>7</v>
      </c>
      <c r="J363" t="str">
        <f>VLOOKUP(tblSalaries[[#This Row],[clean Country]],tblCountries[[#All],[Mapping]:[Region]],2,FALSE)</f>
        <v>EMEA</v>
      </c>
      <c r="L363" s="9" t="str">
        <f>IF($T363,tblSalaries[[#This Row],[Salary in USD]],"")</f>
        <v/>
      </c>
      <c r="M363" s="9" t="str">
        <f>IF($T363,tblSalaries[[#This Row],[Your Job Title]],"")</f>
        <v/>
      </c>
      <c r="N363" s="9" t="str">
        <f>IF($T363,tblSalaries[[#This Row],[Job Type]],"")</f>
        <v/>
      </c>
      <c r="O363" s="9" t="str">
        <f>IF($T363,tblSalaries[[#This Row],[clean Country]],"")</f>
        <v/>
      </c>
      <c r="P363" s="9" t="str">
        <f>IF($T363,tblSalaries[[#This Row],[How many hours of a day you work on Excel]],"")</f>
        <v/>
      </c>
      <c r="Q363" s="9" t="str">
        <f>IF($T363,tblSalaries[[#This Row],[Years of Experience]],"")</f>
        <v/>
      </c>
      <c r="R363" s="9" t="str">
        <f>IF($T363,tblSalaries[[#This Row],[Region]],"")</f>
        <v/>
      </c>
      <c r="T363" s="11">
        <f t="shared" si="5"/>
        <v>0</v>
      </c>
      <c r="U363" s="11">
        <f>VLOOKUP(tblSalaries[[#This Row],[Region]],SReg,2,FALSE)</f>
        <v>0</v>
      </c>
      <c r="V363" s="11">
        <f>VLOOKUP(tblSalaries[[#This Row],[How many hours of a day you work on Excel]],SHours,2,FALSE)</f>
        <v>1</v>
      </c>
      <c r="W363" s="11">
        <f>IF(tblSalaries[[#This Row],[Years of Experience]]="",Filters!$I$10,VLOOKUP(tblSalaries[[#This Row],[Years of Experience]],Filters!$G$3:$I$9,3,TRUE))</f>
        <v>0</v>
      </c>
    </row>
    <row r="364" spans="2:23" ht="15" customHeight="1" x14ac:dyDescent="0.25">
      <c r="B364" t="s">
        <v>1760</v>
      </c>
      <c r="C364" s="1">
        <v>41055.076342592591</v>
      </c>
      <c r="D364">
        <v>89000</v>
      </c>
      <c r="E364" t="s">
        <v>362</v>
      </c>
      <c r="F364" t="s">
        <v>45</v>
      </c>
      <c r="G364" t="s">
        <v>12</v>
      </c>
      <c r="H364" t="s">
        <v>7</v>
      </c>
      <c r="J364" t="str">
        <f>VLOOKUP(tblSalaries[[#This Row],[clean Country]],tblCountries[[#All],[Mapping]:[Region]],2,FALSE)</f>
        <v>USA</v>
      </c>
      <c r="L364" s="9" t="str">
        <f>IF($T364,tblSalaries[[#This Row],[Salary in USD]],"")</f>
        <v/>
      </c>
      <c r="M364" s="9" t="str">
        <f>IF($T364,tblSalaries[[#This Row],[Your Job Title]],"")</f>
        <v/>
      </c>
      <c r="N364" s="9" t="str">
        <f>IF($T364,tblSalaries[[#This Row],[Job Type]],"")</f>
        <v/>
      </c>
      <c r="O364" s="9" t="str">
        <f>IF($T364,tblSalaries[[#This Row],[clean Country]],"")</f>
        <v/>
      </c>
      <c r="P364" s="9" t="str">
        <f>IF($T364,tblSalaries[[#This Row],[How many hours of a day you work on Excel]],"")</f>
        <v/>
      </c>
      <c r="Q364" s="9" t="str">
        <f>IF($T364,tblSalaries[[#This Row],[Years of Experience]],"")</f>
        <v/>
      </c>
      <c r="R364" s="9" t="str">
        <f>IF($T364,tblSalaries[[#This Row],[Region]],"")</f>
        <v/>
      </c>
      <c r="T364" s="11">
        <f t="shared" si="5"/>
        <v>0</v>
      </c>
      <c r="U364" s="11">
        <f>VLOOKUP(tblSalaries[[#This Row],[Region]],SReg,2,FALSE)</f>
        <v>1</v>
      </c>
      <c r="V364" s="11">
        <f>VLOOKUP(tblSalaries[[#This Row],[How many hours of a day you work on Excel]],SHours,2,FALSE)</f>
        <v>1</v>
      </c>
      <c r="W364" s="11">
        <f>IF(tblSalaries[[#This Row],[Years of Experience]]="",Filters!$I$10,VLOOKUP(tblSalaries[[#This Row],[Years of Experience]],Filters!$G$3:$I$9,3,TRUE))</f>
        <v>0</v>
      </c>
    </row>
    <row r="365" spans="2:23" ht="15" customHeight="1" x14ac:dyDescent="0.25">
      <c r="B365" t="s">
        <v>1761</v>
      </c>
      <c r="C365" s="1">
        <v>41055.076388888891</v>
      </c>
      <c r="D365">
        <v>35000</v>
      </c>
      <c r="E365" t="s">
        <v>363</v>
      </c>
      <c r="F365" t="s">
        <v>17</v>
      </c>
      <c r="G365" t="s">
        <v>92</v>
      </c>
      <c r="H365" t="s">
        <v>10</v>
      </c>
      <c r="J365" t="str">
        <f>VLOOKUP(tblSalaries[[#This Row],[clean Country]],tblCountries[[#All],[Mapping]:[Region]],2,FALSE)</f>
        <v>S AMER</v>
      </c>
      <c r="L365" s="9" t="str">
        <f>IF($T365,tblSalaries[[#This Row],[Salary in USD]],"")</f>
        <v/>
      </c>
      <c r="M365" s="9" t="str">
        <f>IF($T365,tblSalaries[[#This Row],[Your Job Title]],"")</f>
        <v/>
      </c>
      <c r="N365" s="9" t="str">
        <f>IF($T365,tblSalaries[[#This Row],[Job Type]],"")</f>
        <v/>
      </c>
      <c r="O365" s="9" t="str">
        <f>IF($T365,tblSalaries[[#This Row],[clean Country]],"")</f>
        <v/>
      </c>
      <c r="P365" s="9" t="str">
        <f>IF($T365,tblSalaries[[#This Row],[How many hours of a day you work on Excel]],"")</f>
        <v/>
      </c>
      <c r="Q365" s="9" t="str">
        <f>IF($T365,tblSalaries[[#This Row],[Years of Experience]],"")</f>
        <v/>
      </c>
      <c r="R365" s="9" t="str">
        <f>IF($T365,tblSalaries[[#This Row],[Region]],"")</f>
        <v/>
      </c>
      <c r="T365" s="11">
        <f t="shared" si="5"/>
        <v>0</v>
      </c>
      <c r="U365" s="11">
        <f>VLOOKUP(tblSalaries[[#This Row],[Region]],SReg,2,FALSE)</f>
        <v>0</v>
      </c>
      <c r="V365" s="11">
        <f>VLOOKUP(tblSalaries[[#This Row],[How many hours of a day you work on Excel]],SHours,2,FALSE)</f>
        <v>1</v>
      </c>
      <c r="W365" s="11">
        <f>IF(tblSalaries[[#This Row],[Years of Experience]]="",Filters!$I$10,VLOOKUP(tblSalaries[[#This Row],[Years of Experience]],Filters!$G$3:$I$9,3,TRUE))</f>
        <v>0</v>
      </c>
    </row>
    <row r="366" spans="2:23" ht="15" customHeight="1" x14ac:dyDescent="0.25">
      <c r="B366" t="s">
        <v>1762</v>
      </c>
      <c r="C366" s="1">
        <v>41055.07671296296</v>
      </c>
      <c r="D366">
        <v>47500</v>
      </c>
      <c r="E366" t="s">
        <v>364</v>
      </c>
      <c r="F366" t="s">
        <v>45</v>
      </c>
      <c r="G366" t="s">
        <v>12</v>
      </c>
      <c r="H366" t="s">
        <v>10</v>
      </c>
      <c r="J366" t="str">
        <f>VLOOKUP(tblSalaries[[#This Row],[clean Country]],tblCountries[[#All],[Mapping]:[Region]],2,FALSE)</f>
        <v>USA</v>
      </c>
      <c r="L366" s="9" t="str">
        <f>IF($T366,tblSalaries[[#This Row],[Salary in USD]],"")</f>
        <v/>
      </c>
      <c r="M366" s="9" t="str">
        <f>IF($T366,tblSalaries[[#This Row],[Your Job Title]],"")</f>
        <v/>
      </c>
      <c r="N366" s="9" t="str">
        <f>IF($T366,tblSalaries[[#This Row],[Job Type]],"")</f>
        <v/>
      </c>
      <c r="O366" s="9" t="str">
        <f>IF($T366,tblSalaries[[#This Row],[clean Country]],"")</f>
        <v/>
      </c>
      <c r="P366" s="9" t="str">
        <f>IF($T366,tblSalaries[[#This Row],[How many hours of a day you work on Excel]],"")</f>
        <v/>
      </c>
      <c r="Q366" s="9" t="str">
        <f>IF($T366,tblSalaries[[#This Row],[Years of Experience]],"")</f>
        <v/>
      </c>
      <c r="R366" s="9" t="str">
        <f>IF($T366,tblSalaries[[#This Row],[Region]],"")</f>
        <v/>
      </c>
      <c r="T366" s="11">
        <f t="shared" si="5"/>
        <v>0</v>
      </c>
      <c r="U366" s="11">
        <f>VLOOKUP(tblSalaries[[#This Row],[Region]],SReg,2,FALSE)</f>
        <v>1</v>
      </c>
      <c r="V366" s="11">
        <f>VLOOKUP(tblSalaries[[#This Row],[How many hours of a day you work on Excel]],SHours,2,FALSE)</f>
        <v>1</v>
      </c>
      <c r="W366" s="11">
        <f>IF(tblSalaries[[#This Row],[Years of Experience]]="",Filters!$I$10,VLOOKUP(tblSalaries[[#This Row],[Years of Experience]],Filters!$G$3:$I$9,3,TRUE))</f>
        <v>0</v>
      </c>
    </row>
    <row r="367" spans="2:23" ht="15" customHeight="1" x14ac:dyDescent="0.25">
      <c r="B367" t="s">
        <v>1763</v>
      </c>
      <c r="C367" s="1">
        <v>41055.076736111114</v>
      </c>
      <c r="D367">
        <v>130000</v>
      </c>
      <c r="E367" t="s">
        <v>168</v>
      </c>
      <c r="F367" t="s">
        <v>45</v>
      </c>
      <c r="G367" t="s">
        <v>12</v>
      </c>
      <c r="H367" t="s">
        <v>15</v>
      </c>
      <c r="J367" t="str">
        <f>VLOOKUP(tblSalaries[[#This Row],[clean Country]],tblCountries[[#All],[Mapping]:[Region]],2,FALSE)</f>
        <v>USA</v>
      </c>
      <c r="L367" s="9" t="str">
        <f>IF($T367,tblSalaries[[#This Row],[Salary in USD]],"")</f>
        <v/>
      </c>
      <c r="M367" s="9" t="str">
        <f>IF($T367,tblSalaries[[#This Row],[Your Job Title]],"")</f>
        <v/>
      </c>
      <c r="N367" s="9" t="str">
        <f>IF($T367,tblSalaries[[#This Row],[Job Type]],"")</f>
        <v/>
      </c>
      <c r="O367" s="9" t="str">
        <f>IF($T367,tblSalaries[[#This Row],[clean Country]],"")</f>
        <v/>
      </c>
      <c r="P367" s="9" t="str">
        <f>IF($T367,tblSalaries[[#This Row],[How many hours of a day you work on Excel]],"")</f>
        <v/>
      </c>
      <c r="Q367" s="9" t="str">
        <f>IF($T367,tblSalaries[[#This Row],[Years of Experience]],"")</f>
        <v/>
      </c>
      <c r="R367" s="9" t="str">
        <f>IF($T367,tblSalaries[[#This Row],[Region]],"")</f>
        <v/>
      </c>
      <c r="T367" s="11">
        <f t="shared" si="5"/>
        <v>0</v>
      </c>
      <c r="U367" s="11">
        <f>VLOOKUP(tblSalaries[[#This Row],[Region]],SReg,2,FALSE)</f>
        <v>1</v>
      </c>
      <c r="V367" s="11">
        <f>VLOOKUP(tblSalaries[[#This Row],[How many hours of a day you work on Excel]],SHours,2,FALSE)</f>
        <v>0</v>
      </c>
      <c r="W367" s="11">
        <f>IF(tblSalaries[[#This Row],[Years of Experience]]="",Filters!$I$10,VLOOKUP(tblSalaries[[#This Row],[Years of Experience]],Filters!$G$3:$I$9,3,TRUE))</f>
        <v>0</v>
      </c>
    </row>
    <row r="368" spans="2:23" ht="15" customHeight="1" x14ac:dyDescent="0.25">
      <c r="B368" t="s">
        <v>1764</v>
      </c>
      <c r="C368" s="1">
        <v>41055.077037037037</v>
      </c>
      <c r="D368">
        <v>18000</v>
      </c>
      <c r="E368" t="s">
        <v>365</v>
      </c>
      <c r="F368" t="s">
        <v>3393</v>
      </c>
      <c r="G368" t="s">
        <v>6</v>
      </c>
      <c r="H368" t="s">
        <v>15</v>
      </c>
      <c r="J368" t="str">
        <f>VLOOKUP(tblSalaries[[#This Row],[clean Country]],tblCountries[[#All],[Mapping]:[Region]],2,FALSE)</f>
        <v>APAC</v>
      </c>
      <c r="L368" s="9" t="str">
        <f>IF($T368,tblSalaries[[#This Row],[Salary in USD]],"")</f>
        <v/>
      </c>
      <c r="M368" s="9" t="str">
        <f>IF($T368,tblSalaries[[#This Row],[Your Job Title]],"")</f>
        <v/>
      </c>
      <c r="N368" s="9" t="str">
        <f>IF($T368,tblSalaries[[#This Row],[Job Type]],"")</f>
        <v/>
      </c>
      <c r="O368" s="9" t="str">
        <f>IF($T368,tblSalaries[[#This Row],[clean Country]],"")</f>
        <v/>
      </c>
      <c r="P368" s="9" t="str">
        <f>IF($T368,tblSalaries[[#This Row],[How many hours of a day you work on Excel]],"")</f>
        <v/>
      </c>
      <c r="Q368" s="9" t="str">
        <f>IF($T368,tblSalaries[[#This Row],[Years of Experience]],"")</f>
        <v/>
      </c>
      <c r="R368" s="9" t="str">
        <f>IF($T368,tblSalaries[[#This Row],[Region]],"")</f>
        <v/>
      </c>
      <c r="T368" s="11">
        <f t="shared" si="5"/>
        <v>0</v>
      </c>
      <c r="U368" s="11">
        <f>VLOOKUP(tblSalaries[[#This Row],[Region]],SReg,2,FALSE)</f>
        <v>0</v>
      </c>
      <c r="V368" s="11">
        <f>VLOOKUP(tblSalaries[[#This Row],[How many hours of a day you work on Excel]],SHours,2,FALSE)</f>
        <v>0</v>
      </c>
      <c r="W368" s="11">
        <f>IF(tblSalaries[[#This Row],[Years of Experience]]="",Filters!$I$10,VLOOKUP(tblSalaries[[#This Row],[Years of Experience]],Filters!$G$3:$I$9,3,TRUE))</f>
        <v>0</v>
      </c>
    </row>
    <row r="369" spans="2:23" ht="15" customHeight="1" x14ac:dyDescent="0.25">
      <c r="B369" t="s">
        <v>1765</v>
      </c>
      <c r="C369" s="1">
        <v>41055.07707175926</v>
      </c>
      <c r="D369">
        <v>8547.8000099724322</v>
      </c>
      <c r="E369" t="s">
        <v>366</v>
      </c>
      <c r="F369" t="s">
        <v>45</v>
      </c>
      <c r="G369" t="s">
        <v>6</v>
      </c>
      <c r="H369" t="s">
        <v>22</v>
      </c>
      <c r="J369" t="str">
        <f>VLOOKUP(tblSalaries[[#This Row],[clean Country]],tblCountries[[#All],[Mapping]:[Region]],2,FALSE)</f>
        <v>APAC</v>
      </c>
      <c r="L369" s="9" t="str">
        <f>IF($T369,tblSalaries[[#This Row],[Salary in USD]],"")</f>
        <v/>
      </c>
      <c r="M369" s="9" t="str">
        <f>IF($T369,tblSalaries[[#This Row],[Your Job Title]],"")</f>
        <v/>
      </c>
      <c r="N369" s="9" t="str">
        <f>IF($T369,tblSalaries[[#This Row],[Job Type]],"")</f>
        <v/>
      </c>
      <c r="O369" s="9" t="str">
        <f>IF($T369,tblSalaries[[#This Row],[clean Country]],"")</f>
        <v/>
      </c>
      <c r="P369" s="9" t="str">
        <f>IF($T369,tblSalaries[[#This Row],[How many hours of a day you work on Excel]],"")</f>
        <v/>
      </c>
      <c r="Q369" s="9" t="str">
        <f>IF($T369,tblSalaries[[#This Row],[Years of Experience]],"")</f>
        <v/>
      </c>
      <c r="R369" s="9" t="str">
        <f>IF($T369,tblSalaries[[#This Row],[Region]],"")</f>
        <v/>
      </c>
      <c r="T369" s="11">
        <f t="shared" si="5"/>
        <v>0</v>
      </c>
      <c r="U369" s="11">
        <f>VLOOKUP(tblSalaries[[#This Row],[Region]],SReg,2,FALSE)</f>
        <v>0</v>
      </c>
      <c r="V369" s="11">
        <f>VLOOKUP(tblSalaries[[#This Row],[How many hours of a day you work on Excel]],SHours,2,FALSE)</f>
        <v>0</v>
      </c>
      <c r="W369" s="11">
        <f>IF(tblSalaries[[#This Row],[Years of Experience]]="",Filters!$I$10,VLOOKUP(tblSalaries[[#This Row],[Years of Experience]],Filters!$G$3:$I$9,3,TRUE))</f>
        <v>0</v>
      </c>
    </row>
    <row r="370" spans="2:23" ht="15" customHeight="1" x14ac:dyDescent="0.25">
      <c r="B370" t="s">
        <v>1766</v>
      </c>
      <c r="C370" s="1">
        <v>41055.077361111114</v>
      </c>
      <c r="D370">
        <v>41932</v>
      </c>
      <c r="E370" t="s">
        <v>236</v>
      </c>
      <c r="F370" t="s">
        <v>45</v>
      </c>
      <c r="G370" t="s">
        <v>12</v>
      </c>
      <c r="H370" t="s">
        <v>15</v>
      </c>
      <c r="J370" t="str">
        <f>VLOOKUP(tblSalaries[[#This Row],[clean Country]],tblCountries[[#All],[Mapping]:[Region]],2,FALSE)</f>
        <v>USA</v>
      </c>
      <c r="L370" s="9" t="str">
        <f>IF($T370,tblSalaries[[#This Row],[Salary in USD]],"")</f>
        <v/>
      </c>
      <c r="M370" s="9" t="str">
        <f>IF($T370,tblSalaries[[#This Row],[Your Job Title]],"")</f>
        <v/>
      </c>
      <c r="N370" s="9" t="str">
        <f>IF($T370,tblSalaries[[#This Row],[Job Type]],"")</f>
        <v/>
      </c>
      <c r="O370" s="9" t="str">
        <f>IF($T370,tblSalaries[[#This Row],[clean Country]],"")</f>
        <v/>
      </c>
      <c r="P370" s="9" t="str">
        <f>IF($T370,tblSalaries[[#This Row],[How many hours of a day you work on Excel]],"")</f>
        <v/>
      </c>
      <c r="Q370" s="9" t="str">
        <f>IF($T370,tblSalaries[[#This Row],[Years of Experience]],"")</f>
        <v/>
      </c>
      <c r="R370" s="9" t="str">
        <f>IF($T370,tblSalaries[[#This Row],[Region]],"")</f>
        <v/>
      </c>
      <c r="T370" s="11">
        <f t="shared" si="5"/>
        <v>0</v>
      </c>
      <c r="U370" s="11">
        <f>VLOOKUP(tblSalaries[[#This Row],[Region]],SReg,2,FALSE)</f>
        <v>1</v>
      </c>
      <c r="V370" s="11">
        <f>VLOOKUP(tblSalaries[[#This Row],[How many hours of a day you work on Excel]],SHours,2,FALSE)</f>
        <v>0</v>
      </c>
      <c r="W370" s="11">
        <f>IF(tblSalaries[[#This Row],[Years of Experience]]="",Filters!$I$10,VLOOKUP(tblSalaries[[#This Row],[Years of Experience]],Filters!$G$3:$I$9,3,TRUE))</f>
        <v>0</v>
      </c>
    </row>
    <row r="371" spans="2:23" ht="15" customHeight="1" x14ac:dyDescent="0.25">
      <c r="B371" t="s">
        <v>1767</v>
      </c>
      <c r="C371" s="1">
        <v>41055.077789351853</v>
      </c>
      <c r="D371">
        <v>220700</v>
      </c>
      <c r="E371" t="s">
        <v>294</v>
      </c>
      <c r="F371" t="s">
        <v>294</v>
      </c>
      <c r="G371" t="s">
        <v>118</v>
      </c>
      <c r="H371" t="s">
        <v>10</v>
      </c>
      <c r="J371" t="str">
        <f>VLOOKUP(tblSalaries[[#This Row],[clean Country]],tblCountries[[#All],[Mapping]:[Region]],2,FALSE)</f>
        <v>S AMER</v>
      </c>
      <c r="L371" s="9" t="str">
        <f>IF($T371,tblSalaries[[#This Row],[Salary in USD]],"")</f>
        <v/>
      </c>
      <c r="M371" s="9" t="str">
        <f>IF($T371,tblSalaries[[#This Row],[Your Job Title]],"")</f>
        <v/>
      </c>
      <c r="N371" s="9" t="str">
        <f>IF($T371,tblSalaries[[#This Row],[Job Type]],"")</f>
        <v/>
      </c>
      <c r="O371" s="9" t="str">
        <f>IF($T371,tblSalaries[[#This Row],[clean Country]],"")</f>
        <v/>
      </c>
      <c r="P371" s="9" t="str">
        <f>IF($T371,tblSalaries[[#This Row],[How many hours of a day you work on Excel]],"")</f>
        <v/>
      </c>
      <c r="Q371" s="9" t="str">
        <f>IF($T371,tblSalaries[[#This Row],[Years of Experience]],"")</f>
        <v/>
      </c>
      <c r="R371" s="9" t="str">
        <f>IF($T371,tblSalaries[[#This Row],[Region]],"")</f>
        <v/>
      </c>
      <c r="T371" s="11">
        <f t="shared" si="5"/>
        <v>0</v>
      </c>
      <c r="U371" s="11">
        <f>VLOOKUP(tblSalaries[[#This Row],[Region]],SReg,2,FALSE)</f>
        <v>0</v>
      </c>
      <c r="V371" s="11">
        <f>VLOOKUP(tblSalaries[[#This Row],[How many hours of a day you work on Excel]],SHours,2,FALSE)</f>
        <v>1</v>
      </c>
      <c r="W371" s="11">
        <f>IF(tblSalaries[[#This Row],[Years of Experience]]="",Filters!$I$10,VLOOKUP(tblSalaries[[#This Row],[Years of Experience]],Filters!$G$3:$I$9,3,TRUE))</f>
        <v>0</v>
      </c>
    </row>
    <row r="372" spans="2:23" ht="15" customHeight="1" x14ac:dyDescent="0.25">
      <c r="B372" t="s">
        <v>1768</v>
      </c>
      <c r="C372" s="1">
        <v>41055.077824074076</v>
      </c>
      <c r="D372">
        <v>194000</v>
      </c>
      <c r="E372" t="s">
        <v>367</v>
      </c>
      <c r="F372" t="s">
        <v>3393</v>
      </c>
      <c r="G372" t="s">
        <v>12</v>
      </c>
      <c r="H372" t="s">
        <v>15</v>
      </c>
      <c r="J372" t="str">
        <f>VLOOKUP(tblSalaries[[#This Row],[clean Country]],tblCountries[[#All],[Mapping]:[Region]],2,FALSE)</f>
        <v>USA</v>
      </c>
      <c r="L372" s="9" t="str">
        <f>IF($T372,tblSalaries[[#This Row],[Salary in USD]],"")</f>
        <v/>
      </c>
      <c r="M372" s="9" t="str">
        <f>IF($T372,tblSalaries[[#This Row],[Your Job Title]],"")</f>
        <v/>
      </c>
      <c r="N372" s="9" t="str">
        <f>IF($T372,tblSalaries[[#This Row],[Job Type]],"")</f>
        <v/>
      </c>
      <c r="O372" s="9" t="str">
        <f>IF($T372,tblSalaries[[#This Row],[clean Country]],"")</f>
        <v/>
      </c>
      <c r="P372" s="9" t="str">
        <f>IF($T372,tblSalaries[[#This Row],[How many hours of a day you work on Excel]],"")</f>
        <v/>
      </c>
      <c r="Q372" s="9" t="str">
        <f>IF($T372,tblSalaries[[#This Row],[Years of Experience]],"")</f>
        <v/>
      </c>
      <c r="R372" s="9" t="str">
        <f>IF($T372,tblSalaries[[#This Row],[Region]],"")</f>
        <v/>
      </c>
      <c r="T372" s="11">
        <f t="shared" si="5"/>
        <v>0</v>
      </c>
      <c r="U372" s="11">
        <f>VLOOKUP(tblSalaries[[#This Row],[Region]],SReg,2,FALSE)</f>
        <v>1</v>
      </c>
      <c r="V372" s="11">
        <f>VLOOKUP(tblSalaries[[#This Row],[How many hours of a day you work on Excel]],SHours,2,FALSE)</f>
        <v>0</v>
      </c>
      <c r="W372" s="11">
        <f>IF(tblSalaries[[#This Row],[Years of Experience]]="",Filters!$I$10,VLOOKUP(tblSalaries[[#This Row],[Years of Experience]],Filters!$G$3:$I$9,3,TRUE))</f>
        <v>0</v>
      </c>
    </row>
    <row r="373" spans="2:23" ht="15" customHeight="1" x14ac:dyDescent="0.25">
      <c r="B373" t="s">
        <v>1769</v>
      </c>
      <c r="C373" s="1">
        <v>41055.07949074074</v>
      </c>
      <c r="D373">
        <v>160271.25018698312</v>
      </c>
      <c r="E373" t="s">
        <v>11</v>
      </c>
      <c r="F373" t="s">
        <v>17</v>
      </c>
      <c r="G373" t="s">
        <v>6</v>
      </c>
      <c r="H373" t="s">
        <v>7</v>
      </c>
      <c r="J373" t="str">
        <f>VLOOKUP(tblSalaries[[#This Row],[clean Country]],tblCountries[[#All],[Mapping]:[Region]],2,FALSE)</f>
        <v>APAC</v>
      </c>
      <c r="L373" s="9" t="str">
        <f>IF($T373,tblSalaries[[#This Row],[Salary in USD]],"")</f>
        <v/>
      </c>
      <c r="M373" s="9" t="str">
        <f>IF($T373,tblSalaries[[#This Row],[Your Job Title]],"")</f>
        <v/>
      </c>
      <c r="N373" s="9" t="str">
        <f>IF($T373,tblSalaries[[#This Row],[Job Type]],"")</f>
        <v/>
      </c>
      <c r="O373" s="9" t="str">
        <f>IF($T373,tblSalaries[[#This Row],[clean Country]],"")</f>
        <v/>
      </c>
      <c r="P373" s="9" t="str">
        <f>IF($T373,tblSalaries[[#This Row],[How many hours of a day you work on Excel]],"")</f>
        <v/>
      </c>
      <c r="Q373" s="9" t="str">
        <f>IF($T373,tblSalaries[[#This Row],[Years of Experience]],"")</f>
        <v/>
      </c>
      <c r="R373" s="9" t="str">
        <f>IF($T373,tblSalaries[[#This Row],[Region]],"")</f>
        <v/>
      </c>
      <c r="T373" s="11">
        <f t="shared" si="5"/>
        <v>0</v>
      </c>
      <c r="U373" s="11">
        <f>VLOOKUP(tblSalaries[[#This Row],[Region]],SReg,2,FALSE)</f>
        <v>0</v>
      </c>
      <c r="V373" s="11">
        <f>VLOOKUP(tblSalaries[[#This Row],[How many hours of a day you work on Excel]],SHours,2,FALSE)</f>
        <v>1</v>
      </c>
      <c r="W373" s="11">
        <f>IF(tblSalaries[[#This Row],[Years of Experience]]="",Filters!$I$10,VLOOKUP(tblSalaries[[#This Row],[Years of Experience]],Filters!$G$3:$I$9,3,TRUE))</f>
        <v>0</v>
      </c>
    </row>
    <row r="374" spans="2:23" ht="15" customHeight="1" x14ac:dyDescent="0.25">
      <c r="B374" t="s">
        <v>1770</v>
      </c>
      <c r="C374" s="1">
        <v>41055.079710648148</v>
      </c>
      <c r="D374">
        <v>8903.9583437212841</v>
      </c>
      <c r="E374" t="s">
        <v>368</v>
      </c>
      <c r="F374" t="s">
        <v>45</v>
      </c>
      <c r="G374" t="s">
        <v>6</v>
      </c>
      <c r="H374" t="s">
        <v>15</v>
      </c>
      <c r="J374" t="str">
        <f>VLOOKUP(tblSalaries[[#This Row],[clean Country]],tblCountries[[#All],[Mapping]:[Region]],2,FALSE)</f>
        <v>APAC</v>
      </c>
      <c r="L374" s="9" t="str">
        <f>IF($T374,tblSalaries[[#This Row],[Salary in USD]],"")</f>
        <v/>
      </c>
      <c r="M374" s="9" t="str">
        <f>IF($T374,tblSalaries[[#This Row],[Your Job Title]],"")</f>
        <v/>
      </c>
      <c r="N374" s="9" t="str">
        <f>IF($T374,tblSalaries[[#This Row],[Job Type]],"")</f>
        <v/>
      </c>
      <c r="O374" s="9" t="str">
        <f>IF($T374,tblSalaries[[#This Row],[clean Country]],"")</f>
        <v/>
      </c>
      <c r="P374" s="9" t="str">
        <f>IF($T374,tblSalaries[[#This Row],[How many hours of a day you work on Excel]],"")</f>
        <v/>
      </c>
      <c r="Q374" s="9" t="str">
        <f>IF($T374,tblSalaries[[#This Row],[Years of Experience]],"")</f>
        <v/>
      </c>
      <c r="R374" s="9" t="str">
        <f>IF($T374,tblSalaries[[#This Row],[Region]],"")</f>
        <v/>
      </c>
      <c r="T374" s="11">
        <f t="shared" si="5"/>
        <v>0</v>
      </c>
      <c r="U374" s="11">
        <f>VLOOKUP(tblSalaries[[#This Row],[Region]],SReg,2,FALSE)</f>
        <v>0</v>
      </c>
      <c r="V374" s="11">
        <f>VLOOKUP(tblSalaries[[#This Row],[How many hours of a day you work on Excel]],SHours,2,FALSE)</f>
        <v>0</v>
      </c>
      <c r="W374" s="11">
        <f>IF(tblSalaries[[#This Row],[Years of Experience]]="",Filters!$I$10,VLOOKUP(tblSalaries[[#This Row],[Years of Experience]],Filters!$G$3:$I$9,3,TRUE))</f>
        <v>0</v>
      </c>
    </row>
    <row r="375" spans="2:23" ht="15" customHeight="1" x14ac:dyDescent="0.25">
      <c r="B375" t="s">
        <v>1771</v>
      </c>
      <c r="C375" s="1">
        <v>41055.081516203703</v>
      </c>
      <c r="D375">
        <v>78668.921842426149</v>
      </c>
      <c r="E375" t="s">
        <v>369</v>
      </c>
      <c r="F375" t="s">
        <v>17</v>
      </c>
      <c r="G375" t="s">
        <v>74</v>
      </c>
      <c r="H375" t="s">
        <v>7</v>
      </c>
      <c r="J375" t="str">
        <f>VLOOKUP(tblSalaries[[#This Row],[clean Country]],tblCountries[[#All],[Mapping]:[Region]],2,FALSE)</f>
        <v>CAN</v>
      </c>
      <c r="L375" s="9" t="str">
        <f>IF($T375,tblSalaries[[#This Row],[Salary in USD]],"")</f>
        <v/>
      </c>
      <c r="M375" s="9" t="str">
        <f>IF($T375,tblSalaries[[#This Row],[Your Job Title]],"")</f>
        <v/>
      </c>
      <c r="N375" s="9" t="str">
        <f>IF($T375,tblSalaries[[#This Row],[Job Type]],"")</f>
        <v/>
      </c>
      <c r="O375" s="9" t="str">
        <f>IF($T375,tblSalaries[[#This Row],[clean Country]],"")</f>
        <v/>
      </c>
      <c r="P375" s="9" t="str">
        <f>IF($T375,tblSalaries[[#This Row],[How many hours of a day you work on Excel]],"")</f>
        <v/>
      </c>
      <c r="Q375" s="9" t="str">
        <f>IF($T375,tblSalaries[[#This Row],[Years of Experience]],"")</f>
        <v/>
      </c>
      <c r="R375" s="9" t="str">
        <f>IF($T375,tblSalaries[[#This Row],[Region]],"")</f>
        <v/>
      </c>
      <c r="T375" s="11">
        <f t="shared" si="5"/>
        <v>0</v>
      </c>
      <c r="U375" s="11">
        <f>VLOOKUP(tblSalaries[[#This Row],[Region]],SReg,2,FALSE)</f>
        <v>0</v>
      </c>
      <c r="V375" s="11">
        <f>VLOOKUP(tblSalaries[[#This Row],[How many hours of a day you work on Excel]],SHours,2,FALSE)</f>
        <v>1</v>
      </c>
      <c r="W375" s="11">
        <f>IF(tblSalaries[[#This Row],[Years of Experience]]="",Filters!$I$10,VLOOKUP(tblSalaries[[#This Row],[Years of Experience]],Filters!$G$3:$I$9,3,TRUE))</f>
        <v>0</v>
      </c>
    </row>
    <row r="376" spans="2:23" ht="15" customHeight="1" x14ac:dyDescent="0.25">
      <c r="B376" t="s">
        <v>1772</v>
      </c>
      <c r="C376" s="1">
        <v>41055.081712962965</v>
      </c>
      <c r="D376">
        <v>22867.189901848938</v>
      </c>
      <c r="E376" t="s">
        <v>370</v>
      </c>
      <c r="F376" t="s">
        <v>45</v>
      </c>
      <c r="G376" t="s">
        <v>26</v>
      </c>
      <c r="H376" t="s">
        <v>15</v>
      </c>
      <c r="J376" t="str">
        <f>VLOOKUP(tblSalaries[[#This Row],[clean Country]],tblCountries[[#All],[Mapping]:[Region]],2,FALSE)</f>
        <v>EMEA</v>
      </c>
      <c r="L376" s="9" t="str">
        <f>IF($T376,tblSalaries[[#This Row],[Salary in USD]],"")</f>
        <v/>
      </c>
      <c r="M376" s="9" t="str">
        <f>IF($T376,tblSalaries[[#This Row],[Your Job Title]],"")</f>
        <v/>
      </c>
      <c r="N376" s="9" t="str">
        <f>IF($T376,tblSalaries[[#This Row],[Job Type]],"")</f>
        <v/>
      </c>
      <c r="O376" s="9" t="str">
        <f>IF($T376,tblSalaries[[#This Row],[clean Country]],"")</f>
        <v/>
      </c>
      <c r="P376" s="9" t="str">
        <f>IF($T376,tblSalaries[[#This Row],[How many hours of a day you work on Excel]],"")</f>
        <v/>
      </c>
      <c r="Q376" s="9" t="str">
        <f>IF($T376,tblSalaries[[#This Row],[Years of Experience]],"")</f>
        <v/>
      </c>
      <c r="R376" s="9" t="str">
        <f>IF($T376,tblSalaries[[#This Row],[Region]],"")</f>
        <v/>
      </c>
      <c r="T376" s="11">
        <f t="shared" si="5"/>
        <v>0</v>
      </c>
      <c r="U376" s="11">
        <f>VLOOKUP(tblSalaries[[#This Row],[Region]],SReg,2,FALSE)</f>
        <v>0</v>
      </c>
      <c r="V376" s="11">
        <f>VLOOKUP(tblSalaries[[#This Row],[How many hours of a day you work on Excel]],SHours,2,FALSE)</f>
        <v>0</v>
      </c>
      <c r="W376" s="11">
        <f>IF(tblSalaries[[#This Row],[Years of Experience]]="",Filters!$I$10,VLOOKUP(tblSalaries[[#This Row],[Years of Experience]],Filters!$G$3:$I$9,3,TRUE))</f>
        <v>0</v>
      </c>
    </row>
    <row r="377" spans="2:23" ht="15" customHeight="1" x14ac:dyDescent="0.25">
      <c r="B377" t="s">
        <v>1773</v>
      </c>
      <c r="C377" s="1">
        <v>41055.08216435185</v>
      </c>
      <c r="D377">
        <v>94570.696324037053</v>
      </c>
      <c r="E377" t="s">
        <v>371</v>
      </c>
      <c r="F377" t="s">
        <v>3393</v>
      </c>
      <c r="G377" t="s">
        <v>59</v>
      </c>
      <c r="H377" t="s">
        <v>15</v>
      </c>
      <c r="J377" t="str">
        <f>VLOOKUP(tblSalaries[[#This Row],[clean Country]],tblCountries[[#All],[Mapping]:[Region]],2,FALSE)</f>
        <v>EMEA</v>
      </c>
      <c r="L377" s="9" t="str">
        <f>IF($T377,tblSalaries[[#This Row],[Salary in USD]],"")</f>
        <v/>
      </c>
      <c r="M377" s="9" t="str">
        <f>IF($T377,tblSalaries[[#This Row],[Your Job Title]],"")</f>
        <v/>
      </c>
      <c r="N377" s="9" t="str">
        <f>IF($T377,tblSalaries[[#This Row],[Job Type]],"")</f>
        <v/>
      </c>
      <c r="O377" s="9" t="str">
        <f>IF($T377,tblSalaries[[#This Row],[clean Country]],"")</f>
        <v/>
      </c>
      <c r="P377" s="9" t="str">
        <f>IF($T377,tblSalaries[[#This Row],[How many hours of a day you work on Excel]],"")</f>
        <v/>
      </c>
      <c r="Q377" s="9" t="str">
        <f>IF($T377,tblSalaries[[#This Row],[Years of Experience]],"")</f>
        <v/>
      </c>
      <c r="R377" s="9" t="str">
        <f>IF($T377,tblSalaries[[#This Row],[Region]],"")</f>
        <v/>
      </c>
      <c r="T377" s="11">
        <f t="shared" si="5"/>
        <v>0</v>
      </c>
      <c r="U377" s="11">
        <f>VLOOKUP(tblSalaries[[#This Row],[Region]],SReg,2,FALSE)</f>
        <v>0</v>
      </c>
      <c r="V377" s="11">
        <f>VLOOKUP(tblSalaries[[#This Row],[How many hours of a day you work on Excel]],SHours,2,FALSE)</f>
        <v>0</v>
      </c>
      <c r="W377" s="11">
        <f>IF(tblSalaries[[#This Row],[Years of Experience]]="",Filters!$I$10,VLOOKUP(tblSalaries[[#This Row],[Years of Experience]],Filters!$G$3:$I$9,3,TRUE))</f>
        <v>0</v>
      </c>
    </row>
    <row r="378" spans="2:23" ht="15" customHeight="1" x14ac:dyDescent="0.25">
      <c r="B378" t="s">
        <v>1774</v>
      </c>
      <c r="C378" s="1">
        <v>41055.082430555558</v>
      </c>
      <c r="D378">
        <v>95000</v>
      </c>
      <c r="E378" t="s">
        <v>343</v>
      </c>
      <c r="F378" t="s">
        <v>17</v>
      </c>
      <c r="G378" t="s">
        <v>12</v>
      </c>
      <c r="H378" t="s">
        <v>10</v>
      </c>
      <c r="J378" t="str">
        <f>VLOOKUP(tblSalaries[[#This Row],[clean Country]],tblCountries[[#All],[Mapping]:[Region]],2,FALSE)</f>
        <v>USA</v>
      </c>
      <c r="L378" s="9" t="str">
        <f>IF($T378,tblSalaries[[#This Row],[Salary in USD]],"")</f>
        <v/>
      </c>
      <c r="M378" s="9" t="str">
        <f>IF($T378,tblSalaries[[#This Row],[Your Job Title]],"")</f>
        <v/>
      </c>
      <c r="N378" s="9" t="str">
        <f>IF($T378,tblSalaries[[#This Row],[Job Type]],"")</f>
        <v/>
      </c>
      <c r="O378" s="9" t="str">
        <f>IF($T378,tblSalaries[[#This Row],[clean Country]],"")</f>
        <v/>
      </c>
      <c r="P378" s="9" t="str">
        <f>IF($T378,tblSalaries[[#This Row],[How many hours of a day you work on Excel]],"")</f>
        <v/>
      </c>
      <c r="Q378" s="9" t="str">
        <f>IF($T378,tblSalaries[[#This Row],[Years of Experience]],"")</f>
        <v/>
      </c>
      <c r="R378" s="9" t="str">
        <f>IF($T378,tblSalaries[[#This Row],[Region]],"")</f>
        <v/>
      </c>
      <c r="T378" s="11">
        <f t="shared" si="5"/>
        <v>0</v>
      </c>
      <c r="U378" s="11">
        <f>VLOOKUP(tblSalaries[[#This Row],[Region]],SReg,2,FALSE)</f>
        <v>1</v>
      </c>
      <c r="V378" s="11">
        <f>VLOOKUP(tblSalaries[[#This Row],[How many hours of a day you work on Excel]],SHours,2,FALSE)</f>
        <v>1</v>
      </c>
      <c r="W378" s="11">
        <f>IF(tblSalaries[[#This Row],[Years of Experience]]="",Filters!$I$10,VLOOKUP(tblSalaries[[#This Row],[Years of Experience]],Filters!$G$3:$I$9,3,TRUE))</f>
        <v>0</v>
      </c>
    </row>
    <row r="379" spans="2:23" ht="15" customHeight="1" x14ac:dyDescent="0.25">
      <c r="B379" t="s">
        <v>1775</v>
      </c>
      <c r="C379" s="1">
        <v>41055.082881944443</v>
      </c>
      <c r="D379">
        <v>9616.275011218986</v>
      </c>
      <c r="E379" t="s">
        <v>372</v>
      </c>
      <c r="F379" t="s">
        <v>233</v>
      </c>
      <c r="G379" t="s">
        <v>6</v>
      </c>
      <c r="H379" t="s">
        <v>7</v>
      </c>
      <c r="J379" t="str">
        <f>VLOOKUP(tblSalaries[[#This Row],[clean Country]],tblCountries[[#All],[Mapping]:[Region]],2,FALSE)</f>
        <v>APAC</v>
      </c>
      <c r="L379" s="9" t="str">
        <f>IF($T379,tblSalaries[[#This Row],[Salary in USD]],"")</f>
        <v/>
      </c>
      <c r="M379" s="9" t="str">
        <f>IF($T379,tblSalaries[[#This Row],[Your Job Title]],"")</f>
        <v/>
      </c>
      <c r="N379" s="9" t="str">
        <f>IF($T379,tblSalaries[[#This Row],[Job Type]],"")</f>
        <v/>
      </c>
      <c r="O379" s="9" t="str">
        <f>IF($T379,tblSalaries[[#This Row],[clean Country]],"")</f>
        <v/>
      </c>
      <c r="P379" s="9" t="str">
        <f>IF($T379,tblSalaries[[#This Row],[How many hours of a day you work on Excel]],"")</f>
        <v/>
      </c>
      <c r="Q379" s="9" t="str">
        <f>IF($T379,tblSalaries[[#This Row],[Years of Experience]],"")</f>
        <v/>
      </c>
      <c r="R379" s="9" t="str">
        <f>IF($T379,tblSalaries[[#This Row],[Region]],"")</f>
        <v/>
      </c>
      <c r="T379" s="11">
        <f t="shared" si="5"/>
        <v>0</v>
      </c>
      <c r="U379" s="11">
        <f>VLOOKUP(tblSalaries[[#This Row],[Region]],SReg,2,FALSE)</f>
        <v>0</v>
      </c>
      <c r="V379" s="11">
        <f>VLOOKUP(tblSalaries[[#This Row],[How many hours of a day you work on Excel]],SHours,2,FALSE)</f>
        <v>1</v>
      </c>
      <c r="W379" s="11">
        <f>IF(tblSalaries[[#This Row],[Years of Experience]]="",Filters!$I$10,VLOOKUP(tblSalaries[[#This Row],[Years of Experience]],Filters!$G$3:$I$9,3,TRUE))</f>
        <v>0</v>
      </c>
    </row>
    <row r="380" spans="2:23" ht="15" customHeight="1" x14ac:dyDescent="0.25">
      <c r="B380" t="s">
        <v>1776</v>
      </c>
      <c r="C380" s="1">
        <v>41055.083101851851</v>
      </c>
      <c r="D380">
        <v>48000</v>
      </c>
      <c r="E380" t="s">
        <v>373</v>
      </c>
      <c r="F380" t="s">
        <v>17</v>
      </c>
      <c r="G380" t="s">
        <v>12</v>
      </c>
      <c r="H380" t="s">
        <v>22</v>
      </c>
      <c r="J380" t="str">
        <f>VLOOKUP(tblSalaries[[#This Row],[clean Country]],tblCountries[[#All],[Mapping]:[Region]],2,FALSE)</f>
        <v>USA</v>
      </c>
      <c r="L380" s="9" t="str">
        <f>IF($T380,tblSalaries[[#This Row],[Salary in USD]],"")</f>
        <v/>
      </c>
      <c r="M380" s="9" t="str">
        <f>IF($T380,tblSalaries[[#This Row],[Your Job Title]],"")</f>
        <v/>
      </c>
      <c r="N380" s="9" t="str">
        <f>IF($T380,tblSalaries[[#This Row],[Job Type]],"")</f>
        <v/>
      </c>
      <c r="O380" s="9" t="str">
        <f>IF($T380,tblSalaries[[#This Row],[clean Country]],"")</f>
        <v/>
      </c>
      <c r="P380" s="9" t="str">
        <f>IF($T380,tblSalaries[[#This Row],[How many hours of a day you work on Excel]],"")</f>
        <v/>
      </c>
      <c r="Q380" s="9" t="str">
        <f>IF($T380,tblSalaries[[#This Row],[Years of Experience]],"")</f>
        <v/>
      </c>
      <c r="R380" s="9" t="str">
        <f>IF($T380,tblSalaries[[#This Row],[Region]],"")</f>
        <v/>
      </c>
      <c r="T380" s="11">
        <f t="shared" si="5"/>
        <v>0</v>
      </c>
      <c r="U380" s="11">
        <f>VLOOKUP(tblSalaries[[#This Row],[Region]],SReg,2,FALSE)</f>
        <v>1</v>
      </c>
      <c r="V380" s="11">
        <f>VLOOKUP(tblSalaries[[#This Row],[How many hours of a day you work on Excel]],SHours,2,FALSE)</f>
        <v>0</v>
      </c>
      <c r="W380" s="11">
        <f>IF(tblSalaries[[#This Row],[Years of Experience]]="",Filters!$I$10,VLOOKUP(tblSalaries[[#This Row],[Years of Experience]],Filters!$G$3:$I$9,3,TRUE))</f>
        <v>0</v>
      </c>
    </row>
    <row r="381" spans="2:23" ht="15" customHeight="1" x14ac:dyDescent="0.25">
      <c r="B381" t="s">
        <v>1777</v>
      </c>
      <c r="C381" s="1">
        <v>41055.08315972222</v>
      </c>
      <c r="D381">
        <v>46000</v>
      </c>
      <c r="E381" t="s">
        <v>374</v>
      </c>
      <c r="F381" t="s">
        <v>17</v>
      </c>
      <c r="G381" t="s">
        <v>12</v>
      </c>
      <c r="H381" t="s">
        <v>7</v>
      </c>
      <c r="J381" t="str">
        <f>VLOOKUP(tblSalaries[[#This Row],[clean Country]],tblCountries[[#All],[Mapping]:[Region]],2,FALSE)</f>
        <v>USA</v>
      </c>
      <c r="L381" s="9" t="str">
        <f>IF($T381,tblSalaries[[#This Row],[Salary in USD]],"")</f>
        <v/>
      </c>
      <c r="M381" s="9" t="str">
        <f>IF($T381,tblSalaries[[#This Row],[Your Job Title]],"")</f>
        <v/>
      </c>
      <c r="N381" s="9" t="str">
        <f>IF($T381,tblSalaries[[#This Row],[Job Type]],"")</f>
        <v/>
      </c>
      <c r="O381" s="9" t="str">
        <f>IF($T381,tblSalaries[[#This Row],[clean Country]],"")</f>
        <v/>
      </c>
      <c r="P381" s="9" t="str">
        <f>IF($T381,tblSalaries[[#This Row],[How many hours of a day you work on Excel]],"")</f>
        <v/>
      </c>
      <c r="Q381" s="9" t="str">
        <f>IF($T381,tblSalaries[[#This Row],[Years of Experience]],"")</f>
        <v/>
      </c>
      <c r="R381" s="9" t="str">
        <f>IF($T381,tblSalaries[[#This Row],[Region]],"")</f>
        <v/>
      </c>
      <c r="T381" s="11">
        <f t="shared" si="5"/>
        <v>0</v>
      </c>
      <c r="U381" s="11">
        <f>VLOOKUP(tblSalaries[[#This Row],[Region]],SReg,2,FALSE)</f>
        <v>1</v>
      </c>
      <c r="V381" s="11">
        <f>VLOOKUP(tblSalaries[[#This Row],[How many hours of a day you work on Excel]],SHours,2,FALSE)</f>
        <v>1</v>
      </c>
      <c r="W381" s="11">
        <f>IF(tblSalaries[[#This Row],[Years of Experience]]="",Filters!$I$10,VLOOKUP(tblSalaries[[#This Row],[Years of Experience]],Filters!$G$3:$I$9,3,TRUE))</f>
        <v>0</v>
      </c>
    </row>
    <row r="382" spans="2:23" ht="15" customHeight="1" x14ac:dyDescent="0.25">
      <c r="B382" t="s">
        <v>1778</v>
      </c>
      <c r="C382" s="1">
        <v>41055.083194444444</v>
      </c>
      <c r="D382">
        <v>15000</v>
      </c>
      <c r="E382" t="s">
        <v>375</v>
      </c>
      <c r="F382" t="s">
        <v>3391</v>
      </c>
      <c r="G382" t="s">
        <v>24</v>
      </c>
      <c r="H382" t="s">
        <v>15</v>
      </c>
      <c r="J382" t="str">
        <f>VLOOKUP(tblSalaries[[#This Row],[clean Country]],tblCountries[[#All],[Mapping]:[Region]],2,FALSE)</f>
        <v>EMEA</v>
      </c>
      <c r="L382" s="9" t="str">
        <f>IF($T382,tblSalaries[[#This Row],[Salary in USD]],"")</f>
        <v/>
      </c>
      <c r="M382" s="9" t="str">
        <f>IF($T382,tblSalaries[[#This Row],[Your Job Title]],"")</f>
        <v/>
      </c>
      <c r="N382" s="9" t="str">
        <f>IF($T382,tblSalaries[[#This Row],[Job Type]],"")</f>
        <v/>
      </c>
      <c r="O382" s="9" t="str">
        <f>IF($T382,tblSalaries[[#This Row],[clean Country]],"")</f>
        <v/>
      </c>
      <c r="P382" s="9" t="str">
        <f>IF($T382,tblSalaries[[#This Row],[How many hours of a day you work on Excel]],"")</f>
        <v/>
      </c>
      <c r="Q382" s="9" t="str">
        <f>IF($T382,tblSalaries[[#This Row],[Years of Experience]],"")</f>
        <v/>
      </c>
      <c r="R382" s="9" t="str">
        <f>IF($T382,tblSalaries[[#This Row],[Region]],"")</f>
        <v/>
      </c>
      <c r="T382" s="11">
        <f t="shared" si="5"/>
        <v>0</v>
      </c>
      <c r="U382" s="11">
        <f>VLOOKUP(tblSalaries[[#This Row],[Region]],SReg,2,FALSE)</f>
        <v>0</v>
      </c>
      <c r="V382" s="11">
        <f>VLOOKUP(tblSalaries[[#This Row],[How many hours of a day you work on Excel]],SHours,2,FALSE)</f>
        <v>0</v>
      </c>
      <c r="W382" s="11">
        <f>IF(tblSalaries[[#This Row],[Years of Experience]]="",Filters!$I$10,VLOOKUP(tblSalaries[[#This Row],[Years of Experience]],Filters!$G$3:$I$9,3,TRUE))</f>
        <v>0</v>
      </c>
    </row>
    <row r="383" spans="2:23" ht="15" customHeight="1" x14ac:dyDescent="0.25">
      <c r="B383" t="s">
        <v>1779</v>
      </c>
      <c r="C383" s="1">
        <v>41055.083379629628</v>
      </c>
      <c r="D383">
        <v>11040.908346214392</v>
      </c>
      <c r="E383" t="s">
        <v>376</v>
      </c>
      <c r="F383" t="s">
        <v>45</v>
      </c>
      <c r="G383" t="s">
        <v>6</v>
      </c>
      <c r="H383" t="s">
        <v>22</v>
      </c>
      <c r="J383" t="str">
        <f>VLOOKUP(tblSalaries[[#This Row],[clean Country]],tblCountries[[#All],[Mapping]:[Region]],2,FALSE)</f>
        <v>APAC</v>
      </c>
      <c r="L383" s="9" t="str">
        <f>IF($T383,tblSalaries[[#This Row],[Salary in USD]],"")</f>
        <v/>
      </c>
      <c r="M383" s="9" t="str">
        <f>IF($T383,tblSalaries[[#This Row],[Your Job Title]],"")</f>
        <v/>
      </c>
      <c r="N383" s="9" t="str">
        <f>IF($T383,tblSalaries[[#This Row],[Job Type]],"")</f>
        <v/>
      </c>
      <c r="O383" s="9" t="str">
        <f>IF($T383,tblSalaries[[#This Row],[clean Country]],"")</f>
        <v/>
      </c>
      <c r="P383" s="9" t="str">
        <f>IF($T383,tblSalaries[[#This Row],[How many hours of a day you work on Excel]],"")</f>
        <v/>
      </c>
      <c r="Q383" s="9" t="str">
        <f>IF($T383,tblSalaries[[#This Row],[Years of Experience]],"")</f>
        <v/>
      </c>
      <c r="R383" s="9" t="str">
        <f>IF($T383,tblSalaries[[#This Row],[Region]],"")</f>
        <v/>
      </c>
      <c r="T383" s="11">
        <f t="shared" si="5"/>
        <v>0</v>
      </c>
      <c r="U383" s="11">
        <f>VLOOKUP(tblSalaries[[#This Row],[Region]],SReg,2,FALSE)</f>
        <v>0</v>
      </c>
      <c r="V383" s="11">
        <f>VLOOKUP(tblSalaries[[#This Row],[How many hours of a day you work on Excel]],SHours,2,FALSE)</f>
        <v>0</v>
      </c>
      <c r="W383" s="11">
        <f>IF(tblSalaries[[#This Row],[Years of Experience]]="",Filters!$I$10,VLOOKUP(tblSalaries[[#This Row],[Years of Experience]],Filters!$G$3:$I$9,3,TRUE))</f>
        <v>0</v>
      </c>
    </row>
    <row r="384" spans="2:23" ht="15" customHeight="1" x14ac:dyDescent="0.25">
      <c r="B384" t="s">
        <v>1780</v>
      </c>
      <c r="C384" s="1">
        <v>41055.083449074074</v>
      </c>
      <c r="D384">
        <v>44132.991617883956</v>
      </c>
      <c r="E384" t="s">
        <v>377</v>
      </c>
      <c r="F384" t="s">
        <v>45</v>
      </c>
      <c r="G384" t="s">
        <v>59</v>
      </c>
      <c r="H384" t="s">
        <v>15</v>
      </c>
      <c r="J384" t="str">
        <f>VLOOKUP(tblSalaries[[#This Row],[clean Country]],tblCountries[[#All],[Mapping]:[Region]],2,FALSE)</f>
        <v>EMEA</v>
      </c>
      <c r="L384" s="9" t="str">
        <f>IF($T384,tblSalaries[[#This Row],[Salary in USD]],"")</f>
        <v/>
      </c>
      <c r="M384" s="9" t="str">
        <f>IF($T384,tblSalaries[[#This Row],[Your Job Title]],"")</f>
        <v/>
      </c>
      <c r="N384" s="9" t="str">
        <f>IF($T384,tblSalaries[[#This Row],[Job Type]],"")</f>
        <v/>
      </c>
      <c r="O384" s="9" t="str">
        <f>IF($T384,tblSalaries[[#This Row],[clean Country]],"")</f>
        <v/>
      </c>
      <c r="P384" s="9" t="str">
        <f>IF($T384,tblSalaries[[#This Row],[How many hours of a day you work on Excel]],"")</f>
        <v/>
      </c>
      <c r="Q384" s="9" t="str">
        <f>IF($T384,tblSalaries[[#This Row],[Years of Experience]],"")</f>
        <v/>
      </c>
      <c r="R384" s="9" t="str">
        <f>IF($T384,tblSalaries[[#This Row],[Region]],"")</f>
        <v/>
      </c>
      <c r="T384" s="11">
        <f t="shared" si="5"/>
        <v>0</v>
      </c>
      <c r="U384" s="11">
        <f>VLOOKUP(tblSalaries[[#This Row],[Region]],SReg,2,FALSE)</f>
        <v>0</v>
      </c>
      <c r="V384" s="11">
        <f>VLOOKUP(tblSalaries[[#This Row],[How many hours of a day you work on Excel]],SHours,2,FALSE)</f>
        <v>0</v>
      </c>
      <c r="W384" s="11">
        <f>IF(tblSalaries[[#This Row],[Years of Experience]]="",Filters!$I$10,VLOOKUP(tblSalaries[[#This Row],[Years of Experience]],Filters!$G$3:$I$9,3,TRUE))</f>
        <v>0</v>
      </c>
    </row>
    <row r="385" spans="2:23" ht="15" customHeight="1" x14ac:dyDescent="0.25">
      <c r="B385" t="s">
        <v>1781</v>
      </c>
      <c r="C385" s="1">
        <v>41055.083495370367</v>
      </c>
      <c r="D385">
        <v>47000</v>
      </c>
      <c r="E385" t="s">
        <v>378</v>
      </c>
      <c r="F385" t="s">
        <v>45</v>
      </c>
      <c r="G385" t="s">
        <v>12</v>
      </c>
      <c r="H385" t="s">
        <v>15</v>
      </c>
      <c r="J385" t="str">
        <f>VLOOKUP(tblSalaries[[#This Row],[clean Country]],tblCountries[[#All],[Mapping]:[Region]],2,FALSE)</f>
        <v>USA</v>
      </c>
      <c r="L385" s="9" t="str">
        <f>IF($T385,tblSalaries[[#This Row],[Salary in USD]],"")</f>
        <v/>
      </c>
      <c r="M385" s="9" t="str">
        <f>IF($T385,tblSalaries[[#This Row],[Your Job Title]],"")</f>
        <v/>
      </c>
      <c r="N385" s="9" t="str">
        <f>IF($T385,tblSalaries[[#This Row],[Job Type]],"")</f>
        <v/>
      </c>
      <c r="O385" s="9" t="str">
        <f>IF($T385,tblSalaries[[#This Row],[clean Country]],"")</f>
        <v/>
      </c>
      <c r="P385" s="9" t="str">
        <f>IF($T385,tblSalaries[[#This Row],[How many hours of a day you work on Excel]],"")</f>
        <v/>
      </c>
      <c r="Q385" s="9" t="str">
        <f>IF($T385,tblSalaries[[#This Row],[Years of Experience]],"")</f>
        <v/>
      </c>
      <c r="R385" s="9" t="str">
        <f>IF($T385,tblSalaries[[#This Row],[Region]],"")</f>
        <v/>
      </c>
      <c r="T385" s="11">
        <f t="shared" si="5"/>
        <v>0</v>
      </c>
      <c r="U385" s="11">
        <f>VLOOKUP(tblSalaries[[#This Row],[Region]],SReg,2,FALSE)</f>
        <v>1</v>
      </c>
      <c r="V385" s="11">
        <f>VLOOKUP(tblSalaries[[#This Row],[How many hours of a day you work on Excel]],SHours,2,FALSE)</f>
        <v>0</v>
      </c>
      <c r="W385" s="11">
        <f>IF(tblSalaries[[#This Row],[Years of Experience]]="",Filters!$I$10,VLOOKUP(tblSalaries[[#This Row],[Years of Experience]],Filters!$G$3:$I$9,3,TRUE))</f>
        <v>0</v>
      </c>
    </row>
    <row r="386" spans="2:23" ht="15" customHeight="1" x14ac:dyDescent="0.25">
      <c r="B386" t="s">
        <v>1782</v>
      </c>
      <c r="C386" s="1">
        <v>41055.083819444444</v>
      </c>
      <c r="D386">
        <v>44000</v>
      </c>
      <c r="E386" t="s">
        <v>379</v>
      </c>
      <c r="F386" t="s">
        <v>17</v>
      </c>
      <c r="G386" t="s">
        <v>12</v>
      </c>
      <c r="H386" t="s">
        <v>15</v>
      </c>
      <c r="J386" t="str">
        <f>VLOOKUP(tblSalaries[[#This Row],[clean Country]],tblCountries[[#All],[Mapping]:[Region]],2,FALSE)</f>
        <v>USA</v>
      </c>
      <c r="L386" s="9" t="str">
        <f>IF($T386,tblSalaries[[#This Row],[Salary in USD]],"")</f>
        <v/>
      </c>
      <c r="M386" s="9" t="str">
        <f>IF($T386,tblSalaries[[#This Row],[Your Job Title]],"")</f>
        <v/>
      </c>
      <c r="N386" s="9" t="str">
        <f>IF($T386,tblSalaries[[#This Row],[Job Type]],"")</f>
        <v/>
      </c>
      <c r="O386" s="9" t="str">
        <f>IF($T386,tblSalaries[[#This Row],[clean Country]],"")</f>
        <v/>
      </c>
      <c r="P386" s="9" t="str">
        <f>IF($T386,tblSalaries[[#This Row],[How many hours of a day you work on Excel]],"")</f>
        <v/>
      </c>
      <c r="Q386" s="9" t="str">
        <f>IF($T386,tblSalaries[[#This Row],[Years of Experience]],"")</f>
        <v/>
      </c>
      <c r="R386" s="9" t="str">
        <f>IF($T386,tblSalaries[[#This Row],[Region]],"")</f>
        <v/>
      </c>
      <c r="T386" s="11">
        <f t="shared" si="5"/>
        <v>0</v>
      </c>
      <c r="U386" s="11">
        <f>VLOOKUP(tblSalaries[[#This Row],[Region]],SReg,2,FALSE)</f>
        <v>1</v>
      </c>
      <c r="V386" s="11">
        <f>VLOOKUP(tblSalaries[[#This Row],[How many hours of a day you work on Excel]],SHours,2,FALSE)</f>
        <v>0</v>
      </c>
      <c r="W386" s="11">
        <f>IF(tblSalaries[[#This Row],[Years of Experience]]="",Filters!$I$10,VLOOKUP(tblSalaries[[#This Row],[Years of Experience]],Filters!$G$3:$I$9,3,TRUE))</f>
        <v>0</v>
      </c>
    </row>
    <row r="387" spans="2:23" ht="15" customHeight="1" x14ac:dyDescent="0.25">
      <c r="B387" t="s">
        <v>1783</v>
      </c>
      <c r="C387" s="1">
        <v>41055.083865740744</v>
      </c>
      <c r="D387">
        <v>55000</v>
      </c>
      <c r="E387" t="s">
        <v>258</v>
      </c>
      <c r="F387" t="s">
        <v>258</v>
      </c>
      <c r="G387" t="s">
        <v>12</v>
      </c>
      <c r="H387" t="s">
        <v>7</v>
      </c>
      <c r="J387" t="str">
        <f>VLOOKUP(tblSalaries[[#This Row],[clean Country]],tblCountries[[#All],[Mapping]:[Region]],2,FALSE)</f>
        <v>USA</v>
      </c>
      <c r="L387" s="9" t="str">
        <f>IF($T387,tblSalaries[[#This Row],[Salary in USD]],"")</f>
        <v/>
      </c>
      <c r="M387" s="9" t="str">
        <f>IF($T387,tblSalaries[[#This Row],[Your Job Title]],"")</f>
        <v/>
      </c>
      <c r="N387" s="9" t="str">
        <f>IF($T387,tblSalaries[[#This Row],[Job Type]],"")</f>
        <v/>
      </c>
      <c r="O387" s="9" t="str">
        <f>IF($T387,tblSalaries[[#This Row],[clean Country]],"")</f>
        <v/>
      </c>
      <c r="P387" s="9" t="str">
        <f>IF($T387,tblSalaries[[#This Row],[How many hours of a day you work on Excel]],"")</f>
        <v/>
      </c>
      <c r="Q387" s="9" t="str">
        <f>IF($T387,tblSalaries[[#This Row],[Years of Experience]],"")</f>
        <v/>
      </c>
      <c r="R387" s="9" t="str">
        <f>IF($T387,tblSalaries[[#This Row],[Region]],"")</f>
        <v/>
      </c>
      <c r="T387" s="11">
        <f t="shared" si="5"/>
        <v>0</v>
      </c>
      <c r="U387" s="11">
        <f>VLOOKUP(tblSalaries[[#This Row],[Region]],SReg,2,FALSE)</f>
        <v>1</v>
      </c>
      <c r="V387" s="11">
        <f>VLOOKUP(tblSalaries[[#This Row],[How many hours of a day you work on Excel]],SHours,2,FALSE)</f>
        <v>1</v>
      </c>
      <c r="W387" s="11">
        <f>IF(tblSalaries[[#This Row],[Years of Experience]]="",Filters!$I$10,VLOOKUP(tblSalaries[[#This Row],[Years of Experience]],Filters!$G$3:$I$9,3,TRUE))</f>
        <v>0</v>
      </c>
    </row>
    <row r="388" spans="2:23" ht="15" customHeight="1" x14ac:dyDescent="0.25">
      <c r="B388" t="s">
        <v>1784</v>
      </c>
      <c r="C388" s="1">
        <v>41055.083958333336</v>
      </c>
      <c r="D388">
        <v>12000</v>
      </c>
      <c r="E388" t="s">
        <v>380</v>
      </c>
      <c r="F388" t="s">
        <v>3391</v>
      </c>
      <c r="G388" t="s">
        <v>41</v>
      </c>
      <c r="H388" t="s">
        <v>7</v>
      </c>
      <c r="J388" t="str">
        <f>VLOOKUP(tblSalaries[[#This Row],[clean Country]],tblCountries[[#All],[Mapping]:[Region]],2,FALSE)</f>
        <v>EMEA</v>
      </c>
      <c r="L388" s="9" t="str">
        <f>IF($T388,tblSalaries[[#This Row],[Salary in USD]],"")</f>
        <v/>
      </c>
      <c r="M388" s="9" t="str">
        <f>IF($T388,tblSalaries[[#This Row],[Your Job Title]],"")</f>
        <v/>
      </c>
      <c r="N388" s="9" t="str">
        <f>IF($T388,tblSalaries[[#This Row],[Job Type]],"")</f>
        <v/>
      </c>
      <c r="O388" s="9" t="str">
        <f>IF($T388,tblSalaries[[#This Row],[clean Country]],"")</f>
        <v/>
      </c>
      <c r="P388" s="9" t="str">
        <f>IF($T388,tblSalaries[[#This Row],[How many hours of a day you work on Excel]],"")</f>
        <v/>
      </c>
      <c r="Q388" s="9" t="str">
        <f>IF($T388,tblSalaries[[#This Row],[Years of Experience]],"")</f>
        <v/>
      </c>
      <c r="R388" s="9" t="str">
        <f>IF($T388,tblSalaries[[#This Row],[Region]],"")</f>
        <v/>
      </c>
      <c r="T388" s="11">
        <f t="shared" si="5"/>
        <v>0</v>
      </c>
      <c r="U388" s="11">
        <f>VLOOKUP(tblSalaries[[#This Row],[Region]],SReg,2,FALSE)</f>
        <v>0</v>
      </c>
      <c r="V388" s="11">
        <f>VLOOKUP(tblSalaries[[#This Row],[How many hours of a day you work on Excel]],SHours,2,FALSE)</f>
        <v>1</v>
      </c>
      <c r="W388" s="11">
        <f>IF(tblSalaries[[#This Row],[Years of Experience]]="",Filters!$I$10,VLOOKUP(tblSalaries[[#This Row],[Years of Experience]],Filters!$G$3:$I$9,3,TRUE))</f>
        <v>0</v>
      </c>
    </row>
    <row r="389" spans="2:23" ht="15" customHeight="1" x14ac:dyDescent="0.25">
      <c r="B389" t="s">
        <v>1785</v>
      </c>
      <c r="C389" s="1">
        <v>41055.084108796298</v>
      </c>
      <c r="D389">
        <v>50000</v>
      </c>
      <c r="E389" t="s">
        <v>381</v>
      </c>
      <c r="F389" t="s">
        <v>45</v>
      </c>
      <c r="G389" t="s">
        <v>12</v>
      </c>
      <c r="H389" t="s">
        <v>15</v>
      </c>
      <c r="J389" t="str">
        <f>VLOOKUP(tblSalaries[[#This Row],[clean Country]],tblCountries[[#All],[Mapping]:[Region]],2,FALSE)</f>
        <v>USA</v>
      </c>
      <c r="L389" s="9" t="str">
        <f>IF($T389,tblSalaries[[#This Row],[Salary in USD]],"")</f>
        <v/>
      </c>
      <c r="M389" s="9" t="str">
        <f>IF($T389,tblSalaries[[#This Row],[Your Job Title]],"")</f>
        <v/>
      </c>
      <c r="N389" s="9" t="str">
        <f>IF($T389,tblSalaries[[#This Row],[Job Type]],"")</f>
        <v/>
      </c>
      <c r="O389" s="9" t="str">
        <f>IF($T389,tblSalaries[[#This Row],[clean Country]],"")</f>
        <v/>
      </c>
      <c r="P389" s="9" t="str">
        <f>IF($T389,tblSalaries[[#This Row],[How many hours of a day you work on Excel]],"")</f>
        <v/>
      </c>
      <c r="Q389" s="9" t="str">
        <f>IF($T389,tblSalaries[[#This Row],[Years of Experience]],"")</f>
        <v/>
      </c>
      <c r="R389" s="9" t="str">
        <f>IF($T389,tblSalaries[[#This Row],[Region]],"")</f>
        <v/>
      </c>
      <c r="T389" s="11">
        <f t="shared" si="5"/>
        <v>0</v>
      </c>
      <c r="U389" s="11">
        <f>VLOOKUP(tblSalaries[[#This Row],[Region]],SReg,2,FALSE)</f>
        <v>1</v>
      </c>
      <c r="V389" s="11">
        <f>VLOOKUP(tblSalaries[[#This Row],[How many hours of a day you work on Excel]],SHours,2,FALSE)</f>
        <v>0</v>
      </c>
      <c r="W389" s="11">
        <f>IF(tblSalaries[[#This Row],[Years of Experience]]="",Filters!$I$10,VLOOKUP(tblSalaries[[#This Row],[Years of Experience]],Filters!$G$3:$I$9,3,TRUE))</f>
        <v>0</v>
      </c>
    </row>
    <row r="390" spans="2:23" ht="15" customHeight="1" x14ac:dyDescent="0.25">
      <c r="B390" t="s">
        <v>1786</v>
      </c>
      <c r="C390" s="1">
        <v>41055.084386574075</v>
      </c>
      <c r="D390">
        <v>13355.937515581925</v>
      </c>
      <c r="E390" t="s">
        <v>173</v>
      </c>
      <c r="F390" t="s">
        <v>17</v>
      </c>
      <c r="G390" t="s">
        <v>6</v>
      </c>
      <c r="H390" t="s">
        <v>22</v>
      </c>
      <c r="J390" t="str">
        <f>VLOOKUP(tblSalaries[[#This Row],[clean Country]],tblCountries[[#All],[Mapping]:[Region]],2,FALSE)</f>
        <v>APAC</v>
      </c>
      <c r="L390" s="9" t="str">
        <f>IF($T390,tblSalaries[[#This Row],[Salary in USD]],"")</f>
        <v/>
      </c>
      <c r="M390" s="9" t="str">
        <f>IF($T390,tblSalaries[[#This Row],[Your Job Title]],"")</f>
        <v/>
      </c>
      <c r="N390" s="9" t="str">
        <f>IF($T390,tblSalaries[[#This Row],[Job Type]],"")</f>
        <v/>
      </c>
      <c r="O390" s="9" t="str">
        <f>IF($T390,tblSalaries[[#This Row],[clean Country]],"")</f>
        <v/>
      </c>
      <c r="P390" s="9" t="str">
        <f>IF($T390,tblSalaries[[#This Row],[How many hours of a day you work on Excel]],"")</f>
        <v/>
      </c>
      <c r="Q390" s="9" t="str">
        <f>IF($T390,tblSalaries[[#This Row],[Years of Experience]],"")</f>
        <v/>
      </c>
      <c r="R390" s="9" t="str">
        <f>IF($T390,tblSalaries[[#This Row],[Region]],"")</f>
        <v/>
      </c>
      <c r="T390" s="11">
        <f t="shared" si="5"/>
        <v>0</v>
      </c>
      <c r="U390" s="11">
        <f>VLOOKUP(tblSalaries[[#This Row],[Region]],SReg,2,FALSE)</f>
        <v>0</v>
      </c>
      <c r="V390" s="11">
        <f>VLOOKUP(tblSalaries[[#This Row],[How many hours of a day you work on Excel]],SHours,2,FALSE)</f>
        <v>0</v>
      </c>
      <c r="W390" s="11">
        <f>IF(tblSalaries[[#This Row],[Years of Experience]]="",Filters!$I$10,VLOOKUP(tblSalaries[[#This Row],[Years of Experience]],Filters!$G$3:$I$9,3,TRUE))</f>
        <v>0</v>
      </c>
    </row>
    <row r="391" spans="2:23" ht="15" customHeight="1" x14ac:dyDescent="0.25">
      <c r="B391" t="s">
        <v>1787</v>
      </c>
      <c r="C391" s="1">
        <v>41055.084745370368</v>
      </c>
      <c r="D391">
        <v>99147</v>
      </c>
      <c r="E391" t="s">
        <v>382</v>
      </c>
      <c r="F391" t="s">
        <v>56</v>
      </c>
      <c r="G391" t="s">
        <v>55</v>
      </c>
      <c r="H391" t="s">
        <v>7</v>
      </c>
      <c r="J391" t="str">
        <f>VLOOKUP(tblSalaries[[#This Row],[clean Country]],tblCountries[[#All],[Mapping]:[Region]],2,FALSE)</f>
        <v>EMEA</v>
      </c>
      <c r="L391" s="9" t="str">
        <f>IF($T391,tblSalaries[[#This Row],[Salary in USD]],"")</f>
        <v/>
      </c>
      <c r="M391" s="9" t="str">
        <f>IF($T391,tblSalaries[[#This Row],[Your Job Title]],"")</f>
        <v/>
      </c>
      <c r="N391" s="9" t="str">
        <f>IF($T391,tblSalaries[[#This Row],[Job Type]],"")</f>
        <v/>
      </c>
      <c r="O391" s="9" t="str">
        <f>IF($T391,tblSalaries[[#This Row],[clean Country]],"")</f>
        <v/>
      </c>
      <c r="P391" s="9" t="str">
        <f>IF($T391,tblSalaries[[#This Row],[How many hours of a day you work on Excel]],"")</f>
        <v/>
      </c>
      <c r="Q391" s="9" t="str">
        <f>IF($T391,tblSalaries[[#This Row],[Years of Experience]],"")</f>
        <v/>
      </c>
      <c r="R391" s="9" t="str">
        <f>IF($T391,tblSalaries[[#This Row],[Region]],"")</f>
        <v/>
      </c>
      <c r="T391" s="11">
        <f t="shared" ref="T391:T454" si="6">U391*V391*W391</f>
        <v>0</v>
      </c>
      <c r="U391" s="11">
        <f>VLOOKUP(tblSalaries[[#This Row],[Region]],SReg,2,FALSE)</f>
        <v>0</v>
      </c>
      <c r="V391" s="11">
        <f>VLOOKUP(tblSalaries[[#This Row],[How many hours of a day you work on Excel]],SHours,2,FALSE)</f>
        <v>1</v>
      </c>
      <c r="W391" s="11">
        <f>IF(tblSalaries[[#This Row],[Years of Experience]]="",Filters!$I$10,VLOOKUP(tblSalaries[[#This Row],[Years of Experience]],Filters!$G$3:$I$9,3,TRUE))</f>
        <v>0</v>
      </c>
    </row>
    <row r="392" spans="2:23" ht="15" customHeight="1" x14ac:dyDescent="0.25">
      <c r="B392" t="s">
        <v>1788</v>
      </c>
      <c r="C392" s="1">
        <v>41055.085821759261</v>
      </c>
      <c r="D392">
        <v>45880</v>
      </c>
      <c r="E392" t="s">
        <v>383</v>
      </c>
      <c r="F392" t="s">
        <v>45</v>
      </c>
      <c r="G392" t="s">
        <v>12</v>
      </c>
      <c r="H392" t="s">
        <v>10</v>
      </c>
      <c r="J392" t="str">
        <f>VLOOKUP(tblSalaries[[#This Row],[clean Country]],tblCountries[[#All],[Mapping]:[Region]],2,FALSE)</f>
        <v>USA</v>
      </c>
      <c r="L392" s="9" t="str">
        <f>IF($T392,tblSalaries[[#This Row],[Salary in USD]],"")</f>
        <v/>
      </c>
      <c r="M392" s="9" t="str">
        <f>IF($T392,tblSalaries[[#This Row],[Your Job Title]],"")</f>
        <v/>
      </c>
      <c r="N392" s="9" t="str">
        <f>IF($T392,tblSalaries[[#This Row],[Job Type]],"")</f>
        <v/>
      </c>
      <c r="O392" s="9" t="str">
        <f>IF($T392,tblSalaries[[#This Row],[clean Country]],"")</f>
        <v/>
      </c>
      <c r="P392" s="9" t="str">
        <f>IF($T392,tblSalaries[[#This Row],[How many hours of a day you work on Excel]],"")</f>
        <v/>
      </c>
      <c r="Q392" s="9" t="str">
        <f>IF($T392,tblSalaries[[#This Row],[Years of Experience]],"")</f>
        <v/>
      </c>
      <c r="R392" s="9" t="str">
        <f>IF($T392,tblSalaries[[#This Row],[Region]],"")</f>
        <v/>
      </c>
      <c r="T392" s="11">
        <f t="shared" si="6"/>
        <v>0</v>
      </c>
      <c r="U392" s="11">
        <f>VLOOKUP(tblSalaries[[#This Row],[Region]],SReg,2,FALSE)</f>
        <v>1</v>
      </c>
      <c r="V392" s="11">
        <f>VLOOKUP(tblSalaries[[#This Row],[How many hours of a day you work on Excel]],SHours,2,FALSE)</f>
        <v>1</v>
      </c>
      <c r="W392" s="11">
        <f>IF(tblSalaries[[#This Row],[Years of Experience]]="",Filters!$I$10,VLOOKUP(tblSalaries[[#This Row],[Years of Experience]],Filters!$G$3:$I$9,3,TRUE))</f>
        <v>0</v>
      </c>
    </row>
    <row r="393" spans="2:23" ht="15" customHeight="1" x14ac:dyDescent="0.25">
      <c r="B393" t="s">
        <v>1789</v>
      </c>
      <c r="C393" s="1">
        <v>41055.0859375</v>
      </c>
      <c r="D393">
        <v>70000</v>
      </c>
      <c r="E393" t="s">
        <v>384</v>
      </c>
      <c r="F393" t="s">
        <v>45</v>
      </c>
      <c r="G393" t="s">
        <v>12</v>
      </c>
      <c r="H393" t="s">
        <v>7</v>
      </c>
      <c r="J393" t="str">
        <f>VLOOKUP(tblSalaries[[#This Row],[clean Country]],tblCountries[[#All],[Mapping]:[Region]],2,FALSE)</f>
        <v>USA</v>
      </c>
      <c r="L393" s="9" t="str">
        <f>IF($T393,tblSalaries[[#This Row],[Salary in USD]],"")</f>
        <v/>
      </c>
      <c r="M393" s="9" t="str">
        <f>IF($T393,tblSalaries[[#This Row],[Your Job Title]],"")</f>
        <v/>
      </c>
      <c r="N393" s="9" t="str">
        <f>IF($T393,tblSalaries[[#This Row],[Job Type]],"")</f>
        <v/>
      </c>
      <c r="O393" s="9" t="str">
        <f>IF($T393,tblSalaries[[#This Row],[clean Country]],"")</f>
        <v/>
      </c>
      <c r="P393" s="9" t="str">
        <f>IF($T393,tblSalaries[[#This Row],[How many hours of a day you work on Excel]],"")</f>
        <v/>
      </c>
      <c r="Q393" s="9" t="str">
        <f>IF($T393,tblSalaries[[#This Row],[Years of Experience]],"")</f>
        <v/>
      </c>
      <c r="R393" s="9" t="str">
        <f>IF($T393,tblSalaries[[#This Row],[Region]],"")</f>
        <v/>
      </c>
      <c r="T393" s="11">
        <f t="shared" si="6"/>
        <v>0</v>
      </c>
      <c r="U393" s="11">
        <f>VLOOKUP(tblSalaries[[#This Row],[Region]],SReg,2,FALSE)</f>
        <v>1</v>
      </c>
      <c r="V393" s="11">
        <f>VLOOKUP(tblSalaries[[#This Row],[How many hours of a day you work on Excel]],SHours,2,FALSE)</f>
        <v>1</v>
      </c>
      <c r="W393" s="11">
        <f>IF(tblSalaries[[#This Row],[Years of Experience]]="",Filters!$I$10,VLOOKUP(tblSalaries[[#This Row],[Years of Experience]],Filters!$G$3:$I$9,3,TRUE))</f>
        <v>0</v>
      </c>
    </row>
    <row r="394" spans="2:23" ht="15" customHeight="1" x14ac:dyDescent="0.25">
      <c r="B394" t="s">
        <v>1790</v>
      </c>
      <c r="C394" s="1">
        <v>41055.086122685185</v>
      </c>
      <c r="D394">
        <v>100000</v>
      </c>
      <c r="E394" t="s">
        <v>385</v>
      </c>
      <c r="F394" t="s">
        <v>17</v>
      </c>
      <c r="G394" t="s">
        <v>12</v>
      </c>
      <c r="H394" t="s">
        <v>10</v>
      </c>
      <c r="J394" t="str">
        <f>VLOOKUP(tblSalaries[[#This Row],[clean Country]],tblCountries[[#All],[Mapping]:[Region]],2,FALSE)</f>
        <v>USA</v>
      </c>
      <c r="L394" s="9" t="str">
        <f>IF($T394,tblSalaries[[#This Row],[Salary in USD]],"")</f>
        <v/>
      </c>
      <c r="M394" s="9" t="str">
        <f>IF($T394,tblSalaries[[#This Row],[Your Job Title]],"")</f>
        <v/>
      </c>
      <c r="N394" s="9" t="str">
        <f>IF($T394,tblSalaries[[#This Row],[Job Type]],"")</f>
        <v/>
      </c>
      <c r="O394" s="9" t="str">
        <f>IF($T394,tblSalaries[[#This Row],[clean Country]],"")</f>
        <v/>
      </c>
      <c r="P394" s="9" t="str">
        <f>IF($T394,tblSalaries[[#This Row],[How many hours of a day you work on Excel]],"")</f>
        <v/>
      </c>
      <c r="Q394" s="9" t="str">
        <f>IF($T394,tblSalaries[[#This Row],[Years of Experience]],"")</f>
        <v/>
      </c>
      <c r="R394" s="9" t="str">
        <f>IF($T394,tblSalaries[[#This Row],[Region]],"")</f>
        <v/>
      </c>
      <c r="T394" s="11">
        <f t="shared" si="6"/>
        <v>0</v>
      </c>
      <c r="U394" s="11">
        <f>VLOOKUP(tblSalaries[[#This Row],[Region]],SReg,2,FALSE)</f>
        <v>1</v>
      </c>
      <c r="V394" s="11">
        <f>VLOOKUP(tblSalaries[[#This Row],[How many hours of a day you work on Excel]],SHours,2,FALSE)</f>
        <v>1</v>
      </c>
      <c r="W394" s="11">
        <f>IF(tblSalaries[[#This Row],[Years of Experience]]="",Filters!$I$10,VLOOKUP(tblSalaries[[#This Row],[Years of Experience]],Filters!$G$3:$I$9,3,TRUE))</f>
        <v>0</v>
      </c>
    </row>
    <row r="395" spans="2:23" ht="15" customHeight="1" x14ac:dyDescent="0.25">
      <c r="B395" t="s">
        <v>1791</v>
      </c>
      <c r="C395" s="1">
        <v>41055.086168981485</v>
      </c>
      <c r="D395">
        <v>17598.017290051986</v>
      </c>
      <c r="E395" t="s">
        <v>387</v>
      </c>
      <c r="F395" t="s">
        <v>17</v>
      </c>
      <c r="G395" t="s">
        <v>344</v>
      </c>
      <c r="H395" t="s">
        <v>15</v>
      </c>
      <c r="J395" t="str">
        <f>VLOOKUP(tblSalaries[[#This Row],[clean Country]],tblCountries[[#All],[Mapping]:[Region]],2,FALSE)</f>
        <v>APAC</v>
      </c>
      <c r="L395" s="9" t="str">
        <f>IF($T395,tblSalaries[[#This Row],[Salary in USD]],"")</f>
        <v/>
      </c>
      <c r="M395" s="9" t="str">
        <f>IF($T395,tblSalaries[[#This Row],[Your Job Title]],"")</f>
        <v/>
      </c>
      <c r="N395" s="9" t="str">
        <f>IF($T395,tblSalaries[[#This Row],[Job Type]],"")</f>
        <v/>
      </c>
      <c r="O395" s="9" t="str">
        <f>IF($T395,tblSalaries[[#This Row],[clean Country]],"")</f>
        <v/>
      </c>
      <c r="P395" s="9" t="str">
        <f>IF($T395,tblSalaries[[#This Row],[How many hours of a day you work on Excel]],"")</f>
        <v/>
      </c>
      <c r="Q395" s="9" t="str">
        <f>IF($T395,tblSalaries[[#This Row],[Years of Experience]],"")</f>
        <v/>
      </c>
      <c r="R395" s="9" t="str">
        <f>IF($T395,tblSalaries[[#This Row],[Region]],"")</f>
        <v/>
      </c>
      <c r="T395" s="11">
        <f t="shared" si="6"/>
        <v>0</v>
      </c>
      <c r="U395" s="11">
        <f>VLOOKUP(tblSalaries[[#This Row],[Region]],SReg,2,FALSE)</f>
        <v>0</v>
      </c>
      <c r="V395" s="11">
        <f>VLOOKUP(tblSalaries[[#This Row],[How many hours of a day you work on Excel]],SHours,2,FALSE)</f>
        <v>0</v>
      </c>
      <c r="W395" s="11">
        <f>IF(tblSalaries[[#This Row],[Years of Experience]]="",Filters!$I$10,VLOOKUP(tblSalaries[[#This Row],[Years of Experience]],Filters!$G$3:$I$9,3,TRUE))</f>
        <v>0</v>
      </c>
    </row>
    <row r="396" spans="2:23" ht="15" customHeight="1" x14ac:dyDescent="0.25">
      <c r="B396" t="s">
        <v>1792</v>
      </c>
      <c r="C396" s="1">
        <v>41055.086875000001</v>
      </c>
      <c r="D396">
        <v>85000</v>
      </c>
      <c r="E396" t="s">
        <v>388</v>
      </c>
      <c r="F396" t="s">
        <v>233</v>
      </c>
      <c r="G396" t="s">
        <v>12</v>
      </c>
      <c r="H396" t="s">
        <v>15</v>
      </c>
      <c r="J396" t="str">
        <f>VLOOKUP(tblSalaries[[#This Row],[clean Country]],tblCountries[[#All],[Mapping]:[Region]],2,FALSE)</f>
        <v>USA</v>
      </c>
      <c r="L396" s="9" t="str">
        <f>IF($T396,tblSalaries[[#This Row],[Salary in USD]],"")</f>
        <v/>
      </c>
      <c r="M396" s="9" t="str">
        <f>IF($T396,tblSalaries[[#This Row],[Your Job Title]],"")</f>
        <v/>
      </c>
      <c r="N396" s="9" t="str">
        <f>IF($T396,tblSalaries[[#This Row],[Job Type]],"")</f>
        <v/>
      </c>
      <c r="O396" s="9" t="str">
        <f>IF($T396,tblSalaries[[#This Row],[clean Country]],"")</f>
        <v/>
      </c>
      <c r="P396" s="9" t="str">
        <f>IF($T396,tblSalaries[[#This Row],[How many hours of a day you work on Excel]],"")</f>
        <v/>
      </c>
      <c r="Q396" s="9" t="str">
        <f>IF($T396,tblSalaries[[#This Row],[Years of Experience]],"")</f>
        <v/>
      </c>
      <c r="R396" s="9" t="str">
        <f>IF($T396,tblSalaries[[#This Row],[Region]],"")</f>
        <v/>
      </c>
      <c r="T396" s="11">
        <f t="shared" si="6"/>
        <v>0</v>
      </c>
      <c r="U396" s="11">
        <f>VLOOKUP(tblSalaries[[#This Row],[Region]],SReg,2,FALSE)</f>
        <v>1</v>
      </c>
      <c r="V396" s="11">
        <f>VLOOKUP(tblSalaries[[#This Row],[How many hours of a day you work on Excel]],SHours,2,FALSE)</f>
        <v>0</v>
      </c>
      <c r="W396" s="11">
        <f>IF(tblSalaries[[#This Row],[Years of Experience]]="",Filters!$I$10,VLOOKUP(tblSalaries[[#This Row],[Years of Experience]],Filters!$G$3:$I$9,3,TRUE))</f>
        <v>0</v>
      </c>
    </row>
    <row r="397" spans="2:23" ht="15" customHeight="1" x14ac:dyDescent="0.25">
      <c r="B397" t="s">
        <v>1793</v>
      </c>
      <c r="C397" s="1">
        <v>41055.087372685186</v>
      </c>
      <c r="D397">
        <v>47000</v>
      </c>
      <c r="E397" t="s">
        <v>389</v>
      </c>
      <c r="F397" t="s">
        <v>45</v>
      </c>
      <c r="G397" t="s">
        <v>12</v>
      </c>
      <c r="H397" t="s">
        <v>7</v>
      </c>
      <c r="J397" t="str">
        <f>VLOOKUP(tblSalaries[[#This Row],[clean Country]],tblCountries[[#All],[Mapping]:[Region]],2,FALSE)</f>
        <v>USA</v>
      </c>
      <c r="L397" s="9" t="str">
        <f>IF($T397,tblSalaries[[#This Row],[Salary in USD]],"")</f>
        <v/>
      </c>
      <c r="M397" s="9" t="str">
        <f>IF($T397,tblSalaries[[#This Row],[Your Job Title]],"")</f>
        <v/>
      </c>
      <c r="N397" s="9" t="str">
        <f>IF($T397,tblSalaries[[#This Row],[Job Type]],"")</f>
        <v/>
      </c>
      <c r="O397" s="9" t="str">
        <f>IF($T397,tblSalaries[[#This Row],[clean Country]],"")</f>
        <v/>
      </c>
      <c r="P397" s="9" t="str">
        <f>IF($T397,tblSalaries[[#This Row],[How many hours of a day you work on Excel]],"")</f>
        <v/>
      </c>
      <c r="Q397" s="9" t="str">
        <f>IF($T397,tblSalaries[[#This Row],[Years of Experience]],"")</f>
        <v/>
      </c>
      <c r="R397" s="9" t="str">
        <f>IF($T397,tblSalaries[[#This Row],[Region]],"")</f>
        <v/>
      </c>
      <c r="T397" s="11">
        <f t="shared" si="6"/>
        <v>0</v>
      </c>
      <c r="U397" s="11">
        <f>VLOOKUP(tblSalaries[[#This Row],[Region]],SReg,2,FALSE)</f>
        <v>1</v>
      </c>
      <c r="V397" s="11">
        <f>VLOOKUP(tblSalaries[[#This Row],[How many hours of a day you work on Excel]],SHours,2,FALSE)</f>
        <v>1</v>
      </c>
      <c r="W397" s="11">
        <f>IF(tblSalaries[[#This Row],[Years of Experience]]="",Filters!$I$10,VLOOKUP(tblSalaries[[#This Row],[Years of Experience]],Filters!$G$3:$I$9,3,TRUE))</f>
        <v>0</v>
      </c>
    </row>
    <row r="398" spans="2:23" ht="15" customHeight="1" x14ac:dyDescent="0.25">
      <c r="B398" t="s">
        <v>1794</v>
      </c>
      <c r="C398" s="1">
        <v>41055.087476851855</v>
      </c>
      <c r="D398">
        <v>40000</v>
      </c>
      <c r="E398" t="s">
        <v>390</v>
      </c>
      <c r="F398" t="s">
        <v>45</v>
      </c>
      <c r="G398" t="s">
        <v>12</v>
      </c>
      <c r="H398" t="s">
        <v>15</v>
      </c>
      <c r="J398" t="str">
        <f>VLOOKUP(tblSalaries[[#This Row],[clean Country]],tblCountries[[#All],[Mapping]:[Region]],2,FALSE)</f>
        <v>USA</v>
      </c>
      <c r="L398" s="9" t="str">
        <f>IF($T398,tblSalaries[[#This Row],[Salary in USD]],"")</f>
        <v/>
      </c>
      <c r="M398" s="9" t="str">
        <f>IF($T398,tblSalaries[[#This Row],[Your Job Title]],"")</f>
        <v/>
      </c>
      <c r="N398" s="9" t="str">
        <f>IF($T398,tblSalaries[[#This Row],[Job Type]],"")</f>
        <v/>
      </c>
      <c r="O398" s="9" t="str">
        <f>IF($T398,tblSalaries[[#This Row],[clean Country]],"")</f>
        <v/>
      </c>
      <c r="P398" s="9" t="str">
        <f>IF($T398,tblSalaries[[#This Row],[How many hours of a day you work on Excel]],"")</f>
        <v/>
      </c>
      <c r="Q398" s="9" t="str">
        <f>IF($T398,tblSalaries[[#This Row],[Years of Experience]],"")</f>
        <v/>
      </c>
      <c r="R398" s="9" t="str">
        <f>IF($T398,tblSalaries[[#This Row],[Region]],"")</f>
        <v/>
      </c>
      <c r="T398" s="11">
        <f t="shared" si="6"/>
        <v>0</v>
      </c>
      <c r="U398" s="11">
        <f>VLOOKUP(tblSalaries[[#This Row],[Region]],SReg,2,FALSE)</f>
        <v>1</v>
      </c>
      <c r="V398" s="11">
        <f>VLOOKUP(tblSalaries[[#This Row],[How many hours of a day you work on Excel]],SHours,2,FALSE)</f>
        <v>0</v>
      </c>
      <c r="W398" s="11">
        <f>IF(tblSalaries[[#This Row],[Years of Experience]]="",Filters!$I$10,VLOOKUP(tblSalaries[[#This Row],[Years of Experience]],Filters!$G$3:$I$9,3,TRUE))</f>
        <v>0</v>
      </c>
    </row>
    <row r="399" spans="2:23" ht="15" customHeight="1" x14ac:dyDescent="0.25">
      <c r="B399" t="s">
        <v>1795</v>
      </c>
      <c r="C399" s="1">
        <v>41055.087939814817</v>
      </c>
      <c r="D399">
        <v>30000</v>
      </c>
      <c r="E399" t="s">
        <v>365</v>
      </c>
      <c r="F399" t="s">
        <v>3393</v>
      </c>
      <c r="G399" t="s">
        <v>6</v>
      </c>
      <c r="H399" t="s">
        <v>15</v>
      </c>
      <c r="J399" t="str">
        <f>VLOOKUP(tblSalaries[[#This Row],[clean Country]],tblCountries[[#All],[Mapping]:[Region]],2,FALSE)</f>
        <v>APAC</v>
      </c>
      <c r="L399" s="9" t="str">
        <f>IF($T399,tblSalaries[[#This Row],[Salary in USD]],"")</f>
        <v/>
      </c>
      <c r="M399" s="9" t="str">
        <f>IF($T399,tblSalaries[[#This Row],[Your Job Title]],"")</f>
        <v/>
      </c>
      <c r="N399" s="9" t="str">
        <f>IF($T399,tblSalaries[[#This Row],[Job Type]],"")</f>
        <v/>
      </c>
      <c r="O399" s="9" t="str">
        <f>IF($T399,tblSalaries[[#This Row],[clean Country]],"")</f>
        <v/>
      </c>
      <c r="P399" s="9" t="str">
        <f>IF($T399,tblSalaries[[#This Row],[How many hours of a day you work on Excel]],"")</f>
        <v/>
      </c>
      <c r="Q399" s="9" t="str">
        <f>IF($T399,tblSalaries[[#This Row],[Years of Experience]],"")</f>
        <v/>
      </c>
      <c r="R399" s="9" t="str">
        <f>IF($T399,tblSalaries[[#This Row],[Region]],"")</f>
        <v/>
      </c>
      <c r="T399" s="11">
        <f t="shared" si="6"/>
        <v>0</v>
      </c>
      <c r="U399" s="11">
        <f>VLOOKUP(tblSalaries[[#This Row],[Region]],SReg,2,FALSE)</f>
        <v>0</v>
      </c>
      <c r="V399" s="11">
        <f>VLOOKUP(tblSalaries[[#This Row],[How many hours of a day you work on Excel]],SHours,2,FALSE)</f>
        <v>0</v>
      </c>
      <c r="W399" s="11">
        <f>IF(tblSalaries[[#This Row],[Years of Experience]]="",Filters!$I$10,VLOOKUP(tblSalaries[[#This Row],[Years of Experience]],Filters!$G$3:$I$9,3,TRUE))</f>
        <v>0</v>
      </c>
    </row>
    <row r="400" spans="2:23" ht="15" customHeight="1" x14ac:dyDescent="0.25">
      <c r="B400" t="s">
        <v>1796</v>
      </c>
      <c r="C400" s="1">
        <v>41055.088148148148</v>
      </c>
      <c r="D400">
        <v>70802.029658183528</v>
      </c>
      <c r="E400" t="s">
        <v>391</v>
      </c>
      <c r="F400" t="s">
        <v>391</v>
      </c>
      <c r="G400" t="s">
        <v>74</v>
      </c>
      <c r="H400" t="s">
        <v>7</v>
      </c>
      <c r="J400" t="str">
        <f>VLOOKUP(tblSalaries[[#This Row],[clean Country]],tblCountries[[#All],[Mapping]:[Region]],2,FALSE)</f>
        <v>CAN</v>
      </c>
      <c r="L400" s="9" t="str">
        <f>IF($T400,tblSalaries[[#This Row],[Salary in USD]],"")</f>
        <v/>
      </c>
      <c r="M400" s="9" t="str">
        <f>IF($T400,tblSalaries[[#This Row],[Your Job Title]],"")</f>
        <v/>
      </c>
      <c r="N400" s="9" t="str">
        <f>IF($T400,tblSalaries[[#This Row],[Job Type]],"")</f>
        <v/>
      </c>
      <c r="O400" s="9" t="str">
        <f>IF($T400,tblSalaries[[#This Row],[clean Country]],"")</f>
        <v/>
      </c>
      <c r="P400" s="9" t="str">
        <f>IF($T400,tblSalaries[[#This Row],[How many hours of a day you work on Excel]],"")</f>
        <v/>
      </c>
      <c r="Q400" s="9" t="str">
        <f>IF($T400,tblSalaries[[#This Row],[Years of Experience]],"")</f>
        <v/>
      </c>
      <c r="R400" s="9" t="str">
        <f>IF($T400,tblSalaries[[#This Row],[Region]],"")</f>
        <v/>
      </c>
      <c r="T400" s="11">
        <f t="shared" si="6"/>
        <v>0</v>
      </c>
      <c r="U400" s="11">
        <f>VLOOKUP(tblSalaries[[#This Row],[Region]],SReg,2,FALSE)</f>
        <v>0</v>
      </c>
      <c r="V400" s="11">
        <f>VLOOKUP(tblSalaries[[#This Row],[How many hours of a day you work on Excel]],SHours,2,FALSE)</f>
        <v>1</v>
      </c>
      <c r="W400" s="11">
        <f>IF(tblSalaries[[#This Row],[Years of Experience]]="",Filters!$I$10,VLOOKUP(tblSalaries[[#This Row],[Years of Experience]],Filters!$G$3:$I$9,3,TRUE))</f>
        <v>0</v>
      </c>
    </row>
    <row r="401" spans="2:23" ht="15" customHeight="1" x14ac:dyDescent="0.25">
      <c r="B401" t="s">
        <v>1797</v>
      </c>
      <c r="C401" s="1">
        <v>41055.088518518518</v>
      </c>
      <c r="D401">
        <v>34000</v>
      </c>
      <c r="E401" t="s">
        <v>392</v>
      </c>
      <c r="F401" t="s">
        <v>17</v>
      </c>
      <c r="G401" t="s">
        <v>12</v>
      </c>
      <c r="H401" t="s">
        <v>7</v>
      </c>
      <c r="J401" t="str">
        <f>VLOOKUP(tblSalaries[[#This Row],[clean Country]],tblCountries[[#All],[Mapping]:[Region]],2,FALSE)</f>
        <v>USA</v>
      </c>
      <c r="L401" s="9" t="str">
        <f>IF($T401,tblSalaries[[#This Row],[Salary in USD]],"")</f>
        <v/>
      </c>
      <c r="M401" s="9" t="str">
        <f>IF($T401,tblSalaries[[#This Row],[Your Job Title]],"")</f>
        <v/>
      </c>
      <c r="N401" s="9" t="str">
        <f>IF($T401,tblSalaries[[#This Row],[Job Type]],"")</f>
        <v/>
      </c>
      <c r="O401" s="9" t="str">
        <f>IF($T401,tblSalaries[[#This Row],[clean Country]],"")</f>
        <v/>
      </c>
      <c r="P401" s="9" t="str">
        <f>IF($T401,tblSalaries[[#This Row],[How many hours of a day you work on Excel]],"")</f>
        <v/>
      </c>
      <c r="Q401" s="9" t="str">
        <f>IF($T401,tblSalaries[[#This Row],[Years of Experience]],"")</f>
        <v/>
      </c>
      <c r="R401" s="9" t="str">
        <f>IF($T401,tblSalaries[[#This Row],[Region]],"")</f>
        <v/>
      </c>
      <c r="T401" s="11">
        <f t="shared" si="6"/>
        <v>0</v>
      </c>
      <c r="U401" s="11">
        <f>VLOOKUP(tblSalaries[[#This Row],[Region]],SReg,2,FALSE)</f>
        <v>1</v>
      </c>
      <c r="V401" s="11">
        <f>VLOOKUP(tblSalaries[[#This Row],[How many hours of a day you work on Excel]],SHours,2,FALSE)</f>
        <v>1</v>
      </c>
      <c r="W401" s="11">
        <f>IF(tblSalaries[[#This Row],[Years of Experience]]="",Filters!$I$10,VLOOKUP(tblSalaries[[#This Row],[Years of Experience]],Filters!$G$3:$I$9,3,TRUE))</f>
        <v>0</v>
      </c>
    </row>
    <row r="402" spans="2:23" ht="15" customHeight="1" x14ac:dyDescent="0.25">
      <c r="B402" t="s">
        <v>1798</v>
      </c>
      <c r="C402" s="1">
        <v>41055.088761574072</v>
      </c>
      <c r="D402">
        <v>52000</v>
      </c>
      <c r="E402" t="s">
        <v>126</v>
      </c>
      <c r="F402" t="s">
        <v>17</v>
      </c>
      <c r="G402" t="s">
        <v>12</v>
      </c>
      <c r="H402" t="s">
        <v>7</v>
      </c>
      <c r="J402" t="str">
        <f>VLOOKUP(tblSalaries[[#This Row],[clean Country]],tblCountries[[#All],[Mapping]:[Region]],2,FALSE)</f>
        <v>USA</v>
      </c>
      <c r="L402" s="9" t="str">
        <f>IF($T402,tblSalaries[[#This Row],[Salary in USD]],"")</f>
        <v/>
      </c>
      <c r="M402" s="9" t="str">
        <f>IF($T402,tblSalaries[[#This Row],[Your Job Title]],"")</f>
        <v/>
      </c>
      <c r="N402" s="9" t="str">
        <f>IF($T402,tblSalaries[[#This Row],[Job Type]],"")</f>
        <v/>
      </c>
      <c r="O402" s="9" t="str">
        <f>IF($T402,tblSalaries[[#This Row],[clean Country]],"")</f>
        <v/>
      </c>
      <c r="P402" s="9" t="str">
        <f>IF($T402,tblSalaries[[#This Row],[How many hours of a day you work on Excel]],"")</f>
        <v/>
      </c>
      <c r="Q402" s="9" t="str">
        <f>IF($T402,tblSalaries[[#This Row],[Years of Experience]],"")</f>
        <v/>
      </c>
      <c r="R402" s="9" t="str">
        <f>IF($T402,tblSalaries[[#This Row],[Region]],"")</f>
        <v/>
      </c>
      <c r="T402" s="11">
        <f t="shared" si="6"/>
        <v>0</v>
      </c>
      <c r="U402" s="11">
        <f>VLOOKUP(tblSalaries[[#This Row],[Region]],SReg,2,FALSE)</f>
        <v>1</v>
      </c>
      <c r="V402" s="11">
        <f>VLOOKUP(tblSalaries[[#This Row],[How many hours of a day you work on Excel]],SHours,2,FALSE)</f>
        <v>1</v>
      </c>
      <c r="W402" s="11">
        <f>IF(tblSalaries[[#This Row],[Years of Experience]]="",Filters!$I$10,VLOOKUP(tblSalaries[[#This Row],[Years of Experience]],Filters!$G$3:$I$9,3,TRUE))</f>
        <v>0</v>
      </c>
    </row>
    <row r="403" spans="2:23" ht="15" customHeight="1" x14ac:dyDescent="0.25">
      <c r="B403" t="s">
        <v>1799</v>
      </c>
      <c r="C403" s="1">
        <v>41055.089004629626</v>
      </c>
      <c r="D403">
        <v>5342.3750062327708</v>
      </c>
      <c r="E403" t="s">
        <v>393</v>
      </c>
      <c r="F403" t="s">
        <v>233</v>
      </c>
      <c r="G403" t="s">
        <v>6</v>
      </c>
      <c r="H403" t="s">
        <v>22</v>
      </c>
      <c r="J403" t="str">
        <f>VLOOKUP(tblSalaries[[#This Row],[clean Country]],tblCountries[[#All],[Mapping]:[Region]],2,FALSE)</f>
        <v>APAC</v>
      </c>
      <c r="L403" s="9" t="str">
        <f>IF($T403,tblSalaries[[#This Row],[Salary in USD]],"")</f>
        <v/>
      </c>
      <c r="M403" s="9" t="str">
        <f>IF($T403,tblSalaries[[#This Row],[Your Job Title]],"")</f>
        <v/>
      </c>
      <c r="N403" s="9" t="str">
        <f>IF($T403,tblSalaries[[#This Row],[Job Type]],"")</f>
        <v/>
      </c>
      <c r="O403" s="9" t="str">
        <f>IF($T403,tblSalaries[[#This Row],[clean Country]],"")</f>
        <v/>
      </c>
      <c r="P403" s="9" t="str">
        <f>IF($T403,tblSalaries[[#This Row],[How many hours of a day you work on Excel]],"")</f>
        <v/>
      </c>
      <c r="Q403" s="9" t="str">
        <f>IF($T403,tblSalaries[[#This Row],[Years of Experience]],"")</f>
        <v/>
      </c>
      <c r="R403" s="9" t="str">
        <f>IF($T403,tblSalaries[[#This Row],[Region]],"")</f>
        <v/>
      </c>
      <c r="T403" s="11">
        <f t="shared" si="6"/>
        <v>0</v>
      </c>
      <c r="U403" s="11">
        <f>VLOOKUP(tblSalaries[[#This Row],[Region]],SReg,2,FALSE)</f>
        <v>0</v>
      </c>
      <c r="V403" s="11">
        <f>VLOOKUP(tblSalaries[[#This Row],[How many hours of a day you work on Excel]],SHours,2,FALSE)</f>
        <v>0</v>
      </c>
      <c r="W403" s="11">
        <f>IF(tblSalaries[[#This Row],[Years of Experience]]="",Filters!$I$10,VLOOKUP(tblSalaries[[#This Row],[Years of Experience]],Filters!$G$3:$I$9,3,TRUE))</f>
        <v>0</v>
      </c>
    </row>
    <row r="404" spans="2:23" ht="15" customHeight="1" x14ac:dyDescent="0.25">
      <c r="B404" t="s">
        <v>1800</v>
      </c>
      <c r="C404" s="1">
        <v>41055.090243055558</v>
      </c>
      <c r="D404">
        <v>7123.1666749770275</v>
      </c>
      <c r="E404" t="s">
        <v>17</v>
      </c>
      <c r="F404" t="s">
        <v>17</v>
      </c>
      <c r="G404" t="s">
        <v>6</v>
      </c>
      <c r="H404" t="s">
        <v>7</v>
      </c>
      <c r="J404" t="str">
        <f>VLOOKUP(tblSalaries[[#This Row],[clean Country]],tblCountries[[#All],[Mapping]:[Region]],2,FALSE)</f>
        <v>APAC</v>
      </c>
      <c r="L404" s="9" t="str">
        <f>IF($T404,tblSalaries[[#This Row],[Salary in USD]],"")</f>
        <v/>
      </c>
      <c r="M404" s="9" t="str">
        <f>IF($T404,tblSalaries[[#This Row],[Your Job Title]],"")</f>
        <v/>
      </c>
      <c r="N404" s="9" t="str">
        <f>IF($T404,tblSalaries[[#This Row],[Job Type]],"")</f>
        <v/>
      </c>
      <c r="O404" s="9" t="str">
        <f>IF($T404,tblSalaries[[#This Row],[clean Country]],"")</f>
        <v/>
      </c>
      <c r="P404" s="9" t="str">
        <f>IF($T404,tblSalaries[[#This Row],[How many hours of a day you work on Excel]],"")</f>
        <v/>
      </c>
      <c r="Q404" s="9" t="str">
        <f>IF($T404,tblSalaries[[#This Row],[Years of Experience]],"")</f>
        <v/>
      </c>
      <c r="R404" s="9" t="str">
        <f>IF($T404,tblSalaries[[#This Row],[Region]],"")</f>
        <v/>
      </c>
      <c r="T404" s="11">
        <f t="shared" si="6"/>
        <v>0</v>
      </c>
      <c r="U404" s="11">
        <f>VLOOKUP(tblSalaries[[#This Row],[Region]],SReg,2,FALSE)</f>
        <v>0</v>
      </c>
      <c r="V404" s="11">
        <f>VLOOKUP(tblSalaries[[#This Row],[How many hours of a day you work on Excel]],SHours,2,FALSE)</f>
        <v>1</v>
      </c>
      <c r="W404" s="11">
        <f>IF(tblSalaries[[#This Row],[Years of Experience]]="",Filters!$I$10,VLOOKUP(tblSalaries[[#This Row],[Years of Experience]],Filters!$G$3:$I$9,3,TRUE))</f>
        <v>0</v>
      </c>
    </row>
    <row r="405" spans="2:23" ht="15" customHeight="1" x14ac:dyDescent="0.25">
      <c r="B405" t="s">
        <v>1801</v>
      </c>
      <c r="C405" s="1">
        <v>41055.090682870374</v>
      </c>
      <c r="D405">
        <v>63586</v>
      </c>
      <c r="E405" t="s">
        <v>394</v>
      </c>
      <c r="F405" t="s">
        <v>45</v>
      </c>
      <c r="G405" t="s">
        <v>148</v>
      </c>
      <c r="H405" t="s">
        <v>15</v>
      </c>
      <c r="J405" t="str">
        <f>VLOOKUP(tblSalaries[[#This Row],[clean Country]],tblCountries[[#All],[Mapping]:[Region]],2,FALSE)</f>
        <v>EMEA</v>
      </c>
      <c r="L405" s="9" t="str">
        <f>IF($T405,tblSalaries[[#This Row],[Salary in USD]],"")</f>
        <v/>
      </c>
      <c r="M405" s="9" t="str">
        <f>IF($T405,tblSalaries[[#This Row],[Your Job Title]],"")</f>
        <v/>
      </c>
      <c r="N405" s="9" t="str">
        <f>IF($T405,tblSalaries[[#This Row],[Job Type]],"")</f>
        <v/>
      </c>
      <c r="O405" s="9" t="str">
        <f>IF($T405,tblSalaries[[#This Row],[clean Country]],"")</f>
        <v/>
      </c>
      <c r="P405" s="9" t="str">
        <f>IF($T405,tblSalaries[[#This Row],[How many hours of a day you work on Excel]],"")</f>
        <v/>
      </c>
      <c r="Q405" s="9" t="str">
        <f>IF($T405,tblSalaries[[#This Row],[Years of Experience]],"")</f>
        <v/>
      </c>
      <c r="R405" s="9" t="str">
        <f>IF($T405,tblSalaries[[#This Row],[Region]],"")</f>
        <v/>
      </c>
      <c r="T405" s="11">
        <f t="shared" si="6"/>
        <v>0</v>
      </c>
      <c r="U405" s="11">
        <f>VLOOKUP(tblSalaries[[#This Row],[Region]],SReg,2,FALSE)</f>
        <v>0</v>
      </c>
      <c r="V405" s="11">
        <f>VLOOKUP(tblSalaries[[#This Row],[How many hours of a day you work on Excel]],SHours,2,FALSE)</f>
        <v>0</v>
      </c>
      <c r="W405" s="11">
        <f>IF(tblSalaries[[#This Row],[Years of Experience]]="",Filters!$I$10,VLOOKUP(tblSalaries[[#This Row],[Years of Experience]],Filters!$G$3:$I$9,3,TRUE))</f>
        <v>0</v>
      </c>
    </row>
    <row r="406" spans="2:23" ht="15" customHeight="1" x14ac:dyDescent="0.25">
      <c r="B406" t="s">
        <v>1802</v>
      </c>
      <c r="C406" s="1">
        <v>41055.091435185182</v>
      </c>
      <c r="D406">
        <v>55166.239522354947</v>
      </c>
      <c r="E406" t="s">
        <v>396</v>
      </c>
      <c r="F406" t="s">
        <v>258</v>
      </c>
      <c r="G406" t="s">
        <v>59</v>
      </c>
      <c r="H406" t="s">
        <v>7</v>
      </c>
      <c r="J406" t="str">
        <f>VLOOKUP(tblSalaries[[#This Row],[clean Country]],tblCountries[[#All],[Mapping]:[Region]],2,FALSE)</f>
        <v>EMEA</v>
      </c>
      <c r="L406" s="9" t="str">
        <f>IF($T406,tblSalaries[[#This Row],[Salary in USD]],"")</f>
        <v/>
      </c>
      <c r="M406" s="9" t="str">
        <f>IF($T406,tblSalaries[[#This Row],[Your Job Title]],"")</f>
        <v/>
      </c>
      <c r="N406" s="9" t="str">
        <f>IF($T406,tblSalaries[[#This Row],[Job Type]],"")</f>
        <v/>
      </c>
      <c r="O406" s="9" t="str">
        <f>IF($T406,tblSalaries[[#This Row],[clean Country]],"")</f>
        <v/>
      </c>
      <c r="P406" s="9" t="str">
        <f>IF($T406,tblSalaries[[#This Row],[How many hours of a day you work on Excel]],"")</f>
        <v/>
      </c>
      <c r="Q406" s="9" t="str">
        <f>IF($T406,tblSalaries[[#This Row],[Years of Experience]],"")</f>
        <v/>
      </c>
      <c r="R406" s="9" t="str">
        <f>IF($T406,tblSalaries[[#This Row],[Region]],"")</f>
        <v/>
      </c>
      <c r="T406" s="11">
        <f t="shared" si="6"/>
        <v>0</v>
      </c>
      <c r="U406" s="11">
        <f>VLOOKUP(tblSalaries[[#This Row],[Region]],SReg,2,FALSE)</f>
        <v>0</v>
      </c>
      <c r="V406" s="11">
        <f>VLOOKUP(tblSalaries[[#This Row],[How many hours of a day you work on Excel]],SHours,2,FALSE)</f>
        <v>1</v>
      </c>
      <c r="W406" s="11">
        <f>IF(tblSalaries[[#This Row],[Years of Experience]]="",Filters!$I$10,VLOOKUP(tblSalaries[[#This Row],[Years of Experience]],Filters!$G$3:$I$9,3,TRUE))</f>
        <v>0</v>
      </c>
    </row>
    <row r="407" spans="2:23" ht="15" customHeight="1" x14ac:dyDescent="0.25">
      <c r="B407" t="s">
        <v>1803</v>
      </c>
      <c r="C407" s="1">
        <v>41055.09233796296</v>
      </c>
      <c r="D407">
        <v>60000</v>
      </c>
      <c r="E407" t="s">
        <v>397</v>
      </c>
      <c r="F407" t="s">
        <v>17</v>
      </c>
      <c r="G407" t="s">
        <v>12</v>
      </c>
      <c r="H407" t="s">
        <v>7</v>
      </c>
      <c r="J407" t="str">
        <f>VLOOKUP(tblSalaries[[#This Row],[clean Country]],tblCountries[[#All],[Mapping]:[Region]],2,FALSE)</f>
        <v>USA</v>
      </c>
      <c r="L407" s="9" t="str">
        <f>IF($T407,tblSalaries[[#This Row],[Salary in USD]],"")</f>
        <v/>
      </c>
      <c r="M407" s="9" t="str">
        <f>IF($T407,tblSalaries[[#This Row],[Your Job Title]],"")</f>
        <v/>
      </c>
      <c r="N407" s="9" t="str">
        <f>IF($T407,tblSalaries[[#This Row],[Job Type]],"")</f>
        <v/>
      </c>
      <c r="O407" s="9" t="str">
        <f>IF($T407,tblSalaries[[#This Row],[clean Country]],"")</f>
        <v/>
      </c>
      <c r="P407" s="9" t="str">
        <f>IF($T407,tblSalaries[[#This Row],[How many hours of a day you work on Excel]],"")</f>
        <v/>
      </c>
      <c r="Q407" s="9" t="str">
        <f>IF($T407,tblSalaries[[#This Row],[Years of Experience]],"")</f>
        <v/>
      </c>
      <c r="R407" s="9" t="str">
        <f>IF($T407,tblSalaries[[#This Row],[Region]],"")</f>
        <v/>
      </c>
      <c r="T407" s="11">
        <f t="shared" si="6"/>
        <v>0</v>
      </c>
      <c r="U407" s="11">
        <f>VLOOKUP(tblSalaries[[#This Row],[Region]],SReg,2,FALSE)</f>
        <v>1</v>
      </c>
      <c r="V407" s="11">
        <f>VLOOKUP(tblSalaries[[#This Row],[How many hours of a day you work on Excel]],SHours,2,FALSE)</f>
        <v>1</v>
      </c>
      <c r="W407" s="11">
        <f>IF(tblSalaries[[#This Row],[Years of Experience]]="",Filters!$I$10,VLOOKUP(tblSalaries[[#This Row],[Years of Experience]],Filters!$G$3:$I$9,3,TRUE))</f>
        <v>0</v>
      </c>
    </row>
    <row r="408" spans="2:23" ht="15" customHeight="1" x14ac:dyDescent="0.25">
      <c r="B408" t="s">
        <v>1804</v>
      </c>
      <c r="C408" s="1">
        <v>41055.09302083333</v>
      </c>
      <c r="D408">
        <v>19200</v>
      </c>
      <c r="E408" t="s">
        <v>398</v>
      </c>
      <c r="F408" t="s">
        <v>45</v>
      </c>
      <c r="G408" t="s">
        <v>61</v>
      </c>
      <c r="H408" t="s">
        <v>10</v>
      </c>
      <c r="J408" t="str">
        <f>VLOOKUP(tblSalaries[[#This Row],[clean Country]],tblCountries[[#All],[Mapping]:[Region]],2,FALSE)</f>
        <v>EMEA</v>
      </c>
      <c r="L408" s="9" t="str">
        <f>IF($T408,tblSalaries[[#This Row],[Salary in USD]],"")</f>
        <v/>
      </c>
      <c r="M408" s="9" t="str">
        <f>IF($T408,tblSalaries[[#This Row],[Your Job Title]],"")</f>
        <v/>
      </c>
      <c r="N408" s="9" t="str">
        <f>IF($T408,tblSalaries[[#This Row],[Job Type]],"")</f>
        <v/>
      </c>
      <c r="O408" s="9" t="str">
        <f>IF($T408,tblSalaries[[#This Row],[clean Country]],"")</f>
        <v/>
      </c>
      <c r="P408" s="9" t="str">
        <f>IF($T408,tblSalaries[[#This Row],[How many hours of a day you work on Excel]],"")</f>
        <v/>
      </c>
      <c r="Q408" s="9" t="str">
        <f>IF($T408,tblSalaries[[#This Row],[Years of Experience]],"")</f>
        <v/>
      </c>
      <c r="R408" s="9" t="str">
        <f>IF($T408,tblSalaries[[#This Row],[Region]],"")</f>
        <v/>
      </c>
      <c r="T408" s="11">
        <f t="shared" si="6"/>
        <v>0</v>
      </c>
      <c r="U408" s="11">
        <f>VLOOKUP(tblSalaries[[#This Row],[Region]],SReg,2,FALSE)</f>
        <v>0</v>
      </c>
      <c r="V408" s="11">
        <f>VLOOKUP(tblSalaries[[#This Row],[How many hours of a day you work on Excel]],SHours,2,FALSE)</f>
        <v>1</v>
      </c>
      <c r="W408" s="11">
        <f>IF(tblSalaries[[#This Row],[Years of Experience]]="",Filters!$I$10,VLOOKUP(tblSalaries[[#This Row],[Years of Experience]],Filters!$G$3:$I$9,3,TRUE))</f>
        <v>0</v>
      </c>
    </row>
    <row r="409" spans="2:23" ht="15" customHeight="1" x14ac:dyDescent="0.25">
      <c r="B409" t="s">
        <v>1805</v>
      </c>
      <c r="C409" s="1">
        <v>41055.093113425923</v>
      </c>
      <c r="D409">
        <v>28109.627547434993</v>
      </c>
      <c r="E409" t="s">
        <v>400</v>
      </c>
      <c r="F409" t="s">
        <v>17</v>
      </c>
      <c r="G409" t="s">
        <v>401</v>
      </c>
      <c r="H409" t="s">
        <v>10</v>
      </c>
      <c r="J409" t="str">
        <f>VLOOKUP(tblSalaries[[#This Row],[clean Country]],tblCountries[[#All],[Mapping]:[Region]],2,FALSE)</f>
        <v>S AMER</v>
      </c>
      <c r="L409" s="9" t="str">
        <f>IF($T409,tblSalaries[[#This Row],[Salary in USD]],"")</f>
        <v/>
      </c>
      <c r="M409" s="9" t="str">
        <f>IF($T409,tblSalaries[[#This Row],[Your Job Title]],"")</f>
        <v/>
      </c>
      <c r="N409" s="9" t="str">
        <f>IF($T409,tblSalaries[[#This Row],[Job Type]],"")</f>
        <v/>
      </c>
      <c r="O409" s="9" t="str">
        <f>IF($T409,tblSalaries[[#This Row],[clean Country]],"")</f>
        <v/>
      </c>
      <c r="P409" s="9" t="str">
        <f>IF($T409,tblSalaries[[#This Row],[How many hours of a day you work on Excel]],"")</f>
        <v/>
      </c>
      <c r="Q409" s="9" t="str">
        <f>IF($T409,tblSalaries[[#This Row],[Years of Experience]],"")</f>
        <v/>
      </c>
      <c r="R409" s="9" t="str">
        <f>IF($T409,tblSalaries[[#This Row],[Region]],"")</f>
        <v/>
      </c>
      <c r="T409" s="11">
        <f t="shared" si="6"/>
        <v>0</v>
      </c>
      <c r="U409" s="11">
        <f>VLOOKUP(tblSalaries[[#This Row],[Region]],SReg,2,FALSE)</f>
        <v>0</v>
      </c>
      <c r="V409" s="11">
        <f>VLOOKUP(tblSalaries[[#This Row],[How many hours of a day you work on Excel]],SHours,2,FALSE)</f>
        <v>1</v>
      </c>
      <c r="W409" s="11">
        <f>IF(tblSalaries[[#This Row],[Years of Experience]]="",Filters!$I$10,VLOOKUP(tblSalaries[[#This Row],[Years of Experience]],Filters!$G$3:$I$9,3,TRUE))</f>
        <v>0</v>
      </c>
    </row>
    <row r="410" spans="2:23" ht="15" customHeight="1" x14ac:dyDescent="0.25">
      <c r="B410" t="s">
        <v>1806</v>
      </c>
      <c r="C410" s="1">
        <v>41055.093391203707</v>
      </c>
      <c r="D410">
        <v>56000</v>
      </c>
      <c r="E410" t="s">
        <v>402</v>
      </c>
      <c r="F410" t="s">
        <v>17</v>
      </c>
      <c r="G410" t="s">
        <v>12</v>
      </c>
      <c r="H410" t="s">
        <v>7</v>
      </c>
      <c r="J410" t="str">
        <f>VLOOKUP(tblSalaries[[#This Row],[clean Country]],tblCountries[[#All],[Mapping]:[Region]],2,FALSE)</f>
        <v>USA</v>
      </c>
      <c r="L410" s="9" t="str">
        <f>IF($T410,tblSalaries[[#This Row],[Salary in USD]],"")</f>
        <v/>
      </c>
      <c r="M410" s="9" t="str">
        <f>IF($T410,tblSalaries[[#This Row],[Your Job Title]],"")</f>
        <v/>
      </c>
      <c r="N410" s="9" t="str">
        <f>IF($T410,tblSalaries[[#This Row],[Job Type]],"")</f>
        <v/>
      </c>
      <c r="O410" s="9" t="str">
        <f>IF($T410,tblSalaries[[#This Row],[clean Country]],"")</f>
        <v/>
      </c>
      <c r="P410" s="9" t="str">
        <f>IF($T410,tblSalaries[[#This Row],[How many hours of a day you work on Excel]],"")</f>
        <v/>
      </c>
      <c r="Q410" s="9" t="str">
        <f>IF($T410,tblSalaries[[#This Row],[Years of Experience]],"")</f>
        <v/>
      </c>
      <c r="R410" s="9" t="str">
        <f>IF($T410,tblSalaries[[#This Row],[Region]],"")</f>
        <v/>
      </c>
      <c r="T410" s="11">
        <f t="shared" si="6"/>
        <v>0</v>
      </c>
      <c r="U410" s="11">
        <f>VLOOKUP(tblSalaries[[#This Row],[Region]],SReg,2,FALSE)</f>
        <v>1</v>
      </c>
      <c r="V410" s="11">
        <f>VLOOKUP(tblSalaries[[#This Row],[How many hours of a day you work on Excel]],SHours,2,FALSE)</f>
        <v>1</v>
      </c>
      <c r="W410" s="11">
        <f>IF(tblSalaries[[#This Row],[Years of Experience]]="",Filters!$I$10,VLOOKUP(tblSalaries[[#This Row],[Years of Experience]],Filters!$G$3:$I$9,3,TRUE))</f>
        <v>0</v>
      </c>
    </row>
    <row r="411" spans="2:23" ht="15" customHeight="1" x14ac:dyDescent="0.25">
      <c r="B411" t="s">
        <v>1807</v>
      </c>
      <c r="C411" s="1">
        <v>41055.093611111108</v>
      </c>
      <c r="D411">
        <v>52000</v>
      </c>
      <c r="E411" t="s">
        <v>403</v>
      </c>
      <c r="F411" t="s">
        <v>258</v>
      </c>
      <c r="G411" t="s">
        <v>12</v>
      </c>
      <c r="H411" t="s">
        <v>7</v>
      </c>
      <c r="J411" t="str">
        <f>VLOOKUP(tblSalaries[[#This Row],[clean Country]],tblCountries[[#All],[Mapping]:[Region]],2,FALSE)</f>
        <v>USA</v>
      </c>
      <c r="L411" s="9" t="str">
        <f>IF($T411,tblSalaries[[#This Row],[Salary in USD]],"")</f>
        <v/>
      </c>
      <c r="M411" s="9" t="str">
        <f>IF($T411,tblSalaries[[#This Row],[Your Job Title]],"")</f>
        <v/>
      </c>
      <c r="N411" s="9" t="str">
        <f>IF($T411,tblSalaries[[#This Row],[Job Type]],"")</f>
        <v/>
      </c>
      <c r="O411" s="9" t="str">
        <f>IF($T411,tblSalaries[[#This Row],[clean Country]],"")</f>
        <v/>
      </c>
      <c r="P411" s="9" t="str">
        <f>IF($T411,tblSalaries[[#This Row],[How many hours of a day you work on Excel]],"")</f>
        <v/>
      </c>
      <c r="Q411" s="9" t="str">
        <f>IF($T411,tblSalaries[[#This Row],[Years of Experience]],"")</f>
        <v/>
      </c>
      <c r="R411" s="9" t="str">
        <f>IF($T411,tblSalaries[[#This Row],[Region]],"")</f>
        <v/>
      </c>
      <c r="T411" s="11">
        <f t="shared" si="6"/>
        <v>0</v>
      </c>
      <c r="U411" s="11">
        <f>VLOOKUP(tblSalaries[[#This Row],[Region]],SReg,2,FALSE)</f>
        <v>1</v>
      </c>
      <c r="V411" s="11">
        <f>VLOOKUP(tblSalaries[[#This Row],[How many hours of a day you work on Excel]],SHours,2,FALSE)</f>
        <v>1</v>
      </c>
      <c r="W411" s="11">
        <f>IF(tblSalaries[[#This Row],[Years of Experience]]="",Filters!$I$10,VLOOKUP(tblSalaries[[#This Row],[Years of Experience]],Filters!$G$3:$I$9,3,TRUE))</f>
        <v>0</v>
      </c>
    </row>
    <row r="412" spans="2:23" ht="15" customHeight="1" x14ac:dyDescent="0.25">
      <c r="B412" t="s">
        <v>1808</v>
      </c>
      <c r="C412" s="1">
        <v>41055.093969907408</v>
      </c>
      <c r="D412">
        <v>51613</v>
      </c>
      <c r="E412" t="s">
        <v>404</v>
      </c>
      <c r="F412" t="s">
        <v>17</v>
      </c>
      <c r="G412" t="s">
        <v>12</v>
      </c>
      <c r="H412" t="s">
        <v>10</v>
      </c>
      <c r="J412" t="str">
        <f>VLOOKUP(tblSalaries[[#This Row],[clean Country]],tblCountries[[#All],[Mapping]:[Region]],2,FALSE)</f>
        <v>USA</v>
      </c>
      <c r="L412" s="9" t="str">
        <f>IF($T412,tblSalaries[[#This Row],[Salary in USD]],"")</f>
        <v/>
      </c>
      <c r="M412" s="9" t="str">
        <f>IF($T412,tblSalaries[[#This Row],[Your Job Title]],"")</f>
        <v/>
      </c>
      <c r="N412" s="9" t="str">
        <f>IF($T412,tblSalaries[[#This Row],[Job Type]],"")</f>
        <v/>
      </c>
      <c r="O412" s="9" t="str">
        <f>IF($T412,tblSalaries[[#This Row],[clean Country]],"")</f>
        <v/>
      </c>
      <c r="P412" s="9" t="str">
        <f>IF($T412,tblSalaries[[#This Row],[How many hours of a day you work on Excel]],"")</f>
        <v/>
      </c>
      <c r="Q412" s="9" t="str">
        <f>IF($T412,tblSalaries[[#This Row],[Years of Experience]],"")</f>
        <v/>
      </c>
      <c r="R412" s="9" t="str">
        <f>IF($T412,tblSalaries[[#This Row],[Region]],"")</f>
        <v/>
      </c>
      <c r="T412" s="11">
        <f t="shared" si="6"/>
        <v>0</v>
      </c>
      <c r="U412" s="11">
        <f>VLOOKUP(tblSalaries[[#This Row],[Region]],SReg,2,FALSE)</f>
        <v>1</v>
      </c>
      <c r="V412" s="11">
        <f>VLOOKUP(tblSalaries[[#This Row],[How many hours of a day you work on Excel]],SHours,2,FALSE)</f>
        <v>1</v>
      </c>
      <c r="W412" s="11">
        <f>IF(tblSalaries[[#This Row],[Years of Experience]]="",Filters!$I$10,VLOOKUP(tblSalaries[[#This Row],[Years of Experience]],Filters!$G$3:$I$9,3,TRUE))</f>
        <v>0</v>
      </c>
    </row>
    <row r="413" spans="2:23" ht="15" customHeight="1" x14ac:dyDescent="0.25">
      <c r="B413" t="s">
        <v>1809</v>
      </c>
      <c r="C413" s="1">
        <v>41055.095150462963</v>
      </c>
      <c r="D413">
        <v>35000</v>
      </c>
      <c r="E413" t="s">
        <v>405</v>
      </c>
      <c r="F413" t="s">
        <v>17</v>
      </c>
      <c r="G413" t="s">
        <v>55</v>
      </c>
      <c r="H413" t="s">
        <v>7</v>
      </c>
      <c r="J413" t="str">
        <f>VLOOKUP(tblSalaries[[#This Row],[clean Country]],tblCountries[[#All],[Mapping]:[Region]],2,FALSE)</f>
        <v>EMEA</v>
      </c>
      <c r="L413" s="9" t="str">
        <f>IF($T413,tblSalaries[[#This Row],[Salary in USD]],"")</f>
        <v/>
      </c>
      <c r="M413" s="9" t="str">
        <f>IF($T413,tblSalaries[[#This Row],[Your Job Title]],"")</f>
        <v/>
      </c>
      <c r="N413" s="9" t="str">
        <f>IF($T413,tblSalaries[[#This Row],[Job Type]],"")</f>
        <v/>
      </c>
      <c r="O413" s="9" t="str">
        <f>IF($T413,tblSalaries[[#This Row],[clean Country]],"")</f>
        <v/>
      </c>
      <c r="P413" s="9" t="str">
        <f>IF($T413,tblSalaries[[#This Row],[How many hours of a day you work on Excel]],"")</f>
        <v/>
      </c>
      <c r="Q413" s="9" t="str">
        <f>IF($T413,tblSalaries[[#This Row],[Years of Experience]],"")</f>
        <v/>
      </c>
      <c r="R413" s="9" t="str">
        <f>IF($T413,tblSalaries[[#This Row],[Region]],"")</f>
        <v/>
      </c>
      <c r="T413" s="11">
        <f t="shared" si="6"/>
        <v>0</v>
      </c>
      <c r="U413" s="11">
        <f>VLOOKUP(tblSalaries[[#This Row],[Region]],SReg,2,FALSE)</f>
        <v>0</v>
      </c>
      <c r="V413" s="11">
        <f>VLOOKUP(tblSalaries[[#This Row],[How many hours of a day you work on Excel]],SHours,2,FALSE)</f>
        <v>1</v>
      </c>
      <c r="W413" s="11">
        <f>IF(tblSalaries[[#This Row],[Years of Experience]]="",Filters!$I$10,VLOOKUP(tblSalaries[[#This Row],[Years of Experience]],Filters!$G$3:$I$9,3,TRUE))</f>
        <v>0</v>
      </c>
    </row>
    <row r="414" spans="2:23" ht="15" customHeight="1" x14ac:dyDescent="0.25">
      <c r="B414" t="s">
        <v>1810</v>
      </c>
      <c r="C414" s="1">
        <v>41055.095347222225</v>
      </c>
      <c r="D414">
        <v>56000</v>
      </c>
      <c r="E414" t="s">
        <v>406</v>
      </c>
      <c r="F414" t="s">
        <v>45</v>
      </c>
      <c r="G414" t="s">
        <v>12</v>
      </c>
      <c r="H414" t="s">
        <v>10</v>
      </c>
      <c r="J414" t="str">
        <f>VLOOKUP(tblSalaries[[#This Row],[clean Country]],tblCountries[[#All],[Mapping]:[Region]],2,FALSE)</f>
        <v>USA</v>
      </c>
      <c r="L414" s="9" t="str">
        <f>IF($T414,tblSalaries[[#This Row],[Salary in USD]],"")</f>
        <v/>
      </c>
      <c r="M414" s="9" t="str">
        <f>IF($T414,tblSalaries[[#This Row],[Your Job Title]],"")</f>
        <v/>
      </c>
      <c r="N414" s="9" t="str">
        <f>IF($T414,tblSalaries[[#This Row],[Job Type]],"")</f>
        <v/>
      </c>
      <c r="O414" s="9" t="str">
        <f>IF($T414,tblSalaries[[#This Row],[clean Country]],"")</f>
        <v/>
      </c>
      <c r="P414" s="9" t="str">
        <f>IF($T414,tblSalaries[[#This Row],[How many hours of a day you work on Excel]],"")</f>
        <v/>
      </c>
      <c r="Q414" s="9" t="str">
        <f>IF($T414,tblSalaries[[#This Row],[Years of Experience]],"")</f>
        <v/>
      </c>
      <c r="R414" s="9" t="str">
        <f>IF($T414,tblSalaries[[#This Row],[Region]],"")</f>
        <v/>
      </c>
      <c r="T414" s="11">
        <f t="shared" si="6"/>
        <v>0</v>
      </c>
      <c r="U414" s="11">
        <f>VLOOKUP(tblSalaries[[#This Row],[Region]],SReg,2,FALSE)</f>
        <v>1</v>
      </c>
      <c r="V414" s="11">
        <f>VLOOKUP(tblSalaries[[#This Row],[How many hours of a day you work on Excel]],SHours,2,FALSE)</f>
        <v>1</v>
      </c>
      <c r="W414" s="11">
        <f>IF(tblSalaries[[#This Row],[Years of Experience]]="",Filters!$I$10,VLOOKUP(tblSalaries[[#This Row],[Years of Experience]],Filters!$G$3:$I$9,3,TRUE))</f>
        <v>0</v>
      </c>
    </row>
    <row r="415" spans="2:23" ht="15" customHeight="1" x14ac:dyDescent="0.25">
      <c r="B415" t="s">
        <v>1811</v>
      </c>
      <c r="C415" s="1">
        <v>41055.095578703702</v>
      </c>
      <c r="D415">
        <v>115000</v>
      </c>
      <c r="E415" t="s">
        <v>294</v>
      </c>
      <c r="F415" t="s">
        <v>294</v>
      </c>
      <c r="G415" t="s">
        <v>12</v>
      </c>
      <c r="H415" t="s">
        <v>15</v>
      </c>
      <c r="J415" t="str">
        <f>VLOOKUP(tblSalaries[[#This Row],[clean Country]],tblCountries[[#All],[Mapping]:[Region]],2,FALSE)</f>
        <v>USA</v>
      </c>
      <c r="L415" s="9" t="str">
        <f>IF($T415,tblSalaries[[#This Row],[Salary in USD]],"")</f>
        <v/>
      </c>
      <c r="M415" s="9" t="str">
        <f>IF($T415,tblSalaries[[#This Row],[Your Job Title]],"")</f>
        <v/>
      </c>
      <c r="N415" s="9" t="str">
        <f>IF($T415,tblSalaries[[#This Row],[Job Type]],"")</f>
        <v/>
      </c>
      <c r="O415" s="9" t="str">
        <f>IF($T415,tblSalaries[[#This Row],[clean Country]],"")</f>
        <v/>
      </c>
      <c r="P415" s="9" t="str">
        <f>IF($T415,tblSalaries[[#This Row],[How many hours of a day you work on Excel]],"")</f>
        <v/>
      </c>
      <c r="Q415" s="9" t="str">
        <f>IF($T415,tblSalaries[[#This Row],[Years of Experience]],"")</f>
        <v/>
      </c>
      <c r="R415" s="9" t="str">
        <f>IF($T415,tblSalaries[[#This Row],[Region]],"")</f>
        <v/>
      </c>
      <c r="T415" s="11">
        <f t="shared" si="6"/>
        <v>0</v>
      </c>
      <c r="U415" s="11">
        <f>VLOOKUP(tblSalaries[[#This Row],[Region]],SReg,2,FALSE)</f>
        <v>1</v>
      </c>
      <c r="V415" s="11">
        <f>VLOOKUP(tblSalaries[[#This Row],[How many hours of a day you work on Excel]],SHours,2,FALSE)</f>
        <v>0</v>
      </c>
      <c r="W415" s="11">
        <f>IF(tblSalaries[[#This Row],[Years of Experience]]="",Filters!$I$10,VLOOKUP(tblSalaries[[#This Row],[Years of Experience]],Filters!$G$3:$I$9,3,TRUE))</f>
        <v>0</v>
      </c>
    </row>
    <row r="416" spans="2:23" ht="15" customHeight="1" x14ac:dyDescent="0.25">
      <c r="B416" t="s">
        <v>1812</v>
      </c>
      <c r="C416" s="1">
        <v>41055.095868055556</v>
      </c>
      <c r="D416">
        <v>104027.76595644075</v>
      </c>
      <c r="E416" t="s">
        <v>407</v>
      </c>
      <c r="F416" t="s">
        <v>45</v>
      </c>
      <c r="G416" t="s">
        <v>59</v>
      </c>
      <c r="H416" t="s">
        <v>22</v>
      </c>
      <c r="J416" t="str">
        <f>VLOOKUP(tblSalaries[[#This Row],[clean Country]],tblCountries[[#All],[Mapping]:[Region]],2,FALSE)</f>
        <v>EMEA</v>
      </c>
      <c r="L416" s="9" t="str">
        <f>IF($T416,tblSalaries[[#This Row],[Salary in USD]],"")</f>
        <v/>
      </c>
      <c r="M416" s="9" t="str">
        <f>IF($T416,tblSalaries[[#This Row],[Your Job Title]],"")</f>
        <v/>
      </c>
      <c r="N416" s="9" t="str">
        <f>IF($T416,tblSalaries[[#This Row],[Job Type]],"")</f>
        <v/>
      </c>
      <c r="O416" s="9" t="str">
        <f>IF($T416,tblSalaries[[#This Row],[clean Country]],"")</f>
        <v/>
      </c>
      <c r="P416" s="9" t="str">
        <f>IF($T416,tblSalaries[[#This Row],[How many hours of a day you work on Excel]],"")</f>
        <v/>
      </c>
      <c r="Q416" s="9" t="str">
        <f>IF($T416,tblSalaries[[#This Row],[Years of Experience]],"")</f>
        <v/>
      </c>
      <c r="R416" s="9" t="str">
        <f>IF($T416,tblSalaries[[#This Row],[Region]],"")</f>
        <v/>
      </c>
      <c r="T416" s="11">
        <f t="shared" si="6"/>
        <v>0</v>
      </c>
      <c r="U416" s="11">
        <f>VLOOKUP(tblSalaries[[#This Row],[Region]],SReg,2,FALSE)</f>
        <v>0</v>
      </c>
      <c r="V416" s="11">
        <f>VLOOKUP(tblSalaries[[#This Row],[How many hours of a day you work on Excel]],SHours,2,FALSE)</f>
        <v>0</v>
      </c>
      <c r="W416" s="11">
        <f>IF(tblSalaries[[#This Row],[Years of Experience]]="",Filters!$I$10,VLOOKUP(tblSalaries[[#This Row],[Years of Experience]],Filters!$G$3:$I$9,3,TRUE))</f>
        <v>0</v>
      </c>
    </row>
    <row r="417" spans="2:23" ht="15" customHeight="1" x14ac:dyDescent="0.25">
      <c r="B417" t="s">
        <v>1813</v>
      </c>
      <c r="C417" s="1">
        <v>41055.096666666665</v>
      </c>
      <c r="D417">
        <v>3561.5833374885137</v>
      </c>
      <c r="E417" t="s">
        <v>294</v>
      </c>
      <c r="F417" t="s">
        <v>294</v>
      </c>
      <c r="G417" t="s">
        <v>6</v>
      </c>
      <c r="H417" t="s">
        <v>22</v>
      </c>
      <c r="J417" t="str">
        <f>VLOOKUP(tblSalaries[[#This Row],[clean Country]],tblCountries[[#All],[Mapping]:[Region]],2,FALSE)</f>
        <v>APAC</v>
      </c>
      <c r="L417" s="9" t="str">
        <f>IF($T417,tblSalaries[[#This Row],[Salary in USD]],"")</f>
        <v/>
      </c>
      <c r="M417" s="9" t="str">
        <f>IF($T417,tblSalaries[[#This Row],[Your Job Title]],"")</f>
        <v/>
      </c>
      <c r="N417" s="9" t="str">
        <f>IF($T417,tblSalaries[[#This Row],[Job Type]],"")</f>
        <v/>
      </c>
      <c r="O417" s="9" t="str">
        <f>IF($T417,tblSalaries[[#This Row],[clean Country]],"")</f>
        <v/>
      </c>
      <c r="P417" s="9" t="str">
        <f>IF($T417,tblSalaries[[#This Row],[How many hours of a day you work on Excel]],"")</f>
        <v/>
      </c>
      <c r="Q417" s="9" t="str">
        <f>IF($T417,tblSalaries[[#This Row],[Years of Experience]],"")</f>
        <v/>
      </c>
      <c r="R417" s="9" t="str">
        <f>IF($T417,tblSalaries[[#This Row],[Region]],"")</f>
        <v/>
      </c>
      <c r="T417" s="11">
        <f t="shared" si="6"/>
        <v>0</v>
      </c>
      <c r="U417" s="11">
        <f>VLOOKUP(tblSalaries[[#This Row],[Region]],SReg,2,FALSE)</f>
        <v>0</v>
      </c>
      <c r="V417" s="11">
        <f>VLOOKUP(tblSalaries[[#This Row],[How many hours of a day you work on Excel]],SHours,2,FALSE)</f>
        <v>0</v>
      </c>
      <c r="W417" s="11">
        <f>IF(tblSalaries[[#This Row],[Years of Experience]]="",Filters!$I$10,VLOOKUP(tblSalaries[[#This Row],[Years of Experience]],Filters!$G$3:$I$9,3,TRUE))</f>
        <v>0</v>
      </c>
    </row>
    <row r="418" spans="2:23" ht="15" customHeight="1" x14ac:dyDescent="0.25">
      <c r="B418" t="s">
        <v>1814</v>
      </c>
      <c r="C418" s="1">
        <v>41055.097083333334</v>
      </c>
      <c r="D418">
        <v>72000</v>
      </c>
      <c r="E418" t="s">
        <v>408</v>
      </c>
      <c r="F418" t="s">
        <v>3393</v>
      </c>
      <c r="G418" t="s">
        <v>12</v>
      </c>
      <c r="H418" t="s">
        <v>7</v>
      </c>
      <c r="J418" t="str">
        <f>VLOOKUP(tblSalaries[[#This Row],[clean Country]],tblCountries[[#All],[Mapping]:[Region]],2,FALSE)</f>
        <v>USA</v>
      </c>
      <c r="L418" s="9" t="str">
        <f>IF($T418,tblSalaries[[#This Row],[Salary in USD]],"")</f>
        <v/>
      </c>
      <c r="M418" s="9" t="str">
        <f>IF($T418,tblSalaries[[#This Row],[Your Job Title]],"")</f>
        <v/>
      </c>
      <c r="N418" s="9" t="str">
        <f>IF($T418,tblSalaries[[#This Row],[Job Type]],"")</f>
        <v/>
      </c>
      <c r="O418" s="9" t="str">
        <f>IF($T418,tblSalaries[[#This Row],[clean Country]],"")</f>
        <v/>
      </c>
      <c r="P418" s="9" t="str">
        <f>IF($T418,tblSalaries[[#This Row],[How many hours of a day you work on Excel]],"")</f>
        <v/>
      </c>
      <c r="Q418" s="9" t="str">
        <f>IF($T418,tblSalaries[[#This Row],[Years of Experience]],"")</f>
        <v/>
      </c>
      <c r="R418" s="9" t="str">
        <f>IF($T418,tblSalaries[[#This Row],[Region]],"")</f>
        <v/>
      </c>
      <c r="T418" s="11">
        <f t="shared" si="6"/>
        <v>0</v>
      </c>
      <c r="U418" s="11">
        <f>VLOOKUP(tblSalaries[[#This Row],[Region]],SReg,2,FALSE)</f>
        <v>1</v>
      </c>
      <c r="V418" s="11">
        <f>VLOOKUP(tblSalaries[[#This Row],[How many hours of a day you work on Excel]],SHours,2,FALSE)</f>
        <v>1</v>
      </c>
      <c r="W418" s="11">
        <f>IF(tblSalaries[[#This Row],[Years of Experience]]="",Filters!$I$10,VLOOKUP(tblSalaries[[#This Row],[Years of Experience]],Filters!$G$3:$I$9,3,TRUE))</f>
        <v>0</v>
      </c>
    </row>
    <row r="419" spans="2:23" ht="15" customHeight="1" x14ac:dyDescent="0.25">
      <c r="B419" t="s">
        <v>1815</v>
      </c>
      <c r="C419" s="1">
        <v>41055.097129629627</v>
      </c>
      <c r="D419">
        <v>90000</v>
      </c>
      <c r="E419" t="s">
        <v>11</v>
      </c>
      <c r="F419" t="s">
        <v>17</v>
      </c>
      <c r="G419" t="s">
        <v>12</v>
      </c>
      <c r="H419" t="s">
        <v>10</v>
      </c>
      <c r="J419" t="str">
        <f>VLOOKUP(tblSalaries[[#This Row],[clean Country]],tblCountries[[#All],[Mapping]:[Region]],2,FALSE)</f>
        <v>USA</v>
      </c>
      <c r="L419" s="9" t="str">
        <f>IF($T419,tblSalaries[[#This Row],[Salary in USD]],"")</f>
        <v/>
      </c>
      <c r="M419" s="9" t="str">
        <f>IF($T419,tblSalaries[[#This Row],[Your Job Title]],"")</f>
        <v/>
      </c>
      <c r="N419" s="9" t="str">
        <f>IF($T419,tblSalaries[[#This Row],[Job Type]],"")</f>
        <v/>
      </c>
      <c r="O419" s="9" t="str">
        <f>IF($T419,tblSalaries[[#This Row],[clean Country]],"")</f>
        <v/>
      </c>
      <c r="P419" s="9" t="str">
        <f>IF($T419,tblSalaries[[#This Row],[How many hours of a day you work on Excel]],"")</f>
        <v/>
      </c>
      <c r="Q419" s="9" t="str">
        <f>IF($T419,tblSalaries[[#This Row],[Years of Experience]],"")</f>
        <v/>
      </c>
      <c r="R419" s="9" t="str">
        <f>IF($T419,tblSalaries[[#This Row],[Region]],"")</f>
        <v/>
      </c>
      <c r="T419" s="11">
        <f t="shared" si="6"/>
        <v>0</v>
      </c>
      <c r="U419" s="11">
        <f>VLOOKUP(tblSalaries[[#This Row],[Region]],SReg,2,FALSE)</f>
        <v>1</v>
      </c>
      <c r="V419" s="11">
        <f>VLOOKUP(tblSalaries[[#This Row],[How many hours of a day you work on Excel]],SHours,2,FALSE)</f>
        <v>1</v>
      </c>
      <c r="W419" s="11">
        <f>IF(tblSalaries[[#This Row],[Years of Experience]]="",Filters!$I$10,VLOOKUP(tblSalaries[[#This Row],[Years of Experience]],Filters!$G$3:$I$9,3,TRUE))</f>
        <v>0</v>
      </c>
    </row>
    <row r="420" spans="2:23" ht="15" customHeight="1" x14ac:dyDescent="0.25">
      <c r="B420" t="s">
        <v>1816</v>
      </c>
      <c r="C420" s="1">
        <v>41055.097395833334</v>
      </c>
      <c r="D420">
        <v>8500</v>
      </c>
      <c r="E420" t="s">
        <v>146</v>
      </c>
      <c r="F420" t="s">
        <v>258</v>
      </c>
      <c r="G420" t="s">
        <v>61</v>
      </c>
      <c r="H420" t="s">
        <v>15</v>
      </c>
      <c r="J420" t="str">
        <f>VLOOKUP(tblSalaries[[#This Row],[clean Country]],tblCountries[[#All],[Mapping]:[Region]],2,FALSE)</f>
        <v>EMEA</v>
      </c>
      <c r="L420" s="9" t="str">
        <f>IF($T420,tblSalaries[[#This Row],[Salary in USD]],"")</f>
        <v/>
      </c>
      <c r="M420" s="9" t="str">
        <f>IF($T420,tblSalaries[[#This Row],[Your Job Title]],"")</f>
        <v/>
      </c>
      <c r="N420" s="9" t="str">
        <f>IF($T420,tblSalaries[[#This Row],[Job Type]],"")</f>
        <v/>
      </c>
      <c r="O420" s="9" t="str">
        <f>IF($T420,tblSalaries[[#This Row],[clean Country]],"")</f>
        <v/>
      </c>
      <c r="P420" s="9" t="str">
        <f>IF($T420,tblSalaries[[#This Row],[How many hours of a day you work on Excel]],"")</f>
        <v/>
      </c>
      <c r="Q420" s="9" t="str">
        <f>IF($T420,tblSalaries[[#This Row],[Years of Experience]],"")</f>
        <v/>
      </c>
      <c r="R420" s="9" t="str">
        <f>IF($T420,tblSalaries[[#This Row],[Region]],"")</f>
        <v/>
      </c>
      <c r="T420" s="11">
        <f t="shared" si="6"/>
        <v>0</v>
      </c>
      <c r="U420" s="11">
        <f>VLOOKUP(tblSalaries[[#This Row],[Region]],SReg,2,FALSE)</f>
        <v>0</v>
      </c>
      <c r="V420" s="11">
        <f>VLOOKUP(tblSalaries[[#This Row],[How many hours of a day you work on Excel]],SHours,2,FALSE)</f>
        <v>0</v>
      </c>
      <c r="W420" s="11">
        <f>IF(tblSalaries[[#This Row],[Years of Experience]]="",Filters!$I$10,VLOOKUP(tblSalaries[[#This Row],[Years of Experience]],Filters!$G$3:$I$9,3,TRUE))</f>
        <v>0</v>
      </c>
    </row>
    <row r="421" spans="2:23" ht="15" customHeight="1" x14ac:dyDescent="0.25">
      <c r="B421" t="s">
        <v>1817</v>
      </c>
      <c r="C421" s="1">
        <v>41055.09747685185</v>
      </c>
      <c r="D421">
        <v>12000</v>
      </c>
      <c r="E421" t="s">
        <v>409</v>
      </c>
      <c r="F421" t="s">
        <v>17</v>
      </c>
      <c r="G421" t="s">
        <v>410</v>
      </c>
      <c r="H421" t="s">
        <v>15</v>
      </c>
      <c r="J421" t="str">
        <f>VLOOKUP(tblSalaries[[#This Row],[clean Country]],tblCountries[[#All],[Mapping]:[Region]],2,FALSE)</f>
        <v>EMEA</v>
      </c>
      <c r="L421" s="9" t="str">
        <f>IF($T421,tblSalaries[[#This Row],[Salary in USD]],"")</f>
        <v/>
      </c>
      <c r="M421" s="9" t="str">
        <f>IF($T421,tblSalaries[[#This Row],[Your Job Title]],"")</f>
        <v/>
      </c>
      <c r="N421" s="9" t="str">
        <f>IF($T421,tblSalaries[[#This Row],[Job Type]],"")</f>
        <v/>
      </c>
      <c r="O421" s="9" t="str">
        <f>IF($T421,tblSalaries[[#This Row],[clean Country]],"")</f>
        <v/>
      </c>
      <c r="P421" s="9" t="str">
        <f>IF($T421,tblSalaries[[#This Row],[How many hours of a day you work on Excel]],"")</f>
        <v/>
      </c>
      <c r="Q421" s="9" t="str">
        <f>IF($T421,tblSalaries[[#This Row],[Years of Experience]],"")</f>
        <v/>
      </c>
      <c r="R421" s="9" t="str">
        <f>IF($T421,tblSalaries[[#This Row],[Region]],"")</f>
        <v/>
      </c>
      <c r="T421" s="11">
        <f t="shared" si="6"/>
        <v>0</v>
      </c>
      <c r="U421" s="11">
        <f>VLOOKUP(tblSalaries[[#This Row],[Region]],SReg,2,FALSE)</f>
        <v>0</v>
      </c>
      <c r="V421" s="11">
        <f>VLOOKUP(tblSalaries[[#This Row],[How many hours of a day you work on Excel]],SHours,2,FALSE)</f>
        <v>0</v>
      </c>
      <c r="W421" s="11">
        <f>IF(tblSalaries[[#This Row],[Years of Experience]]="",Filters!$I$10,VLOOKUP(tblSalaries[[#This Row],[Years of Experience]],Filters!$G$3:$I$9,3,TRUE))</f>
        <v>0</v>
      </c>
    </row>
    <row r="422" spans="2:23" ht="15" customHeight="1" x14ac:dyDescent="0.25">
      <c r="B422" t="s">
        <v>1818</v>
      </c>
      <c r="C422" s="1">
        <v>41055.098807870374</v>
      </c>
      <c r="D422">
        <v>250000</v>
      </c>
      <c r="E422" t="s">
        <v>69</v>
      </c>
      <c r="F422" t="s">
        <v>294</v>
      </c>
      <c r="G422" t="s">
        <v>12</v>
      </c>
      <c r="H422" t="s">
        <v>10</v>
      </c>
      <c r="J422" t="str">
        <f>VLOOKUP(tblSalaries[[#This Row],[clean Country]],tblCountries[[#All],[Mapping]:[Region]],2,FALSE)</f>
        <v>USA</v>
      </c>
      <c r="L422" s="9" t="str">
        <f>IF($T422,tblSalaries[[#This Row],[Salary in USD]],"")</f>
        <v/>
      </c>
      <c r="M422" s="9" t="str">
        <f>IF($T422,tblSalaries[[#This Row],[Your Job Title]],"")</f>
        <v/>
      </c>
      <c r="N422" s="9" t="str">
        <f>IF($T422,tblSalaries[[#This Row],[Job Type]],"")</f>
        <v/>
      </c>
      <c r="O422" s="9" t="str">
        <f>IF($T422,tblSalaries[[#This Row],[clean Country]],"")</f>
        <v/>
      </c>
      <c r="P422" s="9" t="str">
        <f>IF($T422,tblSalaries[[#This Row],[How many hours of a day you work on Excel]],"")</f>
        <v/>
      </c>
      <c r="Q422" s="9" t="str">
        <f>IF($T422,tblSalaries[[#This Row],[Years of Experience]],"")</f>
        <v/>
      </c>
      <c r="R422" s="9" t="str">
        <f>IF($T422,tblSalaries[[#This Row],[Region]],"")</f>
        <v/>
      </c>
      <c r="T422" s="11">
        <f t="shared" si="6"/>
        <v>0</v>
      </c>
      <c r="U422" s="11">
        <f>VLOOKUP(tblSalaries[[#This Row],[Region]],SReg,2,FALSE)</f>
        <v>1</v>
      </c>
      <c r="V422" s="11">
        <f>VLOOKUP(tblSalaries[[#This Row],[How many hours of a day you work on Excel]],SHours,2,FALSE)</f>
        <v>1</v>
      </c>
      <c r="W422" s="11">
        <f>IF(tblSalaries[[#This Row],[Years of Experience]]="",Filters!$I$10,VLOOKUP(tblSalaries[[#This Row],[Years of Experience]],Filters!$G$3:$I$9,3,TRUE))</f>
        <v>0</v>
      </c>
    </row>
    <row r="423" spans="2:23" ht="15" customHeight="1" x14ac:dyDescent="0.25">
      <c r="B423" t="s">
        <v>1819</v>
      </c>
      <c r="C423" s="1">
        <v>41055.100277777776</v>
      </c>
      <c r="D423">
        <v>89944.280280605832</v>
      </c>
      <c r="E423" t="s">
        <v>411</v>
      </c>
      <c r="F423" t="s">
        <v>17</v>
      </c>
      <c r="G423" t="s">
        <v>412</v>
      </c>
      <c r="H423" t="s">
        <v>10</v>
      </c>
      <c r="J423" t="str">
        <f>VLOOKUP(tblSalaries[[#This Row],[clean Country]],tblCountries[[#All],[Mapping]:[Region]],2,FALSE)</f>
        <v>EMEA</v>
      </c>
      <c r="L423" s="9" t="str">
        <f>IF($T423,tblSalaries[[#This Row],[Salary in USD]],"")</f>
        <v/>
      </c>
      <c r="M423" s="9" t="str">
        <f>IF($T423,tblSalaries[[#This Row],[Your Job Title]],"")</f>
        <v/>
      </c>
      <c r="N423" s="9" t="str">
        <f>IF($T423,tblSalaries[[#This Row],[Job Type]],"")</f>
        <v/>
      </c>
      <c r="O423" s="9" t="str">
        <f>IF($T423,tblSalaries[[#This Row],[clean Country]],"")</f>
        <v/>
      </c>
      <c r="P423" s="9" t="str">
        <f>IF($T423,tblSalaries[[#This Row],[How many hours of a day you work on Excel]],"")</f>
        <v/>
      </c>
      <c r="Q423" s="9" t="str">
        <f>IF($T423,tblSalaries[[#This Row],[Years of Experience]],"")</f>
        <v/>
      </c>
      <c r="R423" s="9" t="str">
        <f>IF($T423,tblSalaries[[#This Row],[Region]],"")</f>
        <v/>
      </c>
      <c r="T423" s="11">
        <f t="shared" si="6"/>
        <v>0</v>
      </c>
      <c r="U423" s="11">
        <f>VLOOKUP(tblSalaries[[#This Row],[Region]],SReg,2,FALSE)</f>
        <v>0</v>
      </c>
      <c r="V423" s="11">
        <f>VLOOKUP(tblSalaries[[#This Row],[How many hours of a day you work on Excel]],SHours,2,FALSE)</f>
        <v>1</v>
      </c>
      <c r="W423" s="11">
        <f>IF(tblSalaries[[#This Row],[Years of Experience]]="",Filters!$I$10,VLOOKUP(tblSalaries[[#This Row],[Years of Experience]],Filters!$G$3:$I$9,3,TRUE))</f>
        <v>0</v>
      </c>
    </row>
    <row r="424" spans="2:23" ht="15" customHeight="1" x14ac:dyDescent="0.25">
      <c r="B424" t="s">
        <v>1820</v>
      </c>
      <c r="C424" s="1">
        <v>41055.100810185184</v>
      </c>
      <c r="D424">
        <v>4273.9000049862161</v>
      </c>
      <c r="E424" t="s">
        <v>413</v>
      </c>
      <c r="F424" t="s">
        <v>45</v>
      </c>
      <c r="G424" t="s">
        <v>6</v>
      </c>
      <c r="H424" t="s">
        <v>10</v>
      </c>
      <c r="J424" t="str">
        <f>VLOOKUP(tblSalaries[[#This Row],[clean Country]],tblCountries[[#All],[Mapping]:[Region]],2,FALSE)</f>
        <v>APAC</v>
      </c>
      <c r="L424" s="9" t="str">
        <f>IF($T424,tblSalaries[[#This Row],[Salary in USD]],"")</f>
        <v/>
      </c>
      <c r="M424" s="9" t="str">
        <f>IF($T424,tblSalaries[[#This Row],[Your Job Title]],"")</f>
        <v/>
      </c>
      <c r="N424" s="9" t="str">
        <f>IF($T424,tblSalaries[[#This Row],[Job Type]],"")</f>
        <v/>
      </c>
      <c r="O424" s="9" t="str">
        <f>IF($T424,tblSalaries[[#This Row],[clean Country]],"")</f>
        <v/>
      </c>
      <c r="P424" s="9" t="str">
        <f>IF($T424,tblSalaries[[#This Row],[How many hours of a day you work on Excel]],"")</f>
        <v/>
      </c>
      <c r="Q424" s="9" t="str">
        <f>IF($T424,tblSalaries[[#This Row],[Years of Experience]],"")</f>
        <v/>
      </c>
      <c r="R424" s="9" t="str">
        <f>IF($T424,tblSalaries[[#This Row],[Region]],"")</f>
        <v/>
      </c>
      <c r="T424" s="11">
        <f t="shared" si="6"/>
        <v>0</v>
      </c>
      <c r="U424" s="11">
        <f>VLOOKUP(tblSalaries[[#This Row],[Region]],SReg,2,FALSE)</f>
        <v>0</v>
      </c>
      <c r="V424" s="11">
        <f>VLOOKUP(tblSalaries[[#This Row],[How many hours of a day you work on Excel]],SHours,2,FALSE)</f>
        <v>1</v>
      </c>
      <c r="W424" s="11">
        <f>IF(tblSalaries[[#This Row],[Years of Experience]]="",Filters!$I$10,VLOOKUP(tblSalaries[[#This Row],[Years of Experience]],Filters!$G$3:$I$9,3,TRUE))</f>
        <v>0</v>
      </c>
    </row>
    <row r="425" spans="2:23" ht="15" customHeight="1" x14ac:dyDescent="0.25">
      <c r="B425" t="s">
        <v>1821</v>
      </c>
      <c r="C425" s="1">
        <v>41055.102662037039</v>
      </c>
      <c r="D425">
        <v>30000</v>
      </c>
      <c r="E425" t="s">
        <v>414</v>
      </c>
      <c r="F425" t="s">
        <v>45</v>
      </c>
      <c r="G425" t="s">
        <v>12</v>
      </c>
      <c r="H425" t="s">
        <v>15</v>
      </c>
      <c r="J425" t="str">
        <f>VLOOKUP(tblSalaries[[#This Row],[clean Country]],tblCountries[[#All],[Mapping]:[Region]],2,FALSE)</f>
        <v>USA</v>
      </c>
      <c r="L425" s="9" t="str">
        <f>IF($T425,tblSalaries[[#This Row],[Salary in USD]],"")</f>
        <v/>
      </c>
      <c r="M425" s="9" t="str">
        <f>IF($T425,tblSalaries[[#This Row],[Your Job Title]],"")</f>
        <v/>
      </c>
      <c r="N425" s="9" t="str">
        <f>IF($T425,tblSalaries[[#This Row],[Job Type]],"")</f>
        <v/>
      </c>
      <c r="O425" s="9" t="str">
        <f>IF($T425,tblSalaries[[#This Row],[clean Country]],"")</f>
        <v/>
      </c>
      <c r="P425" s="9" t="str">
        <f>IF($T425,tblSalaries[[#This Row],[How many hours of a day you work on Excel]],"")</f>
        <v/>
      </c>
      <c r="Q425" s="9" t="str">
        <f>IF($T425,tblSalaries[[#This Row],[Years of Experience]],"")</f>
        <v/>
      </c>
      <c r="R425" s="9" t="str">
        <f>IF($T425,tblSalaries[[#This Row],[Region]],"")</f>
        <v/>
      </c>
      <c r="T425" s="11">
        <f t="shared" si="6"/>
        <v>0</v>
      </c>
      <c r="U425" s="11">
        <f>VLOOKUP(tblSalaries[[#This Row],[Region]],SReg,2,FALSE)</f>
        <v>1</v>
      </c>
      <c r="V425" s="11">
        <f>VLOOKUP(tblSalaries[[#This Row],[How many hours of a day you work on Excel]],SHours,2,FALSE)</f>
        <v>0</v>
      </c>
      <c r="W425" s="11">
        <f>IF(tblSalaries[[#This Row],[Years of Experience]]="",Filters!$I$10,VLOOKUP(tblSalaries[[#This Row],[Years of Experience]],Filters!$G$3:$I$9,3,TRUE))</f>
        <v>0</v>
      </c>
    </row>
    <row r="426" spans="2:23" ht="15" customHeight="1" x14ac:dyDescent="0.25">
      <c r="B426" t="s">
        <v>1822</v>
      </c>
      <c r="C426" s="1">
        <v>41055.103900462964</v>
      </c>
      <c r="D426">
        <v>30000</v>
      </c>
      <c r="E426" t="s">
        <v>415</v>
      </c>
      <c r="F426" t="s">
        <v>3391</v>
      </c>
      <c r="G426" t="s">
        <v>61</v>
      </c>
      <c r="H426" t="s">
        <v>22</v>
      </c>
      <c r="J426" t="str">
        <f>VLOOKUP(tblSalaries[[#This Row],[clean Country]],tblCountries[[#All],[Mapping]:[Region]],2,FALSE)</f>
        <v>EMEA</v>
      </c>
      <c r="L426" s="9" t="str">
        <f>IF($T426,tblSalaries[[#This Row],[Salary in USD]],"")</f>
        <v/>
      </c>
      <c r="M426" s="9" t="str">
        <f>IF($T426,tblSalaries[[#This Row],[Your Job Title]],"")</f>
        <v/>
      </c>
      <c r="N426" s="9" t="str">
        <f>IF($T426,tblSalaries[[#This Row],[Job Type]],"")</f>
        <v/>
      </c>
      <c r="O426" s="9" t="str">
        <f>IF($T426,tblSalaries[[#This Row],[clean Country]],"")</f>
        <v/>
      </c>
      <c r="P426" s="9" t="str">
        <f>IF($T426,tblSalaries[[#This Row],[How many hours of a day you work on Excel]],"")</f>
        <v/>
      </c>
      <c r="Q426" s="9" t="str">
        <f>IF($T426,tblSalaries[[#This Row],[Years of Experience]],"")</f>
        <v/>
      </c>
      <c r="R426" s="9" t="str">
        <f>IF($T426,tblSalaries[[#This Row],[Region]],"")</f>
        <v/>
      </c>
      <c r="T426" s="11">
        <f t="shared" si="6"/>
        <v>0</v>
      </c>
      <c r="U426" s="11">
        <f>VLOOKUP(tblSalaries[[#This Row],[Region]],SReg,2,FALSE)</f>
        <v>0</v>
      </c>
      <c r="V426" s="11">
        <f>VLOOKUP(tblSalaries[[#This Row],[How many hours of a day you work on Excel]],SHours,2,FALSE)</f>
        <v>0</v>
      </c>
      <c r="W426" s="11">
        <f>IF(tblSalaries[[#This Row],[Years of Experience]]="",Filters!$I$10,VLOOKUP(tblSalaries[[#This Row],[Years of Experience]],Filters!$G$3:$I$9,3,TRUE))</f>
        <v>0</v>
      </c>
    </row>
    <row r="427" spans="2:23" ht="15" customHeight="1" x14ac:dyDescent="0.25">
      <c r="B427" t="s">
        <v>1823</v>
      </c>
      <c r="C427" s="1">
        <v>41055.105138888888</v>
      </c>
      <c r="D427">
        <v>24000</v>
      </c>
      <c r="E427" t="s">
        <v>416</v>
      </c>
      <c r="F427" t="s">
        <v>233</v>
      </c>
      <c r="G427" t="s">
        <v>12</v>
      </c>
      <c r="H427" t="s">
        <v>22</v>
      </c>
      <c r="J427" t="str">
        <f>VLOOKUP(tblSalaries[[#This Row],[clean Country]],tblCountries[[#All],[Mapping]:[Region]],2,FALSE)</f>
        <v>USA</v>
      </c>
      <c r="L427" s="9" t="str">
        <f>IF($T427,tblSalaries[[#This Row],[Salary in USD]],"")</f>
        <v/>
      </c>
      <c r="M427" s="9" t="str">
        <f>IF($T427,tblSalaries[[#This Row],[Your Job Title]],"")</f>
        <v/>
      </c>
      <c r="N427" s="9" t="str">
        <f>IF($T427,tblSalaries[[#This Row],[Job Type]],"")</f>
        <v/>
      </c>
      <c r="O427" s="9" t="str">
        <f>IF($T427,tblSalaries[[#This Row],[clean Country]],"")</f>
        <v/>
      </c>
      <c r="P427" s="9" t="str">
        <f>IF($T427,tblSalaries[[#This Row],[How many hours of a day you work on Excel]],"")</f>
        <v/>
      </c>
      <c r="Q427" s="9" t="str">
        <f>IF($T427,tblSalaries[[#This Row],[Years of Experience]],"")</f>
        <v/>
      </c>
      <c r="R427" s="9" t="str">
        <f>IF($T427,tblSalaries[[#This Row],[Region]],"")</f>
        <v/>
      </c>
      <c r="T427" s="11">
        <f t="shared" si="6"/>
        <v>0</v>
      </c>
      <c r="U427" s="11">
        <f>VLOOKUP(tblSalaries[[#This Row],[Region]],SReg,2,FALSE)</f>
        <v>1</v>
      </c>
      <c r="V427" s="11">
        <f>VLOOKUP(tblSalaries[[#This Row],[How many hours of a day you work on Excel]],SHours,2,FALSE)</f>
        <v>0</v>
      </c>
      <c r="W427" s="11">
        <f>IF(tblSalaries[[#This Row],[Years of Experience]]="",Filters!$I$10,VLOOKUP(tblSalaries[[#This Row],[Years of Experience]],Filters!$G$3:$I$9,3,TRUE))</f>
        <v>0</v>
      </c>
    </row>
    <row r="428" spans="2:23" ht="15" customHeight="1" x14ac:dyDescent="0.25">
      <c r="B428" t="s">
        <v>1824</v>
      </c>
      <c r="C428" s="1">
        <v>41055.106249999997</v>
      </c>
      <c r="D428">
        <v>60000</v>
      </c>
      <c r="E428" t="s">
        <v>417</v>
      </c>
      <c r="F428" t="s">
        <v>45</v>
      </c>
      <c r="G428" t="s">
        <v>12</v>
      </c>
      <c r="H428" t="s">
        <v>7</v>
      </c>
      <c r="J428" t="str">
        <f>VLOOKUP(tblSalaries[[#This Row],[clean Country]],tblCountries[[#All],[Mapping]:[Region]],2,FALSE)</f>
        <v>USA</v>
      </c>
      <c r="L428" s="9" t="str">
        <f>IF($T428,tblSalaries[[#This Row],[Salary in USD]],"")</f>
        <v/>
      </c>
      <c r="M428" s="9" t="str">
        <f>IF($T428,tblSalaries[[#This Row],[Your Job Title]],"")</f>
        <v/>
      </c>
      <c r="N428" s="9" t="str">
        <f>IF($T428,tblSalaries[[#This Row],[Job Type]],"")</f>
        <v/>
      </c>
      <c r="O428" s="9" t="str">
        <f>IF($T428,tblSalaries[[#This Row],[clean Country]],"")</f>
        <v/>
      </c>
      <c r="P428" s="9" t="str">
        <f>IF($T428,tblSalaries[[#This Row],[How many hours of a day you work on Excel]],"")</f>
        <v/>
      </c>
      <c r="Q428" s="9" t="str">
        <f>IF($T428,tblSalaries[[#This Row],[Years of Experience]],"")</f>
        <v/>
      </c>
      <c r="R428" s="9" t="str">
        <f>IF($T428,tblSalaries[[#This Row],[Region]],"")</f>
        <v/>
      </c>
      <c r="T428" s="11">
        <f t="shared" si="6"/>
        <v>0</v>
      </c>
      <c r="U428" s="11">
        <f>VLOOKUP(tblSalaries[[#This Row],[Region]],SReg,2,FALSE)</f>
        <v>1</v>
      </c>
      <c r="V428" s="11">
        <f>VLOOKUP(tblSalaries[[#This Row],[How many hours of a day you work on Excel]],SHours,2,FALSE)</f>
        <v>1</v>
      </c>
      <c r="W428" s="11">
        <f>IF(tblSalaries[[#This Row],[Years of Experience]]="",Filters!$I$10,VLOOKUP(tblSalaries[[#This Row],[Years of Experience]],Filters!$G$3:$I$9,3,TRUE))</f>
        <v>0</v>
      </c>
    </row>
    <row r="429" spans="2:23" ht="15" customHeight="1" x14ac:dyDescent="0.25">
      <c r="B429" t="s">
        <v>1825</v>
      </c>
      <c r="C429" s="1">
        <v>41055.106319444443</v>
      </c>
      <c r="D429">
        <v>76600</v>
      </c>
      <c r="E429" t="s">
        <v>17</v>
      </c>
      <c r="F429" t="s">
        <v>17</v>
      </c>
      <c r="G429" t="s">
        <v>12</v>
      </c>
      <c r="H429" t="s">
        <v>15</v>
      </c>
      <c r="J429" t="str">
        <f>VLOOKUP(tblSalaries[[#This Row],[clean Country]],tblCountries[[#All],[Mapping]:[Region]],2,FALSE)</f>
        <v>USA</v>
      </c>
      <c r="L429" s="9" t="str">
        <f>IF($T429,tblSalaries[[#This Row],[Salary in USD]],"")</f>
        <v/>
      </c>
      <c r="M429" s="9" t="str">
        <f>IF($T429,tblSalaries[[#This Row],[Your Job Title]],"")</f>
        <v/>
      </c>
      <c r="N429" s="9" t="str">
        <f>IF($T429,tblSalaries[[#This Row],[Job Type]],"")</f>
        <v/>
      </c>
      <c r="O429" s="9" t="str">
        <f>IF($T429,tblSalaries[[#This Row],[clean Country]],"")</f>
        <v/>
      </c>
      <c r="P429" s="9" t="str">
        <f>IF($T429,tblSalaries[[#This Row],[How many hours of a day you work on Excel]],"")</f>
        <v/>
      </c>
      <c r="Q429" s="9" t="str">
        <f>IF($T429,tblSalaries[[#This Row],[Years of Experience]],"")</f>
        <v/>
      </c>
      <c r="R429" s="9" t="str">
        <f>IF($T429,tblSalaries[[#This Row],[Region]],"")</f>
        <v/>
      </c>
      <c r="T429" s="11">
        <f t="shared" si="6"/>
        <v>0</v>
      </c>
      <c r="U429" s="11">
        <f>VLOOKUP(tblSalaries[[#This Row],[Region]],SReg,2,FALSE)</f>
        <v>1</v>
      </c>
      <c r="V429" s="11">
        <f>VLOOKUP(tblSalaries[[#This Row],[How many hours of a day you work on Excel]],SHours,2,FALSE)</f>
        <v>0</v>
      </c>
      <c r="W429" s="11">
        <f>IF(tblSalaries[[#This Row],[Years of Experience]]="",Filters!$I$10,VLOOKUP(tblSalaries[[#This Row],[Years of Experience]],Filters!$G$3:$I$9,3,TRUE))</f>
        <v>0</v>
      </c>
    </row>
    <row r="430" spans="2:23" ht="15" customHeight="1" x14ac:dyDescent="0.25">
      <c r="B430" t="s">
        <v>1826</v>
      </c>
      <c r="C430" s="1">
        <v>41055.106365740743</v>
      </c>
      <c r="D430">
        <v>102451.58768437347</v>
      </c>
      <c r="E430" t="s">
        <v>150</v>
      </c>
      <c r="F430" t="s">
        <v>391</v>
      </c>
      <c r="G430" t="s">
        <v>59</v>
      </c>
      <c r="H430" t="s">
        <v>15</v>
      </c>
      <c r="J430" t="str">
        <f>VLOOKUP(tblSalaries[[#This Row],[clean Country]],tblCountries[[#All],[Mapping]:[Region]],2,FALSE)</f>
        <v>EMEA</v>
      </c>
      <c r="L430" s="9" t="str">
        <f>IF($T430,tblSalaries[[#This Row],[Salary in USD]],"")</f>
        <v/>
      </c>
      <c r="M430" s="9" t="str">
        <f>IF($T430,tblSalaries[[#This Row],[Your Job Title]],"")</f>
        <v/>
      </c>
      <c r="N430" s="9" t="str">
        <f>IF($T430,tblSalaries[[#This Row],[Job Type]],"")</f>
        <v/>
      </c>
      <c r="O430" s="9" t="str">
        <f>IF($T430,tblSalaries[[#This Row],[clean Country]],"")</f>
        <v/>
      </c>
      <c r="P430" s="9" t="str">
        <f>IF($T430,tblSalaries[[#This Row],[How many hours of a day you work on Excel]],"")</f>
        <v/>
      </c>
      <c r="Q430" s="9" t="str">
        <f>IF($T430,tblSalaries[[#This Row],[Years of Experience]],"")</f>
        <v/>
      </c>
      <c r="R430" s="9" t="str">
        <f>IF($T430,tblSalaries[[#This Row],[Region]],"")</f>
        <v/>
      </c>
      <c r="T430" s="11">
        <f t="shared" si="6"/>
        <v>0</v>
      </c>
      <c r="U430" s="11">
        <f>VLOOKUP(tblSalaries[[#This Row],[Region]],SReg,2,FALSE)</f>
        <v>0</v>
      </c>
      <c r="V430" s="11">
        <f>VLOOKUP(tblSalaries[[#This Row],[How many hours of a day you work on Excel]],SHours,2,FALSE)</f>
        <v>0</v>
      </c>
      <c r="W430" s="11">
        <f>IF(tblSalaries[[#This Row],[Years of Experience]]="",Filters!$I$10,VLOOKUP(tblSalaries[[#This Row],[Years of Experience]],Filters!$G$3:$I$9,3,TRUE))</f>
        <v>0</v>
      </c>
    </row>
    <row r="431" spans="2:23" ht="15" customHeight="1" x14ac:dyDescent="0.25">
      <c r="B431" t="s">
        <v>1827</v>
      </c>
      <c r="C431" s="1">
        <v>41055.106944444444</v>
      </c>
      <c r="D431">
        <v>6629</v>
      </c>
      <c r="E431" t="s">
        <v>233</v>
      </c>
      <c r="F431" t="s">
        <v>233</v>
      </c>
      <c r="G431" t="s">
        <v>418</v>
      </c>
      <c r="H431" t="s">
        <v>10</v>
      </c>
      <c r="J431" t="str">
        <f>VLOOKUP(tblSalaries[[#This Row],[clean Country]],tblCountries[[#All],[Mapping]:[Region]],2,FALSE)</f>
        <v>S AMER</v>
      </c>
      <c r="L431" s="9" t="str">
        <f>IF($T431,tblSalaries[[#This Row],[Salary in USD]],"")</f>
        <v/>
      </c>
      <c r="M431" s="9" t="str">
        <f>IF($T431,tblSalaries[[#This Row],[Your Job Title]],"")</f>
        <v/>
      </c>
      <c r="N431" s="9" t="str">
        <f>IF($T431,tblSalaries[[#This Row],[Job Type]],"")</f>
        <v/>
      </c>
      <c r="O431" s="9" t="str">
        <f>IF($T431,tblSalaries[[#This Row],[clean Country]],"")</f>
        <v/>
      </c>
      <c r="P431" s="9" t="str">
        <f>IF($T431,tblSalaries[[#This Row],[How many hours of a day you work on Excel]],"")</f>
        <v/>
      </c>
      <c r="Q431" s="9" t="str">
        <f>IF($T431,tblSalaries[[#This Row],[Years of Experience]],"")</f>
        <v/>
      </c>
      <c r="R431" s="9" t="str">
        <f>IF($T431,tblSalaries[[#This Row],[Region]],"")</f>
        <v/>
      </c>
      <c r="T431" s="11">
        <f t="shared" si="6"/>
        <v>0</v>
      </c>
      <c r="U431" s="11">
        <f>VLOOKUP(tblSalaries[[#This Row],[Region]],SReg,2,FALSE)</f>
        <v>0</v>
      </c>
      <c r="V431" s="11">
        <f>VLOOKUP(tblSalaries[[#This Row],[How many hours of a day you work on Excel]],SHours,2,FALSE)</f>
        <v>1</v>
      </c>
      <c r="W431" s="11">
        <f>IF(tblSalaries[[#This Row],[Years of Experience]]="",Filters!$I$10,VLOOKUP(tblSalaries[[#This Row],[Years of Experience]],Filters!$G$3:$I$9,3,TRUE))</f>
        <v>0</v>
      </c>
    </row>
    <row r="432" spans="2:23" ht="15" customHeight="1" x14ac:dyDescent="0.25">
      <c r="B432" t="s">
        <v>1828</v>
      </c>
      <c r="C432" s="1">
        <v>41055.107372685183</v>
      </c>
      <c r="D432">
        <v>90000</v>
      </c>
      <c r="E432" t="s">
        <v>419</v>
      </c>
      <c r="F432" t="s">
        <v>17</v>
      </c>
      <c r="G432" t="s">
        <v>12</v>
      </c>
      <c r="H432" t="s">
        <v>22</v>
      </c>
      <c r="J432" t="str">
        <f>VLOOKUP(tblSalaries[[#This Row],[clean Country]],tblCountries[[#All],[Mapping]:[Region]],2,FALSE)</f>
        <v>USA</v>
      </c>
      <c r="L432" s="9" t="str">
        <f>IF($T432,tblSalaries[[#This Row],[Salary in USD]],"")</f>
        <v/>
      </c>
      <c r="M432" s="9" t="str">
        <f>IF($T432,tblSalaries[[#This Row],[Your Job Title]],"")</f>
        <v/>
      </c>
      <c r="N432" s="9" t="str">
        <f>IF($T432,tblSalaries[[#This Row],[Job Type]],"")</f>
        <v/>
      </c>
      <c r="O432" s="9" t="str">
        <f>IF($T432,tblSalaries[[#This Row],[clean Country]],"")</f>
        <v/>
      </c>
      <c r="P432" s="9" t="str">
        <f>IF($T432,tblSalaries[[#This Row],[How many hours of a day you work on Excel]],"")</f>
        <v/>
      </c>
      <c r="Q432" s="9" t="str">
        <f>IF($T432,tblSalaries[[#This Row],[Years of Experience]],"")</f>
        <v/>
      </c>
      <c r="R432" s="9" t="str">
        <f>IF($T432,tblSalaries[[#This Row],[Region]],"")</f>
        <v/>
      </c>
      <c r="T432" s="11">
        <f t="shared" si="6"/>
        <v>0</v>
      </c>
      <c r="U432" s="11">
        <f>VLOOKUP(tblSalaries[[#This Row],[Region]],SReg,2,FALSE)</f>
        <v>1</v>
      </c>
      <c r="V432" s="11">
        <f>VLOOKUP(tblSalaries[[#This Row],[How many hours of a day you work on Excel]],SHours,2,FALSE)</f>
        <v>0</v>
      </c>
      <c r="W432" s="11">
        <f>IF(tblSalaries[[#This Row],[Years of Experience]]="",Filters!$I$10,VLOOKUP(tblSalaries[[#This Row],[Years of Experience]],Filters!$G$3:$I$9,3,TRUE))</f>
        <v>0</v>
      </c>
    </row>
    <row r="433" spans="2:23" ht="15" customHeight="1" x14ac:dyDescent="0.25">
      <c r="B433" t="s">
        <v>1829</v>
      </c>
      <c r="C433" s="1">
        <v>41055.107754629629</v>
      </c>
      <c r="D433">
        <v>8500</v>
      </c>
      <c r="E433" t="s">
        <v>420</v>
      </c>
      <c r="F433" t="s">
        <v>17</v>
      </c>
      <c r="G433" t="s">
        <v>153</v>
      </c>
      <c r="H433" t="s">
        <v>22</v>
      </c>
      <c r="J433" t="str">
        <f>VLOOKUP(tblSalaries[[#This Row],[clean Country]],tblCountries[[#All],[Mapping]:[Region]],2,FALSE)</f>
        <v>S AMER</v>
      </c>
      <c r="L433" s="9" t="str">
        <f>IF($T433,tblSalaries[[#This Row],[Salary in USD]],"")</f>
        <v/>
      </c>
      <c r="M433" s="9" t="str">
        <f>IF($T433,tblSalaries[[#This Row],[Your Job Title]],"")</f>
        <v/>
      </c>
      <c r="N433" s="9" t="str">
        <f>IF($T433,tblSalaries[[#This Row],[Job Type]],"")</f>
        <v/>
      </c>
      <c r="O433" s="9" t="str">
        <f>IF($T433,tblSalaries[[#This Row],[clean Country]],"")</f>
        <v/>
      </c>
      <c r="P433" s="9" t="str">
        <f>IF($T433,tblSalaries[[#This Row],[How many hours of a day you work on Excel]],"")</f>
        <v/>
      </c>
      <c r="Q433" s="9" t="str">
        <f>IF($T433,tblSalaries[[#This Row],[Years of Experience]],"")</f>
        <v/>
      </c>
      <c r="R433" s="9" t="str">
        <f>IF($T433,tblSalaries[[#This Row],[Region]],"")</f>
        <v/>
      </c>
      <c r="T433" s="11">
        <f t="shared" si="6"/>
        <v>0</v>
      </c>
      <c r="U433" s="11">
        <f>VLOOKUP(tblSalaries[[#This Row],[Region]],SReg,2,FALSE)</f>
        <v>0</v>
      </c>
      <c r="V433" s="11">
        <f>VLOOKUP(tblSalaries[[#This Row],[How many hours of a day you work on Excel]],SHours,2,FALSE)</f>
        <v>0</v>
      </c>
      <c r="W433" s="11">
        <f>IF(tblSalaries[[#This Row],[Years of Experience]]="",Filters!$I$10,VLOOKUP(tblSalaries[[#This Row],[Years of Experience]],Filters!$G$3:$I$9,3,TRUE))</f>
        <v>0</v>
      </c>
    </row>
    <row r="434" spans="2:23" ht="15" customHeight="1" x14ac:dyDescent="0.25">
      <c r="B434" t="s">
        <v>1830</v>
      </c>
      <c r="C434" s="1">
        <v>41055.107766203706</v>
      </c>
      <c r="D434">
        <v>75000</v>
      </c>
      <c r="E434" t="s">
        <v>421</v>
      </c>
      <c r="F434" t="s">
        <v>17</v>
      </c>
      <c r="G434" t="s">
        <v>12</v>
      </c>
      <c r="H434" t="s">
        <v>7</v>
      </c>
      <c r="J434" t="str">
        <f>VLOOKUP(tblSalaries[[#This Row],[clean Country]],tblCountries[[#All],[Mapping]:[Region]],2,FALSE)</f>
        <v>USA</v>
      </c>
      <c r="L434" s="9" t="str">
        <f>IF($T434,tblSalaries[[#This Row],[Salary in USD]],"")</f>
        <v/>
      </c>
      <c r="M434" s="9" t="str">
        <f>IF($T434,tblSalaries[[#This Row],[Your Job Title]],"")</f>
        <v/>
      </c>
      <c r="N434" s="9" t="str">
        <f>IF($T434,tblSalaries[[#This Row],[Job Type]],"")</f>
        <v/>
      </c>
      <c r="O434" s="9" t="str">
        <f>IF($T434,tblSalaries[[#This Row],[clean Country]],"")</f>
        <v/>
      </c>
      <c r="P434" s="9" t="str">
        <f>IF($T434,tblSalaries[[#This Row],[How many hours of a day you work on Excel]],"")</f>
        <v/>
      </c>
      <c r="Q434" s="9" t="str">
        <f>IF($T434,tblSalaries[[#This Row],[Years of Experience]],"")</f>
        <v/>
      </c>
      <c r="R434" s="9" t="str">
        <f>IF($T434,tblSalaries[[#This Row],[Region]],"")</f>
        <v/>
      </c>
      <c r="T434" s="11">
        <f t="shared" si="6"/>
        <v>0</v>
      </c>
      <c r="U434" s="11">
        <f>VLOOKUP(tblSalaries[[#This Row],[Region]],SReg,2,FALSE)</f>
        <v>1</v>
      </c>
      <c r="V434" s="11">
        <f>VLOOKUP(tblSalaries[[#This Row],[How many hours of a day you work on Excel]],SHours,2,FALSE)</f>
        <v>1</v>
      </c>
      <c r="W434" s="11">
        <f>IF(tblSalaries[[#This Row],[Years of Experience]]="",Filters!$I$10,VLOOKUP(tblSalaries[[#This Row],[Years of Experience]],Filters!$G$3:$I$9,3,TRUE))</f>
        <v>0</v>
      </c>
    </row>
    <row r="435" spans="2:23" ht="15" customHeight="1" x14ac:dyDescent="0.25">
      <c r="B435" t="s">
        <v>1831</v>
      </c>
      <c r="C435" s="1">
        <v>41055.109606481485</v>
      </c>
      <c r="D435">
        <v>72000</v>
      </c>
      <c r="E435" t="s">
        <v>422</v>
      </c>
      <c r="F435" t="s">
        <v>17</v>
      </c>
      <c r="G435" t="s">
        <v>12</v>
      </c>
      <c r="H435" t="s">
        <v>15</v>
      </c>
      <c r="J435" t="str">
        <f>VLOOKUP(tblSalaries[[#This Row],[clean Country]],tblCountries[[#All],[Mapping]:[Region]],2,FALSE)</f>
        <v>USA</v>
      </c>
      <c r="L435" s="9" t="str">
        <f>IF($T435,tblSalaries[[#This Row],[Salary in USD]],"")</f>
        <v/>
      </c>
      <c r="M435" s="9" t="str">
        <f>IF($T435,tblSalaries[[#This Row],[Your Job Title]],"")</f>
        <v/>
      </c>
      <c r="N435" s="9" t="str">
        <f>IF($T435,tblSalaries[[#This Row],[Job Type]],"")</f>
        <v/>
      </c>
      <c r="O435" s="9" t="str">
        <f>IF($T435,tblSalaries[[#This Row],[clean Country]],"")</f>
        <v/>
      </c>
      <c r="P435" s="9" t="str">
        <f>IF($T435,tblSalaries[[#This Row],[How many hours of a day you work on Excel]],"")</f>
        <v/>
      </c>
      <c r="Q435" s="9" t="str">
        <f>IF($T435,tblSalaries[[#This Row],[Years of Experience]],"")</f>
        <v/>
      </c>
      <c r="R435" s="9" t="str">
        <f>IF($T435,tblSalaries[[#This Row],[Region]],"")</f>
        <v/>
      </c>
      <c r="T435" s="11">
        <f t="shared" si="6"/>
        <v>0</v>
      </c>
      <c r="U435" s="11">
        <f>VLOOKUP(tblSalaries[[#This Row],[Region]],SReg,2,FALSE)</f>
        <v>1</v>
      </c>
      <c r="V435" s="11">
        <f>VLOOKUP(tblSalaries[[#This Row],[How many hours of a day you work on Excel]],SHours,2,FALSE)</f>
        <v>0</v>
      </c>
      <c r="W435" s="11">
        <f>IF(tblSalaries[[#This Row],[Years of Experience]]="",Filters!$I$10,VLOOKUP(tblSalaries[[#This Row],[Years of Experience]],Filters!$G$3:$I$9,3,TRUE))</f>
        <v>0</v>
      </c>
    </row>
    <row r="436" spans="2:23" ht="15" customHeight="1" x14ac:dyDescent="0.25">
      <c r="B436" t="s">
        <v>1832</v>
      </c>
      <c r="C436" s="1">
        <v>41055.110115740739</v>
      </c>
      <c r="D436">
        <v>65000</v>
      </c>
      <c r="E436" t="s">
        <v>423</v>
      </c>
      <c r="F436" t="s">
        <v>17</v>
      </c>
      <c r="G436" t="s">
        <v>12</v>
      </c>
      <c r="H436" t="s">
        <v>7</v>
      </c>
      <c r="J436" t="str">
        <f>VLOOKUP(tblSalaries[[#This Row],[clean Country]],tblCountries[[#All],[Mapping]:[Region]],2,FALSE)</f>
        <v>USA</v>
      </c>
      <c r="L436" s="9" t="str">
        <f>IF($T436,tblSalaries[[#This Row],[Salary in USD]],"")</f>
        <v/>
      </c>
      <c r="M436" s="9" t="str">
        <f>IF($T436,tblSalaries[[#This Row],[Your Job Title]],"")</f>
        <v/>
      </c>
      <c r="N436" s="9" t="str">
        <f>IF($T436,tblSalaries[[#This Row],[Job Type]],"")</f>
        <v/>
      </c>
      <c r="O436" s="9" t="str">
        <f>IF($T436,tblSalaries[[#This Row],[clean Country]],"")</f>
        <v/>
      </c>
      <c r="P436" s="9" t="str">
        <f>IF($T436,tblSalaries[[#This Row],[How many hours of a day you work on Excel]],"")</f>
        <v/>
      </c>
      <c r="Q436" s="9" t="str">
        <f>IF($T436,tblSalaries[[#This Row],[Years of Experience]],"")</f>
        <v/>
      </c>
      <c r="R436" s="9" t="str">
        <f>IF($T436,tblSalaries[[#This Row],[Region]],"")</f>
        <v/>
      </c>
      <c r="T436" s="11">
        <f t="shared" si="6"/>
        <v>0</v>
      </c>
      <c r="U436" s="11">
        <f>VLOOKUP(tblSalaries[[#This Row],[Region]],SReg,2,FALSE)</f>
        <v>1</v>
      </c>
      <c r="V436" s="11">
        <f>VLOOKUP(tblSalaries[[#This Row],[How many hours of a day you work on Excel]],SHours,2,FALSE)</f>
        <v>1</v>
      </c>
      <c r="W436" s="11">
        <f>IF(tblSalaries[[#This Row],[Years of Experience]]="",Filters!$I$10,VLOOKUP(tblSalaries[[#This Row],[Years of Experience]],Filters!$G$3:$I$9,3,TRUE))</f>
        <v>0</v>
      </c>
    </row>
    <row r="437" spans="2:23" ht="15" customHeight="1" x14ac:dyDescent="0.25">
      <c r="B437" t="s">
        <v>1833</v>
      </c>
      <c r="C437" s="1">
        <v>41055.111064814817</v>
      </c>
      <c r="D437">
        <v>120000</v>
      </c>
      <c r="E437" t="s">
        <v>115</v>
      </c>
      <c r="F437" t="s">
        <v>3393</v>
      </c>
      <c r="G437" t="s">
        <v>12</v>
      </c>
      <c r="H437" t="s">
        <v>22</v>
      </c>
      <c r="J437" t="str">
        <f>VLOOKUP(tblSalaries[[#This Row],[clean Country]],tblCountries[[#All],[Mapping]:[Region]],2,FALSE)</f>
        <v>USA</v>
      </c>
      <c r="L437" s="9" t="str">
        <f>IF($T437,tblSalaries[[#This Row],[Salary in USD]],"")</f>
        <v/>
      </c>
      <c r="M437" s="9" t="str">
        <f>IF($T437,tblSalaries[[#This Row],[Your Job Title]],"")</f>
        <v/>
      </c>
      <c r="N437" s="9" t="str">
        <f>IF($T437,tblSalaries[[#This Row],[Job Type]],"")</f>
        <v/>
      </c>
      <c r="O437" s="9" t="str">
        <f>IF($T437,tblSalaries[[#This Row],[clean Country]],"")</f>
        <v/>
      </c>
      <c r="P437" s="9" t="str">
        <f>IF($T437,tblSalaries[[#This Row],[How many hours of a day you work on Excel]],"")</f>
        <v/>
      </c>
      <c r="Q437" s="9" t="str">
        <f>IF($T437,tblSalaries[[#This Row],[Years of Experience]],"")</f>
        <v/>
      </c>
      <c r="R437" s="9" t="str">
        <f>IF($T437,tblSalaries[[#This Row],[Region]],"")</f>
        <v/>
      </c>
      <c r="T437" s="11">
        <f t="shared" si="6"/>
        <v>0</v>
      </c>
      <c r="U437" s="11">
        <f>VLOOKUP(tblSalaries[[#This Row],[Region]],SReg,2,FALSE)</f>
        <v>1</v>
      </c>
      <c r="V437" s="11">
        <f>VLOOKUP(tblSalaries[[#This Row],[How many hours of a day you work on Excel]],SHours,2,FALSE)</f>
        <v>0</v>
      </c>
      <c r="W437" s="11">
        <f>IF(tblSalaries[[#This Row],[Years of Experience]]="",Filters!$I$10,VLOOKUP(tblSalaries[[#This Row],[Years of Experience]],Filters!$G$3:$I$9,3,TRUE))</f>
        <v>0</v>
      </c>
    </row>
    <row r="438" spans="2:23" ht="15" customHeight="1" x14ac:dyDescent="0.25">
      <c r="B438" t="s">
        <v>1834</v>
      </c>
      <c r="C438" s="1">
        <v>41055.111562500002</v>
      </c>
      <c r="D438">
        <v>71231.666749770273</v>
      </c>
      <c r="E438" t="s">
        <v>424</v>
      </c>
      <c r="F438" t="s">
        <v>258</v>
      </c>
      <c r="G438" t="s">
        <v>6</v>
      </c>
      <c r="H438" t="s">
        <v>10</v>
      </c>
      <c r="J438" t="str">
        <f>VLOOKUP(tblSalaries[[#This Row],[clean Country]],tblCountries[[#All],[Mapping]:[Region]],2,FALSE)</f>
        <v>APAC</v>
      </c>
      <c r="L438" s="9" t="str">
        <f>IF($T438,tblSalaries[[#This Row],[Salary in USD]],"")</f>
        <v/>
      </c>
      <c r="M438" s="9" t="str">
        <f>IF($T438,tblSalaries[[#This Row],[Your Job Title]],"")</f>
        <v/>
      </c>
      <c r="N438" s="9" t="str">
        <f>IF($T438,tblSalaries[[#This Row],[Job Type]],"")</f>
        <v/>
      </c>
      <c r="O438" s="9" t="str">
        <f>IF($T438,tblSalaries[[#This Row],[clean Country]],"")</f>
        <v/>
      </c>
      <c r="P438" s="9" t="str">
        <f>IF($T438,tblSalaries[[#This Row],[How many hours of a day you work on Excel]],"")</f>
        <v/>
      </c>
      <c r="Q438" s="9" t="str">
        <f>IF($T438,tblSalaries[[#This Row],[Years of Experience]],"")</f>
        <v/>
      </c>
      <c r="R438" s="9" t="str">
        <f>IF($T438,tblSalaries[[#This Row],[Region]],"")</f>
        <v/>
      </c>
      <c r="T438" s="11">
        <f t="shared" si="6"/>
        <v>0</v>
      </c>
      <c r="U438" s="11">
        <f>VLOOKUP(tblSalaries[[#This Row],[Region]],SReg,2,FALSE)</f>
        <v>0</v>
      </c>
      <c r="V438" s="11">
        <f>VLOOKUP(tblSalaries[[#This Row],[How many hours of a day you work on Excel]],SHours,2,FALSE)</f>
        <v>1</v>
      </c>
      <c r="W438" s="11">
        <f>IF(tblSalaries[[#This Row],[Years of Experience]]="",Filters!$I$10,VLOOKUP(tblSalaries[[#This Row],[Years of Experience]],Filters!$G$3:$I$9,3,TRUE))</f>
        <v>0</v>
      </c>
    </row>
    <row r="439" spans="2:23" ht="15" customHeight="1" x14ac:dyDescent="0.25">
      <c r="B439" t="s">
        <v>1835</v>
      </c>
      <c r="C439" s="1">
        <v>41055.11273148148</v>
      </c>
      <c r="D439">
        <v>5342.3750062327708</v>
      </c>
      <c r="E439" t="s">
        <v>425</v>
      </c>
      <c r="F439" t="s">
        <v>45</v>
      </c>
      <c r="G439" t="s">
        <v>6</v>
      </c>
      <c r="H439" t="s">
        <v>7</v>
      </c>
      <c r="J439" t="str">
        <f>VLOOKUP(tblSalaries[[#This Row],[clean Country]],tblCountries[[#All],[Mapping]:[Region]],2,FALSE)</f>
        <v>APAC</v>
      </c>
      <c r="L439" s="9" t="str">
        <f>IF($T439,tblSalaries[[#This Row],[Salary in USD]],"")</f>
        <v/>
      </c>
      <c r="M439" s="9" t="str">
        <f>IF($T439,tblSalaries[[#This Row],[Your Job Title]],"")</f>
        <v/>
      </c>
      <c r="N439" s="9" t="str">
        <f>IF($T439,tblSalaries[[#This Row],[Job Type]],"")</f>
        <v/>
      </c>
      <c r="O439" s="9" t="str">
        <f>IF($T439,tblSalaries[[#This Row],[clean Country]],"")</f>
        <v/>
      </c>
      <c r="P439" s="9" t="str">
        <f>IF($T439,tblSalaries[[#This Row],[How many hours of a day you work on Excel]],"")</f>
        <v/>
      </c>
      <c r="Q439" s="9" t="str">
        <f>IF($T439,tblSalaries[[#This Row],[Years of Experience]],"")</f>
        <v/>
      </c>
      <c r="R439" s="9" t="str">
        <f>IF($T439,tblSalaries[[#This Row],[Region]],"")</f>
        <v/>
      </c>
      <c r="T439" s="11">
        <f t="shared" si="6"/>
        <v>0</v>
      </c>
      <c r="U439" s="11">
        <f>VLOOKUP(tblSalaries[[#This Row],[Region]],SReg,2,FALSE)</f>
        <v>0</v>
      </c>
      <c r="V439" s="11">
        <f>VLOOKUP(tblSalaries[[#This Row],[How many hours of a day you work on Excel]],SHours,2,FALSE)</f>
        <v>1</v>
      </c>
      <c r="W439" s="11">
        <f>IF(tblSalaries[[#This Row],[Years of Experience]]="",Filters!$I$10,VLOOKUP(tblSalaries[[#This Row],[Years of Experience]],Filters!$G$3:$I$9,3,TRUE))</f>
        <v>0</v>
      </c>
    </row>
    <row r="440" spans="2:23" ht="15" customHeight="1" x14ac:dyDescent="0.25">
      <c r="B440" t="s">
        <v>1836</v>
      </c>
      <c r="C440" s="1">
        <v>41055.113437499997</v>
      </c>
      <c r="D440">
        <v>19588.708356186824</v>
      </c>
      <c r="E440" t="s">
        <v>426</v>
      </c>
      <c r="F440" t="s">
        <v>45</v>
      </c>
      <c r="G440" t="s">
        <v>6</v>
      </c>
      <c r="H440" t="s">
        <v>7</v>
      </c>
      <c r="J440" t="str">
        <f>VLOOKUP(tblSalaries[[#This Row],[clean Country]],tblCountries[[#All],[Mapping]:[Region]],2,FALSE)</f>
        <v>APAC</v>
      </c>
      <c r="L440" s="9" t="str">
        <f>IF($T440,tblSalaries[[#This Row],[Salary in USD]],"")</f>
        <v/>
      </c>
      <c r="M440" s="9" t="str">
        <f>IF($T440,tblSalaries[[#This Row],[Your Job Title]],"")</f>
        <v/>
      </c>
      <c r="N440" s="9" t="str">
        <f>IF($T440,tblSalaries[[#This Row],[Job Type]],"")</f>
        <v/>
      </c>
      <c r="O440" s="9" t="str">
        <f>IF($T440,tblSalaries[[#This Row],[clean Country]],"")</f>
        <v/>
      </c>
      <c r="P440" s="9" t="str">
        <f>IF($T440,tblSalaries[[#This Row],[How many hours of a day you work on Excel]],"")</f>
        <v/>
      </c>
      <c r="Q440" s="9" t="str">
        <f>IF($T440,tblSalaries[[#This Row],[Years of Experience]],"")</f>
        <v/>
      </c>
      <c r="R440" s="9" t="str">
        <f>IF($T440,tblSalaries[[#This Row],[Region]],"")</f>
        <v/>
      </c>
      <c r="T440" s="11">
        <f t="shared" si="6"/>
        <v>0</v>
      </c>
      <c r="U440" s="11">
        <f>VLOOKUP(tblSalaries[[#This Row],[Region]],SReg,2,FALSE)</f>
        <v>0</v>
      </c>
      <c r="V440" s="11">
        <f>VLOOKUP(tblSalaries[[#This Row],[How many hours of a day you work on Excel]],SHours,2,FALSE)</f>
        <v>1</v>
      </c>
      <c r="W440" s="11">
        <f>IF(tblSalaries[[#This Row],[Years of Experience]]="",Filters!$I$10,VLOOKUP(tblSalaries[[#This Row],[Years of Experience]],Filters!$G$3:$I$9,3,TRUE))</f>
        <v>0</v>
      </c>
    </row>
    <row r="441" spans="2:23" ht="15" customHeight="1" x14ac:dyDescent="0.25">
      <c r="B441" t="s">
        <v>1837</v>
      </c>
      <c r="C441" s="1">
        <v>41055.115486111114</v>
      </c>
      <c r="D441">
        <v>80000</v>
      </c>
      <c r="E441" t="s">
        <v>427</v>
      </c>
      <c r="F441" t="s">
        <v>17</v>
      </c>
      <c r="G441" t="s">
        <v>12</v>
      </c>
      <c r="H441" t="s">
        <v>7</v>
      </c>
      <c r="J441" t="str">
        <f>VLOOKUP(tblSalaries[[#This Row],[clean Country]],tblCountries[[#All],[Mapping]:[Region]],2,FALSE)</f>
        <v>USA</v>
      </c>
      <c r="L441" s="9" t="str">
        <f>IF($T441,tblSalaries[[#This Row],[Salary in USD]],"")</f>
        <v/>
      </c>
      <c r="M441" s="9" t="str">
        <f>IF($T441,tblSalaries[[#This Row],[Your Job Title]],"")</f>
        <v/>
      </c>
      <c r="N441" s="9" t="str">
        <f>IF($T441,tblSalaries[[#This Row],[Job Type]],"")</f>
        <v/>
      </c>
      <c r="O441" s="9" t="str">
        <f>IF($T441,tblSalaries[[#This Row],[clean Country]],"")</f>
        <v/>
      </c>
      <c r="P441" s="9" t="str">
        <f>IF($T441,tblSalaries[[#This Row],[How many hours of a day you work on Excel]],"")</f>
        <v/>
      </c>
      <c r="Q441" s="9" t="str">
        <f>IF($T441,tblSalaries[[#This Row],[Years of Experience]],"")</f>
        <v/>
      </c>
      <c r="R441" s="9" t="str">
        <f>IF($T441,tblSalaries[[#This Row],[Region]],"")</f>
        <v/>
      </c>
      <c r="T441" s="11">
        <f t="shared" si="6"/>
        <v>0</v>
      </c>
      <c r="U441" s="11">
        <f>VLOOKUP(tblSalaries[[#This Row],[Region]],SReg,2,FALSE)</f>
        <v>1</v>
      </c>
      <c r="V441" s="11">
        <f>VLOOKUP(tblSalaries[[#This Row],[How many hours of a day you work on Excel]],SHours,2,FALSE)</f>
        <v>1</v>
      </c>
      <c r="W441" s="11">
        <f>IF(tblSalaries[[#This Row],[Years of Experience]]="",Filters!$I$10,VLOOKUP(tblSalaries[[#This Row],[Years of Experience]],Filters!$G$3:$I$9,3,TRUE))</f>
        <v>0</v>
      </c>
    </row>
    <row r="442" spans="2:23" ht="15" customHeight="1" x14ac:dyDescent="0.25">
      <c r="B442" t="s">
        <v>1838</v>
      </c>
      <c r="C442" s="1">
        <v>41055.115925925929</v>
      </c>
      <c r="D442">
        <v>53423.750062327701</v>
      </c>
      <c r="E442" t="s">
        <v>428</v>
      </c>
      <c r="F442" t="s">
        <v>45</v>
      </c>
      <c r="G442" t="s">
        <v>6</v>
      </c>
      <c r="H442" t="s">
        <v>7</v>
      </c>
      <c r="J442" t="str">
        <f>VLOOKUP(tblSalaries[[#This Row],[clean Country]],tblCountries[[#All],[Mapping]:[Region]],2,FALSE)</f>
        <v>APAC</v>
      </c>
      <c r="L442" s="9" t="str">
        <f>IF($T442,tblSalaries[[#This Row],[Salary in USD]],"")</f>
        <v/>
      </c>
      <c r="M442" s="9" t="str">
        <f>IF($T442,tblSalaries[[#This Row],[Your Job Title]],"")</f>
        <v/>
      </c>
      <c r="N442" s="9" t="str">
        <f>IF($T442,tblSalaries[[#This Row],[Job Type]],"")</f>
        <v/>
      </c>
      <c r="O442" s="9" t="str">
        <f>IF($T442,tblSalaries[[#This Row],[clean Country]],"")</f>
        <v/>
      </c>
      <c r="P442" s="9" t="str">
        <f>IF($T442,tblSalaries[[#This Row],[How many hours of a day you work on Excel]],"")</f>
        <v/>
      </c>
      <c r="Q442" s="9" t="str">
        <f>IF($T442,tblSalaries[[#This Row],[Years of Experience]],"")</f>
        <v/>
      </c>
      <c r="R442" s="9" t="str">
        <f>IF($T442,tblSalaries[[#This Row],[Region]],"")</f>
        <v/>
      </c>
      <c r="T442" s="11">
        <f t="shared" si="6"/>
        <v>0</v>
      </c>
      <c r="U442" s="11">
        <f>VLOOKUP(tblSalaries[[#This Row],[Region]],SReg,2,FALSE)</f>
        <v>0</v>
      </c>
      <c r="V442" s="11">
        <f>VLOOKUP(tblSalaries[[#This Row],[How many hours of a day you work on Excel]],SHours,2,FALSE)</f>
        <v>1</v>
      </c>
      <c r="W442" s="11">
        <f>IF(tblSalaries[[#This Row],[Years of Experience]]="",Filters!$I$10,VLOOKUP(tblSalaries[[#This Row],[Years of Experience]],Filters!$G$3:$I$9,3,TRUE))</f>
        <v>0</v>
      </c>
    </row>
    <row r="443" spans="2:23" ht="15" customHeight="1" x14ac:dyDescent="0.25">
      <c r="B443" t="s">
        <v>1839</v>
      </c>
      <c r="C443" s="1">
        <v>41055.117037037038</v>
      </c>
      <c r="D443">
        <v>108169.76753333595</v>
      </c>
      <c r="E443" t="s">
        <v>429</v>
      </c>
      <c r="F443" t="s">
        <v>391</v>
      </c>
      <c r="G443" t="s">
        <v>74</v>
      </c>
      <c r="H443" t="s">
        <v>15</v>
      </c>
      <c r="J443" t="str">
        <f>VLOOKUP(tblSalaries[[#This Row],[clean Country]],tblCountries[[#All],[Mapping]:[Region]],2,FALSE)</f>
        <v>CAN</v>
      </c>
      <c r="L443" s="9" t="str">
        <f>IF($T443,tblSalaries[[#This Row],[Salary in USD]],"")</f>
        <v/>
      </c>
      <c r="M443" s="9" t="str">
        <f>IF($T443,tblSalaries[[#This Row],[Your Job Title]],"")</f>
        <v/>
      </c>
      <c r="N443" s="9" t="str">
        <f>IF($T443,tblSalaries[[#This Row],[Job Type]],"")</f>
        <v/>
      </c>
      <c r="O443" s="9" t="str">
        <f>IF($T443,tblSalaries[[#This Row],[clean Country]],"")</f>
        <v/>
      </c>
      <c r="P443" s="9" t="str">
        <f>IF($T443,tblSalaries[[#This Row],[How many hours of a day you work on Excel]],"")</f>
        <v/>
      </c>
      <c r="Q443" s="9" t="str">
        <f>IF($T443,tblSalaries[[#This Row],[Years of Experience]],"")</f>
        <v/>
      </c>
      <c r="R443" s="9" t="str">
        <f>IF($T443,tblSalaries[[#This Row],[Region]],"")</f>
        <v/>
      </c>
      <c r="T443" s="11">
        <f t="shared" si="6"/>
        <v>0</v>
      </c>
      <c r="U443" s="11">
        <f>VLOOKUP(tblSalaries[[#This Row],[Region]],SReg,2,FALSE)</f>
        <v>0</v>
      </c>
      <c r="V443" s="11">
        <f>VLOOKUP(tblSalaries[[#This Row],[How many hours of a day you work on Excel]],SHours,2,FALSE)</f>
        <v>0</v>
      </c>
      <c r="W443" s="11">
        <f>IF(tblSalaries[[#This Row],[Years of Experience]]="",Filters!$I$10,VLOOKUP(tblSalaries[[#This Row],[Years of Experience]],Filters!$G$3:$I$9,3,TRUE))</f>
        <v>0</v>
      </c>
    </row>
    <row r="444" spans="2:23" ht="15" customHeight="1" x14ac:dyDescent="0.25">
      <c r="B444" t="s">
        <v>1840</v>
      </c>
      <c r="C444" s="1">
        <v>41055.117638888885</v>
      </c>
      <c r="D444">
        <v>51000</v>
      </c>
      <c r="E444" t="s">
        <v>431</v>
      </c>
      <c r="F444" t="s">
        <v>45</v>
      </c>
      <c r="G444" t="s">
        <v>12</v>
      </c>
      <c r="H444" t="s">
        <v>15</v>
      </c>
      <c r="J444" t="str">
        <f>VLOOKUP(tblSalaries[[#This Row],[clean Country]],tblCountries[[#All],[Mapping]:[Region]],2,FALSE)</f>
        <v>USA</v>
      </c>
      <c r="L444" s="9" t="str">
        <f>IF($T444,tblSalaries[[#This Row],[Salary in USD]],"")</f>
        <v/>
      </c>
      <c r="M444" s="9" t="str">
        <f>IF($T444,tblSalaries[[#This Row],[Your Job Title]],"")</f>
        <v/>
      </c>
      <c r="N444" s="9" t="str">
        <f>IF($T444,tblSalaries[[#This Row],[Job Type]],"")</f>
        <v/>
      </c>
      <c r="O444" s="9" t="str">
        <f>IF($T444,tblSalaries[[#This Row],[clean Country]],"")</f>
        <v/>
      </c>
      <c r="P444" s="9" t="str">
        <f>IF($T444,tblSalaries[[#This Row],[How many hours of a day you work on Excel]],"")</f>
        <v/>
      </c>
      <c r="Q444" s="9" t="str">
        <f>IF($T444,tblSalaries[[#This Row],[Years of Experience]],"")</f>
        <v/>
      </c>
      <c r="R444" s="9" t="str">
        <f>IF($T444,tblSalaries[[#This Row],[Region]],"")</f>
        <v/>
      </c>
      <c r="T444" s="11">
        <f t="shared" si="6"/>
        <v>0</v>
      </c>
      <c r="U444" s="11">
        <f>VLOOKUP(tblSalaries[[#This Row],[Region]],SReg,2,FALSE)</f>
        <v>1</v>
      </c>
      <c r="V444" s="11">
        <f>VLOOKUP(tblSalaries[[#This Row],[How many hours of a day you work on Excel]],SHours,2,FALSE)</f>
        <v>0</v>
      </c>
      <c r="W444" s="11">
        <f>IF(tblSalaries[[#This Row],[Years of Experience]]="",Filters!$I$10,VLOOKUP(tblSalaries[[#This Row],[Years of Experience]],Filters!$G$3:$I$9,3,TRUE))</f>
        <v>0</v>
      </c>
    </row>
    <row r="445" spans="2:23" ht="15" customHeight="1" x14ac:dyDescent="0.25">
      <c r="B445" t="s">
        <v>1841</v>
      </c>
      <c r="C445" s="1">
        <v>41055.11824074074</v>
      </c>
      <c r="D445">
        <v>5000</v>
      </c>
      <c r="E445" t="s">
        <v>432</v>
      </c>
      <c r="F445" t="s">
        <v>3391</v>
      </c>
      <c r="G445" t="s">
        <v>6</v>
      </c>
      <c r="H445" t="s">
        <v>7</v>
      </c>
      <c r="J445" t="str">
        <f>VLOOKUP(tblSalaries[[#This Row],[clean Country]],tblCountries[[#All],[Mapping]:[Region]],2,FALSE)</f>
        <v>APAC</v>
      </c>
      <c r="L445" s="9" t="str">
        <f>IF($T445,tblSalaries[[#This Row],[Salary in USD]],"")</f>
        <v/>
      </c>
      <c r="M445" s="9" t="str">
        <f>IF($T445,tblSalaries[[#This Row],[Your Job Title]],"")</f>
        <v/>
      </c>
      <c r="N445" s="9" t="str">
        <f>IF($T445,tblSalaries[[#This Row],[Job Type]],"")</f>
        <v/>
      </c>
      <c r="O445" s="9" t="str">
        <f>IF($T445,tblSalaries[[#This Row],[clean Country]],"")</f>
        <v/>
      </c>
      <c r="P445" s="9" t="str">
        <f>IF($T445,tblSalaries[[#This Row],[How many hours of a day you work on Excel]],"")</f>
        <v/>
      </c>
      <c r="Q445" s="9" t="str">
        <f>IF($T445,tblSalaries[[#This Row],[Years of Experience]],"")</f>
        <v/>
      </c>
      <c r="R445" s="9" t="str">
        <f>IF($T445,tblSalaries[[#This Row],[Region]],"")</f>
        <v/>
      </c>
      <c r="T445" s="11">
        <f t="shared" si="6"/>
        <v>0</v>
      </c>
      <c r="U445" s="11">
        <f>VLOOKUP(tblSalaries[[#This Row],[Region]],SReg,2,FALSE)</f>
        <v>0</v>
      </c>
      <c r="V445" s="11">
        <f>VLOOKUP(tblSalaries[[#This Row],[How many hours of a day you work on Excel]],SHours,2,FALSE)</f>
        <v>1</v>
      </c>
      <c r="W445" s="11">
        <f>IF(tblSalaries[[#This Row],[Years of Experience]]="",Filters!$I$10,VLOOKUP(tblSalaries[[#This Row],[Years of Experience]],Filters!$G$3:$I$9,3,TRUE))</f>
        <v>0</v>
      </c>
    </row>
    <row r="446" spans="2:23" ht="15" customHeight="1" x14ac:dyDescent="0.25">
      <c r="B446" t="s">
        <v>1842</v>
      </c>
      <c r="C446" s="1">
        <v>41055.120474537034</v>
      </c>
      <c r="D446">
        <v>74000</v>
      </c>
      <c r="E446" t="s">
        <v>233</v>
      </c>
      <c r="F446" t="s">
        <v>233</v>
      </c>
      <c r="G446" t="s">
        <v>12</v>
      </c>
      <c r="H446" t="s">
        <v>7</v>
      </c>
      <c r="J446" t="str">
        <f>VLOOKUP(tblSalaries[[#This Row],[clean Country]],tblCountries[[#All],[Mapping]:[Region]],2,FALSE)</f>
        <v>USA</v>
      </c>
      <c r="L446" s="9" t="str">
        <f>IF($T446,tblSalaries[[#This Row],[Salary in USD]],"")</f>
        <v/>
      </c>
      <c r="M446" s="9" t="str">
        <f>IF($T446,tblSalaries[[#This Row],[Your Job Title]],"")</f>
        <v/>
      </c>
      <c r="N446" s="9" t="str">
        <f>IF($T446,tblSalaries[[#This Row],[Job Type]],"")</f>
        <v/>
      </c>
      <c r="O446" s="9" t="str">
        <f>IF($T446,tblSalaries[[#This Row],[clean Country]],"")</f>
        <v/>
      </c>
      <c r="P446" s="9" t="str">
        <f>IF($T446,tblSalaries[[#This Row],[How many hours of a day you work on Excel]],"")</f>
        <v/>
      </c>
      <c r="Q446" s="9" t="str">
        <f>IF($T446,tblSalaries[[#This Row],[Years of Experience]],"")</f>
        <v/>
      </c>
      <c r="R446" s="9" t="str">
        <f>IF($T446,tblSalaries[[#This Row],[Region]],"")</f>
        <v/>
      </c>
      <c r="T446" s="11">
        <f t="shared" si="6"/>
        <v>0</v>
      </c>
      <c r="U446" s="11">
        <f>VLOOKUP(tblSalaries[[#This Row],[Region]],SReg,2,FALSE)</f>
        <v>1</v>
      </c>
      <c r="V446" s="11">
        <f>VLOOKUP(tblSalaries[[#This Row],[How many hours of a day you work on Excel]],SHours,2,FALSE)</f>
        <v>1</v>
      </c>
      <c r="W446" s="11">
        <f>IF(tblSalaries[[#This Row],[Years of Experience]]="",Filters!$I$10,VLOOKUP(tblSalaries[[#This Row],[Years of Experience]],Filters!$G$3:$I$9,3,TRUE))</f>
        <v>0</v>
      </c>
    </row>
    <row r="447" spans="2:23" ht="15" customHeight="1" x14ac:dyDescent="0.25">
      <c r="B447" t="s">
        <v>1843</v>
      </c>
      <c r="C447" s="1">
        <v>41055.120694444442</v>
      </c>
      <c r="D447">
        <v>94570.696324037053</v>
      </c>
      <c r="E447" t="s">
        <v>270</v>
      </c>
      <c r="F447" t="s">
        <v>294</v>
      </c>
      <c r="G447" t="s">
        <v>59</v>
      </c>
      <c r="H447" t="s">
        <v>7</v>
      </c>
      <c r="J447" t="str">
        <f>VLOOKUP(tblSalaries[[#This Row],[clean Country]],tblCountries[[#All],[Mapping]:[Region]],2,FALSE)</f>
        <v>EMEA</v>
      </c>
      <c r="L447" s="9" t="str">
        <f>IF($T447,tblSalaries[[#This Row],[Salary in USD]],"")</f>
        <v/>
      </c>
      <c r="M447" s="9" t="str">
        <f>IF($T447,tblSalaries[[#This Row],[Your Job Title]],"")</f>
        <v/>
      </c>
      <c r="N447" s="9" t="str">
        <f>IF($T447,tblSalaries[[#This Row],[Job Type]],"")</f>
        <v/>
      </c>
      <c r="O447" s="9" t="str">
        <f>IF($T447,tblSalaries[[#This Row],[clean Country]],"")</f>
        <v/>
      </c>
      <c r="P447" s="9" t="str">
        <f>IF($T447,tblSalaries[[#This Row],[How many hours of a day you work on Excel]],"")</f>
        <v/>
      </c>
      <c r="Q447" s="9" t="str">
        <f>IF($T447,tblSalaries[[#This Row],[Years of Experience]],"")</f>
        <v/>
      </c>
      <c r="R447" s="9" t="str">
        <f>IF($T447,tblSalaries[[#This Row],[Region]],"")</f>
        <v/>
      </c>
      <c r="T447" s="11">
        <f t="shared" si="6"/>
        <v>0</v>
      </c>
      <c r="U447" s="11">
        <f>VLOOKUP(tblSalaries[[#This Row],[Region]],SReg,2,FALSE)</f>
        <v>0</v>
      </c>
      <c r="V447" s="11">
        <f>VLOOKUP(tblSalaries[[#This Row],[How many hours of a day you work on Excel]],SHours,2,FALSE)</f>
        <v>1</v>
      </c>
      <c r="W447" s="11">
        <f>IF(tblSalaries[[#This Row],[Years of Experience]]="",Filters!$I$10,VLOOKUP(tblSalaries[[#This Row],[Years of Experience]],Filters!$G$3:$I$9,3,TRUE))</f>
        <v>0</v>
      </c>
    </row>
    <row r="448" spans="2:23" ht="15" customHeight="1" x14ac:dyDescent="0.25">
      <c r="B448" t="s">
        <v>1844</v>
      </c>
      <c r="C448" s="1">
        <v>41055.121840277781</v>
      </c>
      <c r="D448">
        <v>50000</v>
      </c>
      <c r="E448" t="s">
        <v>433</v>
      </c>
      <c r="F448" t="s">
        <v>17</v>
      </c>
      <c r="G448" t="s">
        <v>12</v>
      </c>
      <c r="H448" t="s">
        <v>7</v>
      </c>
      <c r="J448" t="str">
        <f>VLOOKUP(tblSalaries[[#This Row],[clean Country]],tblCountries[[#All],[Mapping]:[Region]],2,FALSE)</f>
        <v>USA</v>
      </c>
      <c r="L448" s="9" t="str">
        <f>IF($T448,tblSalaries[[#This Row],[Salary in USD]],"")</f>
        <v/>
      </c>
      <c r="M448" s="9" t="str">
        <f>IF($T448,tblSalaries[[#This Row],[Your Job Title]],"")</f>
        <v/>
      </c>
      <c r="N448" s="9" t="str">
        <f>IF($T448,tblSalaries[[#This Row],[Job Type]],"")</f>
        <v/>
      </c>
      <c r="O448" s="9" t="str">
        <f>IF($T448,tblSalaries[[#This Row],[clean Country]],"")</f>
        <v/>
      </c>
      <c r="P448" s="9" t="str">
        <f>IF($T448,tblSalaries[[#This Row],[How many hours of a day you work on Excel]],"")</f>
        <v/>
      </c>
      <c r="Q448" s="9" t="str">
        <f>IF($T448,tblSalaries[[#This Row],[Years of Experience]],"")</f>
        <v/>
      </c>
      <c r="R448" s="9" t="str">
        <f>IF($T448,tblSalaries[[#This Row],[Region]],"")</f>
        <v/>
      </c>
      <c r="T448" s="11">
        <f t="shared" si="6"/>
        <v>0</v>
      </c>
      <c r="U448" s="11">
        <f>VLOOKUP(tblSalaries[[#This Row],[Region]],SReg,2,FALSE)</f>
        <v>1</v>
      </c>
      <c r="V448" s="11">
        <f>VLOOKUP(tblSalaries[[#This Row],[How many hours of a day you work on Excel]],SHours,2,FALSE)</f>
        <v>1</v>
      </c>
      <c r="W448" s="11">
        <f>IF(tblSalaries[[#This Row],[Years of Experience]]="",Filters!$I$10,VLOOKUP(tblSalaries[[#This Row],[Years of Experience]],Filters!$G$3:$I$9,3,TRUE))</f>
        <v>0</v>
      </c>
    </row>
    <row r="449" spans="2:23" ht="15" customHeight="1" x14ac:dyDescent="0.25">
      <c r="B449" t="s">
        <v>1845</v>
      </c>
      <c r="C449" s="1">
        <v>41055.121863425928</v>
      </c>
      <c r="D449">
        <v>8903.9583437212841</v>
      </c>
      <c r="E449" t="s">
        <v>173</v>
      </c>
      <c r="F449" t="s">
        <v>17</v>
      </c>
      <c r="G449" t="s">
        <v>6</v>
      </c>
      <c r="H449" t="s">
        <v>7</v>
      </c>
      <c r="J449" t="str">
        <f>VLOOKUP(tblSalaries[[#This Row],[clean Country]],tblCountries[[#All],[Mapping]:[Region]],2,FALSE)</f>
        <v>APAC</v>
      </c>
      <c r="L449" s="9" t="str">
        <f>IF($T449,tblSalaries[[#This Row],[Salary in USD]],"")</f>
        <v/>
      </c>
      <c r="M449" s="9" t="str">
        <f>IF($T449,tblSalaries[[#This Row],[Your Job Title]],"")</f>
        <v/>
      </c>
      <c r="N449" s="9" t="str">
        <f>IF($T449,tblSalaries[[#This Row],[Job Type]],"")</f>
        <v/>
      </c>
      <c r="O449" s="9" t="str">
        <f>IF($T449,tblSalaries[[#This Row],[clean Country]],"")</f>
        <v/>
      </c>
      <c r="P449" s="9" t="str">
        <f>IF($T449,tblSalaries[[#This Row],[How many hours of a day you work on Excel]],"")</f>
        <v/>
      </c>
      <c r="Q449" s="9" t="str">
        <f>IF($T449,tblSalaries[[#This Row],[Years of Experience]],"")</f>
        <v/>
      </c>
      <c r="R449" s="9" t="str">
        <f>IF($T449,tblSalaries[[#This Row],[Region]],"")</f>
        <v/>
      </c>
      <c r="T449" s="11">
        <f t="shared" si="6"/>
        <v>0</v>
      </c>
      <c r="U449" s="11">
        <f>VLOOKUP(tblSalaries[[#This Row],[Region]],SReg,2,FALSE)</f>
        <v>0</v>
      </c>
      <c r="V449" s="11">
        <f>VLOOKUP(tblSalaries[[#This Row],[How many hours of a day you work on Excel]],SHours,2,FALSE)</f>
        <v>1</v>
      </c>
      <c r="W449" s="11">
        <f>IF(tblSalaries[[#This Row],[Years of Experience]]="",Filters!$I$10,VLOOKUP(tblSalaries[[#This Row],[Years of Experience]],Filters!$G$3:$I$9,3,TRUE))</f>
        <v>0</v>
      </c>
    </row>
    <row r="450" spans="2:23" ht="15" customHeight="1" x14ac:dyDescent="0.25">
      <c r="B450" t="s">
        <v>1846</v>
      </c>
      <c r="C450" s="1">
        <v>41055.123287037037</v>
      </c>
      <c r="D450">
        <v>78000</v>
      </c>
      <c r="E450" t="s">
        <v>434</v>
      </c>
      <c r="F450" t="s">
        <v>45</v>
      </c>
      <c r="G450" t="s">
        <v>435</v>
      </c>
      <c r="H450" t="s">
        <v>7</v>
      </c>
      <c r="J450" t="str">
        <f>VLOOKUP(tblSalaries[[#This Row],[clean Country]],tblCountries[[#All],[Mapping]:[Region]],2,FALSE)</f>
        <v>EMEA</v>
      </c>
      <c r="L450" s="9" t="str">
        <f>IF($T450,tblSalaries[[#This Row],[Salary in USD]],"")</f>
        <v/>
      </c>
      <c r="M450" s="9" t="str">
        <f>IF($T450,tblSalaries[[#This Row],[Your Job Title]],"")</f>
        <v/>
      </c>
      <c r="N450" s="9" t="str">
        <f>IF($T450,tblSalaries[[#This Row],[Job Type]],"")</f>
        <v/>
      </c>
      <c r="O450" s="9" t="str">
        <f>IF($T450,tblSalaries[[#This Row],[clean Country]],"")</f>
        <v/>
      </c>
      <c r="P450" s="9" t="str">
        <f>IF($T450,tblSalaries[[#This Row],[How many hours of a day you work on Excel]],"")</f>
        <v/>
      </c>
      <c r="Q450" s="9" t="str">
        <f>IF($T450,tblSalaries[[#This Row],[Years of Experience]],"")</f>
        <v/>
      </c>
      <c r="R450" s="9" t="str">
        <f>IF($T450,tblSalaries[[#This Row],[Region]],"")</f>
        <v/>
      </c>
      <c r="T450" s="11">
        <f t="shared" si="6"/>
        <v>0</v>
      </c>
      <c r="U450" s="11">
        <f>VLOOKUP(tblSalaries[[#This Row],[Region]],SReg,2,FALSE)</f>
        <v>0</v>
      </c>
      <c r="V450" s="11">
        <f>VLOOKUP(tblSalaries[[#This Row],[How many hours of a day you work on Excel]],SHours,2,FALSE)</f>
        <v>1</v>
      </c>
      <c r="W450" s="11">
        <f>IF(tblSalaries[[#This Row],[Years of Experience]]="",Filters!$I$10,VLOOKUP(tblSalaries[[#This Row],[Years of Experience]],Filters!$G$3:$I$9,3,TRUE))</f>
        <v>0</v>
      </c>
    </row>
    <row r="451" spans="2:23" ht="15" customHeight="1" x14ac:dyDescent="0.25">
      <c r="B451" t="s">
        <v>1847</v>
      </c>
      <c r="C451" s="1">
        <v>41055.123460648145</v>
      </c>
      <c r="D451">
        <v>16027.125018698311</v>
      </c>
      <c r="E451" t="s">
        <v>436</v>
      </c>
      <c r="F451" t="s">
        <v>45</v>
      </c>
      <c r="G451" t="s">
        <v>6</v>
      </c>
      <c r="H451" t="s">
        <v>22</v>
      </c>
      <c r="J451" t="str">
        <f>VLOOKUP(tblSalaries[[#This Row],[clean Country]],tblCountries[[#All],[Mapping]:[Region]],2,FALSE)</f>
        <v>APAC</v>
      </c>
      <c r="L451" s="9" t="str">
        <f>IF($T451,tblSalaries[[#This Row],[Salary in USD]],"")</f>
        <v/>
      </c>
      <c r="M451" s="9" t="str">
        <f>IF($T451,tblSalaries[[#This Row],[Your Job Title]],"")</f>
        <v/>
      </c>
      <c r="N451" s="9" t="str">
        <f>IF($T451,tblSalaries[[#This Row],[Job Type]],"")</f>
        <v/>
      </c>
      <c r="O451" s="9" t="str">
        <f>IF($T451,tblSalaries[[#This Row],[clean Country]],"")</f>
        <v/>
      </c>
      <c r="P451" s="9" t="str">
        <f>IF($T451,tblSalaries[[#This Row],[How many hours of a day you work on Excel]],"")</f>
        <v/>
      </c>
      <c r="Q451" s="9" t="str">
        <f>IF($T451,tblSalaries[[#This Row],[Years of Experience]],"")</f>
        <v/>
      </c>
      <c r="R451" s="9" t="str">
        <f>IF($T451,tblSalaries[[#This Row],[Region]],"")</f>
        <v/>
      </c>
      <c r="T451" s="11">
        <f t="shared" si="6"/>
        <v>0</v>
      </c>
      <c r="U451" s="11">
        <f>VLOOKUP(tblSalaries[[#This Row],[Region]],SReg,2,FALSE)</f>
        <v>0</v>
      </c>
      <c r="V451" s="11">
        <f>VLOOKUP(tblSalaries[[#This Row],[How many hours of a day you work on Excel]],SHours,2,FALSE)</f>
        <v>0</v>
      </c>
      <c r="W451" s="11">
        <f>IF(tblSalaries[[#This Row],[Years of Experience]]="",Filters!$I$10,VLOOKUP(tblSalaries[[#This Row],[Years of Experience]],Filters!$G$3:$I$9,3,TRUE))</f>
        <v>0</v>
      </c>
    </row>
    <row r="452" spans="2:23" ht="15" customHeight="1" x14ac:dyDescent="0.25">
      <c r="B452" t="s">
        <v>1848</v>
      </c>
      <c r="C452" s="1">
        <v>41055.12605324074</v>
      </c>
      <c r="D452">
        <v>7500</v>
      </c>
      <c r="E452" t="s">
        <v>437</v>
      </c>
      <c r="F452" t="s">
        <v>17</v>
      </c>
      <c r="G452" t="s">
        <v>61</v>
      </c>
      <c r="H452" t="s">
        <v>10</v>
      </c>
      <c r="J452" t="str">
        <f>VLOOKUP(tblSalaries[[#This Row],[clean Country]],tblCountries[[#All],[Mapping]:[Region]],2,FALSE)</f>
        <v>EMEA</v>
      </c>
      <c r="L452" s="9" t="str">
        <f>IF($T452,tblSalaries[[#This Row],[Salary in USD]],"")</f>
        <v/>
      </c>
      <c r="M452" s="9" t="str">
        <f>IF($T452,tblSalaries[[#This Row],[Your Job Title]],"")</f>
        <v/>
      </c>
      <c r="N452" s="9" t="str">
        <f>IF($T452,tblSalaries[[#This Row],[Job Type]],"")</f>
        <v/>
      </c>
      <c r="O452" s="9" t="str">
        <f>IF($T452,tblSalaries[[#This Row],[clean Country]],"")</f>
        <v/>
      </c>
      <c r="P452" s="9" t="str">
        <f>IF($T452,tblSalaries[[#This Row],[How many hours of a day you work on Excel]],"")</f>
        <v/>
      </c>
      <c r="Q452" s="9" t="str">
        <f>IF($T452,tblSalaries[[#This Row],[Years of Experience]],"")</f>
        <v/>
      </c>
      <c r="R452" s="9" t="str">
        <f>IF($T452,tblSalaries[[#This Row],[Region]],"")</f>
        <v/>
      </c>
      <c r="T452" s="11">
        <f t="shared" si="6"/>
        <v>0</v>
      </c>
      <c r="U452" s="11">
        <f>VLOOKUP(tblSalaries[[#This Row],[Region]],SReg,2,FALSE)</f>
        <v>0</v>
      </c>
      <c r="V452" s="11">
        <f>VLOOKUP(tblSalaries[[#This Row],[How many hours of a day you work on Excel]],SHours,2,FALSE)</f>
        <v>1</v>
      </c>
      <c r="W452" s="11">
        <f>IF(tblSalaries[[#This Row],[Years of Experience]]="",Filters!$I$10,VLOOKUP(tblSalaries[[#This Row],[Years of Experience]],Filters!$G$3:$I$9,3,TRUE))</f>
        <v>0</v>
      </c>
    </row>
    <row r="453" spans="2:23" ht="15" customHeight="1" x14ac:dyDescent="0.25">
      <c r="B453" t="s">
        <v>1849</v>
      </c>
      <c r="C453" s="1">
        <v>41055.126180555555</v>
      </c>
      <c r="D453">
        <v>60000</v>
      </c>
      <c r="E453" t="s">
        <v>438</v>
      </c>
      <c r="F453" t="s">
        <v>17</v>
      </c>
      <c r="G453" t="s">
        <v>12</v>
      </c>
      <c r="H453" t="s">
        <v>10</v>
      </c>
      <c r="J453" t="str">
        <f>VLOOKUP(tblSalaries[[#This Row],[clean Country]],tblCountries[[#All],[Mapping]:[Region]],2,FALSE)</f>
        <v>USA</v>
      </c>
      <c r="L453" s="9" t="str">
        <f>IF($T453,tblSalaries[[#This Row],[Salary in USD]],"")</f>
        <v/>
      </c>
      <c r="M453" s="9" t="str">
        <f>IF($T453,tblSalaries[[#This Row],[Your Job Title]],"")</f>
        <v/>
      </c>
      <c r="N453" s="9" t="str">
        <f>IF($T453,tblSalaries[[#This Row],[Job Type]],"")</f>
        <v/>
      </c>
      <c r="O453" s="9" t="str">
        <f>IF($T453,tblSalaries[[#This Row],[clean Country]],"")</f>
        <v/>
      </c>
      <c r="P453" s="9" t="str">
        <f>IF($T453,tblSalaries[[#This Row],[How many hours of a day you work on Excel]],"")</f>
        <v/>
      </c>
      <c r="Q453" s="9" t="str">
        <f>IF($T453,tblSalaries[[#This Row],[Years of Experience]],"")</f>
        <v/>
      </c>
      <c r="R453" s="9" t="str">
        <f>IF($T453,tblSalaries[[#This Row],[Region]],"")</f>
        <v/>
      </c>
      <c r="T453" s="11">
        <f t="shared" si="6"/>
        <v>0</v>
      </c>
      <c r="U453" s="11">
        <f>VLOOKUP(tblSalaries[[#This Row],[Region]],SReg,2,FALSE)</f>
        <v>1</v>
      </c>
      <c r="V453" s="11">
        <f>VLOOKUP(tblSalaries[[#This Row],[How many hours of a day you work on Excel]],SHours,2,FALSE)</f>
        <v>1</v>
      </c>
      <c r="W453" s="11">
        <f>IF(tblSalaries[[#This Row],[Years of Experience]]="",Filters!$I$10,VLOOKUP(tblSalaries[[#This Row],[Years of Experience]],Filters!$G$3:$I$9,3,TRUE))</f>
        <v>0</v>
      </c>
    </row>
    <row r="454" spans="2:23" ht="15" customHeight="1" x14ac:dyDescent="0.25">
      <c r="B454" t="s">
        <v>1850</v>
      </c>
      <c r="C454" s="1">
        <v>41055.126875000002</v>
      </c>
      <c r="D454">
        <v>14246.333349954055</v>
      </c>
      <c r="E454" t="s">
        <v>439</v>
      </c>
      <c r="F454" t="s">
        <v>3393</v>
      </c>
      <c r="G454" t="s">
        <v>6</v>
      </c>
      <c r="H454" t="s">
        <v>10</v>
      </c>
      <c r="J454" t="str">
        <f>VLOOKUP(tblSalaries[[#This Row],[clean Country]],tblCountries[[#All],[Mapping]:[Region]],2,FALSE)</f>
        <v>APAC</v>
      </c>
      <c r="L454" s="9" t="str">
        <f>IF($T454,tblSalaries[[#This Row],[Salary in USD]],"")</f>
        <v/>
      </c>
      <c r="M454" s="9" t="str">
        <f>IF($T454,tblSalaries[[#This Row],[Your Job Title]],"")</f>
        <v/>
      </c>
      <c r="N454" s="9" t="str">
        <f>IF($T454,tblSalaries[[#This Row],[Job Type]],"")</f>
        <v/>
      </c>
      <c r="O454" s="9" t="str">
        <f>IF($T454,tblSalaries[[#This Row],[clean Country]],"")</f>
        <v/>
      </c>
      <c r="P454" s="9" t="str">
        <f>IF($T454,tblSalaries[[#This Row],[How many hours of a day you work on Excel]],"")</f>
        <v/>
      </c>
      <c r="Q454" s="9" t="str">
        <f>IF($T454,tblSalaries[[#This Row],[Years of Experience]],"")</f>
        <v/>
      </c>
      <c r="R454" s="9" t="str">
        <f>IF($T454,tblSalaries[[#This Row],[Region]],"")</f>
        <v/>
      </c>
      <c r="T454" s="11">
        <f t="shared" si="6"/>
        <v>0</v>
      </c>
      <c r="U454" s="11">
        <f>VLOOKUP(tblSalaries[[#This Row],[Region]],SReg,2,FALSE)</f>
        <v>0</v>
      </c>
      <c r="V454" s="11">
        <f>VLOOKUP(tblSalaries[[#This Row],[How many hours of a day you work on Excel]],SHours,2,FALSE)</f>
        <v>1</v>
      </c>
      <c r="W454" s="11">
        <f>IF(tblSalaries[[#This Row],[Years of Experience]]="",Filters!$I$10,VLOOKUP(tblSalaries[[#This Row],[Years of Experience]],Filters!$G$3:$I$9,3,TRUE))</f>
        <v>0</v>
      </c>
    </row>
    <row r="455" spans="2:23" ht="15" customHeight="1" x14ac:dyDescent="0.25">
      <c r="B455" t="s">
        <v>1851</v>
      </c>
      <c r="C455" s="1">
        <v>41055.127187500002</v>
      </c>
      <c r="D455">
        <v>80000</v>
      </c>
      <c r="E455" t="s">
        <v>440</v>
      </c>
      <c r="F455" t="s">
        <v>45</v>
      </c>
      <c r="G455" t="s">
        <v>12</v>
      </c>
      <c r="H455" t="s">
        <v>22</v>
      </c>
      <c r="J455" t="str">
        <f>VLOOKUP(tblSalaries[[#This Row],[clean Country]],tblCountries[[#All],[Mapping]:[Region]],2,FALSE)</f>
        <v>USA</v>
      </c>
      <c r="L455" s="9" t="str">
        <f>IF($T455,tblSalaries[[#This Row],[Salary in USD]],"")</f>
        <v/>
      </c>
      <c r="M455" s="9" t="str">
        <f>IF($T455,tblSalaries[[#This Row],[Your Job Title]],"")</f>
        <v/>
      </c>
      <c r="N455" s="9" t="str">
        <f>IF($T455,tblSalaries[[#This Row],[Job Type]],"")</f>
        <v/>
      </c>
      <c r="O455" s="9" t="str">
        <f>IF($T455,tblSalaries[[#This Row],[clean Country]],"")</f>
        <v/>
      </c>
      <c r="P455" s="9" t="str">
        <f>IF($T455,tblSalaries[[#This Row],[How many hours of a day you work on Excel]],"")</f>
        <v/>
      </c>
      <c r="Q455" s="9" t="str">
        <f>IF($T455,tblSalaries[[#This Row],[Years of Experience]],"")</f>
        <v/>
      </c>
      <c r="R455" s="9" t="str">
        <f>IF($T455,tblSalaries[[#This Row],[Region]],"")</f>
        <v/>
      </c>
      <c r="T455" s="11">
        <f t="shared" ref="T455:T518" si="7">U455*V455*W455</f>
        <v>0</v>
      </c>
      <c r="U455" s="11">
        <f>VLOOKUP(tblSalaries[[#This Row],[Region]],SReg,2,FALSE)</f>
        <v>1</v>
      </c>
      <c r="V455" s="11">
        <f>VLOOKUP(tblSalaries[[#This Row],[How many hours of a day you work on Excel]],SHours,2,FALSE)</f>
        <v>0</v>
      </c>
      <c r="W455" s="11">
        <f>IF(tblSalaries[[#This Row],[Years of Experience]]="",Filters!$I$10,VLOOKUP(tblSalaries[[#This Row],[Years of Experience]],Filters!$G$3:$I$9,3,TRUE))</f>
        <v>0</v>
      </c>
    </row>
    <row r="456" spans="2:23" ht="15" customHeight="1" x14ac:dyDescent="0.25">
      <c r="B456" t="s">
        <v>1852</v>
      </c>
      <c r="C456" s="1">
        <v>41055.127418981479</v>
      </c>
      <c r="D456">
        <v>59894.774338556796</v>
      </c>
      <c r="E456" t="s">
        <v>441</v>
      </c>
      <c r="F456" t="s">
        <v>258</v>
      </c>
      <c r="G456" t="s">
        <v>59</v>
      </c>
      <c r="H456" t="s">
        <v>7</v>
      </c>
      <c r="J456" t="str">
        <f>VLOOKUP(tblSalaries[[#This Row],[clean Country]],tblCountries[[#All],[Mapping]:[Region]],2,FALSE)</f>
        <v>EMEA</v>
      </c>
      <c r="L456" s="9" t="str">
        <f>IF($T456,tblSalaries[[#This Row],[Salary in USD]],"")</f>
        <v/>
      </c>
      <c r="M456" s="9" t="str">
        <f>IF($T456,tblSalaries[[#This Row],[Your Job Title]],"")</f>
        <v/>
      </c>
      <c r="N456" s="9" t="str">
        <f>IF($T456,tblSalaries[[#This Row],[Job Type]],"")</f>
        <v/>
      </c>
      <c r="O456" s="9" t="str">
        <f>IF($T456,tblSalaries[[#This Row],[clean Country]],"")</f>
        <v/>
      </c>
      <c r="P456" s="9" t="str">
        <f>IF($T456,tblSalaries[[#This Row],[How many hours of a day you work on Excel]],"")</f>
        <v/>
      </c>
      <c r="Q456" s="9" t="str">
        <f>IF($T456,tblSalaries[[#This Row],[Years of Experience]],"")</f>
        <v/>
      </c>
      <c r="R456" s="9" t="str">
        <f>IF($T456,tblSalaries[[#This Row],[Region]],"")</f>
        <v/>
      </c>
      <c r="T456" s="11">
        <f t="shared" si="7"/>
        <v>0</v>
      </c>
      <c r="U456" s="11">
        <f>VLOOKUP(tblSalaries[[#This Row],[Region]],SReg,2,FALSE)</f>
        <v>0</v>
      </c>
      <c r="V456" s="11">
        <f>VLOOKUP(tblSalaries[[#This Row],[How many hours of a day you work on Excel]],SHours,2,FALSE)</f>
        <v>1</v>
      </c>
      <c r="W456" s="11">
        <f>IF(tblSalaries[[#This Row],[Years of Experience]]="",Filters!$I$10,VLOOKUP(tblSalaries[[#This Row],[Years of Experience]],Filters!$G$3:$I$9,3,TRUE))</f>
        <v>0</v>
      </c>
    </row>
    <row r="457" spans="2:23" ht="15" customHeight="1" x14ac:dyDescent="0.25">
      <c r="B457" t="s">
        <v>1853</v>
      </c>
      <c r="C457" s="1">
        <v>41055.127847222226</v>
      </c>
      <c r="D457">
        <v>51134.799197576998</v>
      </c>
      <c r="E457" t="s">
        <v>442</v>
      </c>
      <c r="F457" t="s">
        <v>45</v>
      </c>
      <c r="G457" t="s">
        <v>74</v>
      </c>
      <c r="H457" t="s">
        <v>7</v>
      </c>
      <c r="J457" t="str">
        <f>VLOOKUP(tblSalaries[[#This Row],[clean Country]],tblCountries[[#All],[Mapping]:[Region]],2,FALSE)</f>
        <v>CAN</v>
      </c>
      <c r="L457" s="9" t="str">
        <f>IF($T457,tblSalaries[[#This Row],[Salary in USD]],"")</f>
        <v/>
      </c>
      <c r="M457" s="9" t="str">
        <f>IF($T457,tblSalaries[[#This Row],[Your Job Title]],"")</f>
        <v/>
      </c>
      <c r="N457" s="9" t="str">
        <f>IF($T457,tblSalaries[[#This Row],[Job Type]],"")</f>
        <v/>
      </c>
      <c r="O457" s="9" t="str">
        <f>IF($T457,tblSalaries[[#This Row],[clean Country]],"")</f>
        <v/>
      </c>
      <c r="P457" s="9" t="str">
        <f>IF($T457,tblSalaries[[#This Row],[How many hours of a day you work on Excel]],"")</f>
        <v/>
      </c>
      <c r="Q457" s="9" t="str">
        <f>IF($T457,tblSalaries[[#This Row],[Years of Experience]],"")</f>
        <v/>
      </c>
      <c r="R457" s="9" t="str">
        <f>IF($T457,tblSalaries[[#This Row],[Region]],"")</f>
        <v/>
      </c>
      <c r="T457" s="11">
        <f t="shared" si="7"/>
        <v>0</v>
      </c>
      <c r="U457" s="11">
        <f>VLOOKUP(tblSalaries[[#This Row],[Region]],SReg,2,FALSE)</f>
        <v>0</v>
      </c>
      <c r="V457" s="11">
        <f>VLOOKUP(tblSalaries[[#This Row],[How many hours of a day you work on Excel]],SHours,2,FALSE)</f>
        <v>1</v>
      </c>
      <c r="W457" s="11">
        <f>IF(tblSalaries[[#This Row],[Years of Experience]]="",Filters!$I$10,VLOOKUP(tblSalaries[[#This Row],[Years of Experience]],Filters!$G$3:$I$9,3,TRUE))</f>
        <v>0</v>
      </c>
    </row>
    <row r="458" spans="2:23" ht="15" customHeight="1" x14ac:dyDescent="0.25">
      <c r="B458" t="s">
        <v>1854</v>
      </c>
      <c r="C458" s="1">
        <v>41055.129351851851</v>
      </c>
      <c r="D458">
        <v>125000</v>
      </c>
      <c r="E458" t="s">
        <v>443</v>
      </c>
      <c r="F458" t="s">
        <v>45</v>
      </c>
      <c r="G458" t="s">
        <v>12</v>
      </c>
      <c r="H458" t="s">
        <v>15</v>
      </c>
      <c r="J458" t="str">
        <f>VLOOKUP(tblSalaries[[#This Row],[clean Country]],tblCountries[[#All],[Mapping]:[Region]],2,FALSE)</f>
        <v>USA</v>
      </c>
      <c r="L458" s="9" t="str">
        <f>IF($T458,tblSalaries[[#This Row],[Salary in USD]],"")</f>
        <v/>
      </c>
      <c r="M458" s="9" t="str">
        <f>IF($T458,tblSalaries[[#This Row],[Your Job Title]],"")</f>
        <v/>
      </c>
      <c r="N458" s="9" t="str">
        <f>IF($T458,tblSalaries[[#This Row],[Job Type]],"")</f>
        <v/>
      </c>
      <c r="O458" s="9" t="str">
        <f>IF($T458,tblSalaries[[#This Row],[clean Country]],"")</f>
        <v/>
      </c>
      <c r="P458" s="9" t="str">
        <f>IF($T458,tblSalaries[[#This Row],[How many hours of a day you work on Excel]],"")</f>
        <v/>
      </c>
      <c r="Q458" s="9" t="str">
        <f>IF($T458,tblSalaries[[#This Row],[Years of Experience]],"")</f>
        <v/>
      </c>
      <c r="R458" s="9" t="str">
        <f>IF($T458,tblSalaries[[#This Row],[Region]],"")</f>
        <v/>
      </c>
      <c r="T458" s="11">
        <f t="shared" si="7"/>
        <v>0</v>
      </c>
      <c r="U458" s="11">
        <f>VLOOKUP(tblSalaries[[#This Row],[Region]],SReg,2,FALSE)</f>
        <v>1</v>
      </c>
      <c r="V458" s="11">
        <f>VLOOKUP(tblSalaries[[#This Row],[How many hours of a day you work on Excel]],SHours,2,FALSE)</f>
        <v>0</v>
      </c>
      <c r="W458" s="11">
        <f>IF(tblSalaries[[#This Row],[Years of Experience]]="",Filters!$I$10,VLOOKUP(tblSalaries[[#This Row],[Years of Experience]],Filters!$G$3:$I$9,3,TRUE))</f>
        <v>0</v>
      </c>
    </row>
    <row r="459" spans="2:23" ht="15" customHeight="1" x14ac:dyDescent="0.25">
      <c r="B459" t="s">
        <v>1855</v>
      </c>
      <c r="C459" s="1">
        <v>41055.129594907405</v>
      </c>
      <c r="D459">
        <v>52000</v>
      </c>
      <c r="E459" t="s">
        <v>444</v>
      </c>
      <c r="F459" t="s">
        <v>17</v>
      </c>
      <c r="G459" t="s">
        <v>12</v>
      </c>
      <c r="H459" t="s">
        <v>15</v>
      </c>
      <c r="J459" t="str">
        <f>VLOOKUP(tblSalaries[[#This Row],[clean Country]],tblCountries[[#All],[Mapping]:[Region]],2,FALSE)</f>
        <v>USA</v>
      </c>
      <c r="L459" s="9" t="str">
        <f>IF($T459,tblSalaries[[#This Row],[Salary in USD]],"")</f>
        <v/>
      </c>
      <c r="M459" s="9" t="str">
        <f>IF($T459,tblSalaries[[#This Row],[Your Job Title]],"")</f>
        <v/>
      </c>
      <c r="N459" s="9" t="str">
        <f>IF($T459,tblSalaries[[#This Row],[Job Type]],"")</f>
        <v/>
      </c>
      <c r="O459" s="9" t="str">
        <f>IF($T459,tblSalaries[[#This Row],[clean Country]],"")</f>
        <v/>
      </c>
      <c r="P459" s="9" t="str">
        <f>IF($T459,tblSalaries[[#This Row],[How many hours of a day you work on Excel]],"")</f>
        <v/>
      </c>
      <c r="Q459" s="9" t="str">
        <f>IF($T459,tblSalaries[[#This Row],[Years of Experience]],"")</f>
        <v/>
      </c>
      <c r="R459" s="9" t="str">
        <f>IF($T459,tblSalaries[[#This Row],[Region]],"")</f>
        <v/>
      </c>
      <c r="T459" s="11">
        <f t="shared" si="7"/>
        <v>0</v>
      </c>
      <c r="U459" s="11">
        <f>VLOOKUP(tblSalaries[[#This Row],[Region]],SReg,2,FALSE)</f>
        <v>1</v>
      </c>
      <c r="V459" s="11">
        <f>VLOOKUP(tblSalaries[[#This Row],[How many hours of a day you work on Excel]],SHours,2,FALSE)</f>
        <v>0</v>
      </c>
      <c r="W459" s="11">
        <f>IF(tblSalaries[[#This Row],[Years of Experience]]="",Filters!$I$10,VLOOKUP(tblSalaries[[#This Row],[Years of Experience]],Filters!$G$3:$I$9,3,TRUE))</f>
        <v>0</v>
      </c>
    </row>
    <row r="460" spans="2:23" ht="15" customHeight="1" x14ac:dyDescent="0.25">
      <c r="B460" t="s">
        <v>1856</v>
      </c>
      <c r="C460" s="1">
        <v>41055.130393518521</v>
      </c>
      <c r="D460">
        <v>45000</v>
      </c>
      <c r="E460" t="s">
        <v>17</v>
      </c>
      <c r="F460" t="s">
        <v>17</v>
      </c>
      <c r="G460" t="s">
        <v>12</v>
      </c>
      <c r="H460" t="s">
        <v>7</v>
      </c>
      <c r="J460" t="str">
        <f>VLOOKUP(tblSalaries[[#This Row],[clean Country]],tblCountries[[#All],[Mapping]:[Region]],2,FALSE)</f>
        <v>USA</v>
      </c>
      <c r="L460" s="9" t="str">
        <f>IF($T460,tblSalaries[[#This Row],[Salary in USD]],"")</f>
        <v/>
      </c>
      <c r="M460" s="9" t="str">
        <f>IF($T460,tblSalaries[[#This Row],[Your Job Title]],"")</f>
        <v/>
      </c>
      <c r="N460" s="9" t="str">
        <f>IF($T460,tblSalaries[[#This Row],[Job Type]],"")</f>
        <v/>
      </c>
      <c r="O460" s="9" t="str">
        <f>IF($T460,tblSalaries[[#This Row],[clean Country]],"")</f>
        <v/>
      </c>
      <c r="P460" s="9" t="str">
        <f>IF($T460,tblSalaries[[#This Row],[How many hours of a day you work on Excel]],"")</f>
        <v/>
      </c>
      <c r="Q460" s="9" t="str">
        <f>IF($T460,tblSalaries[[#This Row],[Years of Experience]],"")</f>
        <v/>
      </c>
      <c r="R460" s="9" t="str">
        <f>IF($T460,tblSalaries[[#This Row],[Region]],"")</f>
        <v/>
      </c>
      <c r="T460" s="11">
        <f t="shared" si="7"/>
        <v>0</v>
      </c>
      <c r="U460" s="11">
        <f>VLOOKUP(tblSalaries[[#This Row],[Region]],SReg,2,FALSE)</f>
        <v>1</v>
      </c>
      <c r="V460" s="11">
        <f>VLOOKUP(tblSalaries[[#This Row],[How many hours of a day you work on Excel]],SHours,2,FALSE)</f>
        <v>1</v>
      </c>
      <c r="W460" s="11">
        <f>IF(tblSalaries[[#This Row],[Years of Experience]]="",Filters!$I$10,VLOOKUP(tblSalaries[[#This Row],[Years of Experience]],Filters!$G$3:$I$9,3,TRUE))</f>
        <v>0</v>
      </c>
    </row>
    <row r="461" spans="2:23" ht="15" customHeight="1" x14ac:dyDescent="0.25">
      <c r="B461" t="s">
        <v>1857</v>
      </c>
      <c r="C461" s="1">
        <v>41055.130879629629</v>
      </c>
      <c r="D461">
        <v>39404.456801682099</v>
      </c>
      <c r="E461" t="s">
        <v>17</v>
      </c>
      <c r="F461" t="s">
        <v>17</v>
      </c>
      <c r="G461" t="s">
        <v>59</v>
      </c>
      <c r="H461" t="s">
        <v>7</v>
      </c>
      <c r="J461" t="str">
        <f>VLOOKUP(tblSalaries[[#This Row],[clean Country]],tblCountries[[#All],[Mapping]:[Region]],2,FALSE)</f>
        <v>EMEA</v>
      </c>
      <c r="L461" s="9" t="str">
        <f>IF($T461,tblSalaries[[#This Row],[Salary in USD]],"")</f>
        <v/>
      </c>
      <c r="M461" s="9" t="str">
        <f>IF($T461,tblSalaries[[#This Row],[Your Job Title]],"")</f>
        <v/>
      </c>
      <c r="N461" s="9" t="str">
        <f>IF($T461,tblSalaries[[#This Row],[Job Type]],"")</f>
        <v/>
      </c>
      <c r="O461" s="9" t="str">
        <f>IF($T461,tblSalaries[[#This Row],[clean Country]],"")</f>
        <v/>
      </c>
      <c r="P461" s="9" t="str">
        <f>IF($T461,tblSalaries[[#This Row],[How many hours of a day you work on Excel]],"")</f>
        <v/>
      </c>
      <c r="Q461" s="9" t="str">
        <f>IF($T461,tblSalaries[[#This Row],[Years of Experience]],"")</f>
        <v/>
      </c>
      <c r="R461" s="9" t="str">
        <f>IF($T461,tblSalaries[[#This Row],[Region]],"")</f>
        <v/>
      </c>
      <c r="T461" s="11">
        <f t="shared" si="7"/>
        <v>0</v>
      </c>
      <c r="U461" s="11">
        <f>VLOOKUP(tblSalaries[[#This Row],[Region]],SReg,2,FALSE)</f>
        <v>0</v>
      </c>
      <c r="V461" s="11">
        <f>VLOOKUP(tblSalaries[[#This Row],[How many hours of a day you work on Excel]],SHours,2,FALSE)</f>
        <v>1</v>
      </c>
      <c r="W461" s="11">
        <f>IF(tblSalaries[[#This Row],[Years of Experience]]="",Filters!$I$10,VLOOKUP(tblSalaries[[#This Row],[Years of Experience]],Filters!$G$3:$I$9,3,TRUE))</f>
        <v>0</v>
      </c>
    </row>
    <row r="462" spans="2:23" ht="15" customHeight="1" x14ac:dyDescent="0.25">
      <c r="B462" t="s">
        <v>1858</v>
      </c>
      <c r="C462" s="1">
        <v>41055.131747685184</v>
      </c>
      <c r="D462">
        <v>60000</v>
      </c>
      <c r="E462" t="s">
        <v>445</v>
      </c>
      <c r="F462" t="s">
        <v>45</v>
      </c>
      <c r="G462" t="s">
        <v>12</v>
      </c>
      <c r="H462" t="s">
        <v>10</v>
      </c>
      <c r="J462" t="str">
        <f>VLOOKUP(tblSalaries[[#This Row],[clean Country]],tblCountries[[#All],[Mapping]:[Region]],2,FALSE)</f>
        <v>USA</v>
      </c>
      <c r="L462" s="9" t="str">
        <f>IF($T462,tblSalaries[[#This Row],[Salary in USD]],"")</f>
        <v/>
      </c>
      <c r="M462" s="9" t="str">
        <f>IF($T462,tblSalaries[[#This Row],[Your Job Title]],"")</f>
        <v/>
      </c>
      <c r="N462" s="9" t="str">
        <f>IF($T462,tblSalaries[[#This Row],[Job Type]],"")</f>
        <v/>
      </c>
      <c r="O462" s="9" t="str">
        <f>IF($T462,tblSalaries[[#This Row],[clean Country]],"")</f>
        <v/>
      </c>
      <c r="P462" s="9" t="str">
        <f>IF($T462,tblSalaries[[#This Row],[How many hours of a day you work on Excel]],"")</f>
        <v/>
      </c>
      <c r="Q462" s="9" t="str">
        <f>IF($T462,tblSalaries[[#This Row],[Years of Experience]],"")</f>
        <v/>
      </c>
      <c r="R462" s="9" t="str">
        <f>IF($T462,tblSalaries[[#This Row],[Region]],"")</f>
        <v/>
      </c>
      <c r="T462" s="11">
        <f t="shared" si="7"/>
        <v>0</v>
      </c>
      <c r="U462" s="11">
        <f>VLOOKUP(tblSalaries[[#This Row],[Region]],SReg,2,FALSE)</f>
        <v>1</v>
      </c>
      <c r="V462" s="11">
        <f>VLOOKUP(tblSalaries[[#This Row],[How many hours of a day you work on Excel]],SHours,2,FALSE)</f>
        <v>1</v>
      </c>
      <c r="W462" s="11">
        <f>IF(tblSalaries[[#This Row],[Years of Experience]]="",Filters!$I$10,VLOOKUP(tblSalaries[[#This Row],[Years of Experience]],Filters!$G$3:$I$9,3,TRUE))</f>
        <v>0</v>
      </c>
    </row>
    <row r="463" spans="2:23" ht="15" customHeight="1" x14ac:dyDescent="0.25">
      <c r="B463" t="s">
        <v>1859</v>
      </c>
      <c r="C463" s="1">
        <v>41055.13181712963</v>
      </c>
      <c r="D463">
        <v>68835.306612122877</v>
      </c>
      <c r="E463" t="s">
        <v>446</v>
      </c>
      <c r="F463" t="s">
        <v>45</v>
      </c>
      <c r="G463" t="s">
        <v>74</v>
      </c>
      <c r="H463" t="s">
        <v>22</v>
      </c>
      <c r="J463" t="str">
        <f>VLOOKUP(tblSalaries[[#This Row],[clean Country]],tblCountries[[#All],[Mapping]:[Region]],2,FALSE)</f>
        <v>CAN</v>
      </c>
      <c r="L463" s="9" t="str">
        <f>IF($T463,tblSalaries[[#This Row],[Salary in USD]],"")</f>
        <v/>
      </c>
      <c r="M463" s="9" t="str">
        <f>IF($T463,tblSalaries[[#This Row],[Your Job Title]],"")</f>
        <v/>
      </c>
      <c r="N463" s="9" t="str">
        <f>IF($T463,tblSalaries[[#This Row],[Job Type]],"")</f>
        <v/>
      </c>
      <c r="O463" s="9" t="str">
        <f>IF($T463,tblSalaries[[#This Row],[clean Country]],"")</f>
        <v/>
      </c>
      <c r="P463" s="9" t="str">
        <f>IF($T463,tblSalaries[[#This Row],[How many hours of a day you work on Excel]],"")</f>
        <v/>
      </c>
      <c r="Q463" s="9" t="str">
        <f>IF($T463,tblSalaries[[#This Row],[Years of Experience]],"")</f>
        <v/>
      </c>
      <c r="R463" s="9" t="str">
        <f>IF($T463,tblSalaries[[#This Row],[Region]],"")</f>
        <v/>
      </c>
      <c r="T463" s="11">
        <f t="shared" si="7"/>
        <v>0</v>
      </c>
      <c r="U463" s="11">
        <f>VLOOKUP(tblSalaries[[#This Row],[Region]],SReg,2,FALSE)</f>
        <v>0</v>
      </c>
      <c r="V463" s="11">
        <f>VLOOKUP(tblSalaries[[#This Row],[How many hours of a day you work on Excel]],SHours,2,FALSE)</f>
        <v>0</v>
      </c>
      <c r="W463" s="11">
        <f>IF(tblSalaries[[#This Row],[Years of Experience]]="",Filters!$I$10,VLOOKUP(tblSalaries[[#This Row],[Years of Experience]],Filters!$G$3:$I$9,3,TRUE))</f>
        <v>0</v>
      </c>
    </row>
    <row r="464" spans="2:23" ht="15" customHeight="1" x14ac:dyDescent="0.25">
      <c r="B464" t="s">
        <v>1860</v>
      </c>
      <c r="C464" s="1">
        <v>41055.132881944446</v>
      </c>
      <c r="D464">
        <v>5250</v>
      </c>
      <c r="E464" t="s">
        <v>447</v>
      </c>
      <c r="F464" t="s">
        <v>56</v>
      </c>
      <c r="G464" t="s">
        <v>448</v>
      </c>
      <c r="H464" t="s">
        <v>7</v>
      </c>
      <c r="J464" t="str">
        <f>VLOOKUP(tblSalaries[[#This Row],[clean Country]],tblCountries[[#All],[Mapping]:[Region]],2,FALSE)</f>
        <v>EMEA</v>
      </c>
      <c r="L464" s="9" t="str">
        <f>IF($T464,tblSalaries[[#This Row],[Salary in USD]],"")</f>
        <v/>
      </c>
      <c r="M464" s="9" t="str">
        <f>IF($T464,tblSalaries[[#This Row],[Your Job Title]],"")</f>
        <v/>
      </c>
      <c r="N464" s="9" t="str">
        <f>IF($T464,tblSalaries[[#This Row],[Job Type]],"")</f>
        <v/>
      </c>
      <c r="O464" s="9" t="str">
        <f>IF($T464,tblSalaries[[#This Row],[clean Country]],"")</f>
        <v/>
      </c>
      <c r="P464" s="9" t="str">
        <f>IF($T464,tblSalaries[[#This Row],[How many hours of a day you work on Excel]],"")</f>
        <v/>
      </c>
      <c r="Q464" s="9" t="str">
        <f>IF($T464,tblSalaries[[#This Row],[Years of Experience]],"")</f>
        <v/>
      </c>
      <c r="R464" s="9" t="str">
        <f>IF($T464,tblSalaries[[#This Row],[Region]],"")</f>
        <v/>
      </c>
      <c r="T464" s="11">
        <f t="shared" si="7"/>
        <v>0</v>
      </c>
      <c r="U464" s="11">
        <f>VLOOKUP(tblSalaries[[#This Row],[Region]],SReg,2,FALSE)</f>
        <v>0</v>
      </c>
      <c r="V464" s="11">
        <f>VLOOKUP(tblSalaries[[#This Row],[How many hours of a day you work on Excel]],SHours,2,FALSE)</f>
        <v>1</v>
      </c>
      <c r="W464" s="11">
        <f>IF(tblSalaries[[#This Row],[Years of Experience]]="",Filters!$I$10,VLOOKUP(tblSalaries[[#This Row],[Years of Experience]],Filters!$G$3:$I$9,3,TRUE))</f>
        <v>0</v>
      </c>
    </row>
    <row r="465" spans="2:23" ht="15" customHeight="1" x14ac:dyDescent="0.25">
      <c r="B465" t="s">
        <v>1861</v>
      </c>
      <c r="C465" s="1">
        <v>41055.133148148147</v>
      </c>
      <c r="D465">
        <v>85552.452503638444</v>
      </c>
      <c r="E465" t="s">
        <v>449</v>
      </c>
      <c r="F465" t="s">
        <v>45</v>
      </c>
      <c r="G465" t="s">
        <v>74</v>
      </c>
      <c r="H465" t="s">
        <v>7</v>
      </c>
      <c r="J465" t="str">
        <f>VLOOKUP(tblSalaries[[#This Row],[clean Country]],tblCountries[[#All],[Mapping]:[Region]],2,FALSE)</f>
        <v>CAN</v>
      </c>
      <c r="L465" s="9" t="str">
        <f>IF($T465,tblSalaries[[#This Row],[Salary in USD]],"")</f>
        <v/>
      </c>
      <c r="M465" s="9" t="str">
        <f>IF($T465,tblSalaries[[#This Row],[Your Job Title]],"")</f>
        <v/>
      </c>
      <c r="N465" s="9" t="str">
        <f>IF($T465,tblSalaries[[#This Row],[Job Type]],"")</f>
        <v/>
      </c>
      <c r="O465" s="9" t="str">
        <f>IF($T465,tblSalaries[[#This Row],[clean Country]],"")</f>
        <v/>
      </c>
      <c r="P465" s="9" t="str">
        <f>IF($T465,tblSalaries[[#This Row],[How many hours of a day you work on Excel]],"")</f>
        <v/>
      </c>
      <c r="Q465" s="9" t="str">
        <f>IF($T465,tblSalaries[[#This Row],[Years of Experience]],"")</f>
        <v/>
      </c>
      <c r="R465" s="9" t="str">
        <f>IF($T465,tblSalaries[[#This Row],[Region]],"")</f>
        <v/>
      </c>
      <c r="T465" s="11">
        <f t="shared" si="7"/>
        <v>0</v>
      </c>
      <c r="U465" s="11">
        <f>VLOOKUP(tblSalaries[[#This Row],[Region]],SReg,2,FALSE)</f>
        <v>0</v>
      </c>
      <c r="V465" s="11">
        <f>VLOOKUP(tblSalaries[[#This Row],[How many hours of a day you work on Excel]],SHours,2,FALSE)</f>
        <v>1</v>
      </c>
      <c r="W465" s="11">
        <f>IF(tblSalaries[[#This Row],[Years of Experience]]="",Filters!$I$10,VLOOKUP(tblSalaries[[#This Row],[Years of Experience]],Filters!$G$3:$I$9,3,TRUE))</f>
        <v>0</v>
      </c>
    </row>
    <row r="466" spans="2:23" ht="15" customHeight="1" x14ac:dyDescent="0.25">
      <c r="B466" t="s">
        <v>1862</v>
      </c>
      <c r="C466" s="1">
        <v>41055.13417824074</v>
      </c>
      <c r="D466">
        <v>2225.989585930321</v>
      </c>
      <c r="E466" t="s">
        <v>450</v>
      </c>
      <c r="F466" t="s">
        <v>17</v>
      </c>
      <c r="G466" t="s">
        <v>6</v>
      </c>
      <c r="H466" t="s">
        <v>7</v>
      </c>
      <c r="J466" t="str">
        <f>VLOOKUP(tblSalaries[[#This Row],[clean Country]],tblCountries[[#All],[Mapping]:[Region]],2,FALSE)</f>
        <v>APAC</v>
      </c>
      <c r="L466" s="9" t="str">
        <f>IF($T466,tblSalaries[[#This Row],[Salary in USD]],"")</f>
        <v/>
      </c>
      <c r="M466" s="9" t="str">
        <f>IF($T466,tblSalaries[[#This Row],[Your Job Title]],"")</f>
        <v/>
      </c>
      <c r="N466" s="9" t="str">
        <f>IF($T466,tblSalaries[[#This Row],[Job Type]],"")</f>
        <v/>
      </c>
      <c r="O466" s="9" t="str">
        <f>IF($T466,tblSalaries[[#This Row],[clean Country]],"")</f>
        <v/>
      </c>
      <c r="P466" s="9" t="str">
        <f>IF($T466,tblSalaries[[#This Row],[How many hours of a day you work on Excel]],"")</f>
        <v/>
      </c>
      <c r="Q466" s="9" t="str">
        <f>IF($T466,tblSalaries[[#This Row],[Years of Experience]],"")</f>
        <v/>
      </c>
      <c r="R466" s="9" t="str">
        <f>IF($T466,tblSalaries[[#This Row],[Region]],"")</f>
        <v/>
      </c>
      <c r="T466" s="11">
        <f t="shared" si="7"/>
        <v>0</v>
      </c>
      <c r="U466" s="11">
        <f>VLOOKUP(tblSalaries[[#This Row],[Region]],SReg,2,FALSE)</f>
        <v>0</v>
      </c>
      <c r="V466" s="11">
        <f>VLOOKUP(tblSalaries[[#This Row],[How many hours of a day you work on Excel]],SHours,2,FALSE)</f>
        <v>1</v>
      </c>
      <c r="W466" s="11">
        <f>IF(tblSalaries[[#This Row],[Years of Experience]]="",Filters!$I$10,VLOOKUP(tblSalaries[[#This Row],[Years of Experience]],Filters!$G$3:$I$9,3,TRUE))</f>
        <v>0</v>
      </c>
    </row>
    <row r="467" spans="2:23" ht="15" customHeight="1" x14ac:dyDescent="0.25">
      <c r="B467" t="s">
        <v>1863</v>
      </c>
      <c r="C467" s="1">
        <v>41055.135231481479</v>
      </c>
      <c r="D467">
        <v>150000</v>
      </c>
      <c r="E467" t="s">
        <v>25</v>
      </c>
      <c r="F467" t="s">
        <v>3393</v>
      </c>
      <c r="G467" t="s">
        <v>12</v>
      </c>
      <c r="H467" t="s">
        <v>15</v>
      </c>
      <c r="J467" t="str">
        <f>VLOOKUP(tblSalaries[[#This Row],[clean Country]],tblCountries[[#All],[Mapping]:[Region]],2,FALSE)</f>
        <v>USA</v>
      </c>
      <c r="L467" s="9" t="str">
        <f>IF($T467,tblSalaries[[#This Row],[Salary in USD]],"")</f>
        <v/>
      </c>
      <c r="M467" s="9" t="str">
        <f>IF($T467,tblSalaries[[#This Row],[Your Job Title]],"")</f>
        <v/>
      </c>
      <c r="N467" s="9" t="str">
        <f>IF($T467,tblSalaries[[#This Row],[Job Type]],"")</f>
        <v/>
      </c>
      <c r="O467" s="9" t="str">
        <f>IF($T467,tblSalaries[[#This Row],[clean Country]],"")</f>
        <v/>
      </c>
      <c r="P467" s="9" t="str">
        <f>IF($T467,tblSalaries[[#This Row],[How many hours of a day you work on Excel]],"")</f>
        <v/>
      </c>
      <c r="Q467" s="9" t="str">
        <f>IF($T467,tblSalaries[[#This Row],[Years of Experience]],"")</f>
        <v/>
      </c>
      <c r="R467" s="9" t="str">
        <f>IF($T467,tblSalaries[[#This Row],[Region]],"")</f>
        <v/>
      </c>
      <c r="T467" s="11">
        <f t="shared" si="7"/>
        <v>0</v>
      </c>
      <c r="U467" s="11">
        <f>VLOOKUP(tblSalaries[[#This Row],[Region]],SReg,2,FALSE)</f>
        <v>1</v>
      </c>
      <c r="V467" s="11">
        <f>VLOOKUP(tblSalaries[[#This Row],[How many hours of a day you work on Excel]],SHours,2,FALSE)</f>
        <v>0</v>
      </c>
      <c r="W467" s="11">
        <f>IF(tblSalaries[[#This Row],[Years of Experience]]="",Filters!$I$10,VLOOKUP(tblSalaries[[#This Row],[Years of Experience]],Filters!$G$3:$I$9,3,TRUE))</f>
        <v>0</v>
      </c>
    </row>
    <row r="468" spans="2:23" ht="15" customHeight="1" x14ac:dyDescent="0.25">
      <c r="B468" t="s">
        <v>1864</v>
      </c>
      <c r="C468" s="1">
        <v>41055.135428240741</v>
      </c>
      <c r="D468">
        <v>50000</v>
      </c>
      <c r="E468" t="s">
        <v>451</v>
      </c>
      <c r="F468" t="s">
        <v>17</v>
      </c>
      <c r="G468" t="s">
        <v>12</v>
      </c>
      <c r="H468" t="s">
        <v>7</v>
      </c>
      <c r="J468" t="str">
        <f>VLOOKUP(tblSalaries[[#This Row],[clean Country]],tblCountries[[#All],[Mapping]:[Region]],2,FALSE)</f>
        <v>USA</v>
      </c>
      <c r="L468" s="9" t="str">
        <f>IF($T468,tblSalaries[[#This Row],[Salary in USD]],"")</f>
        <v/>
      </c>
      <c r="M468" s="9" t="str">
        <f>IF($T468,tblSalaries[[#This Row],[Your Job Title]],"")</f>
        <v/>
      </c>
      <c r="N468" s="9" t="str">
        <f>IF($T468,tblSalaries[[#This Row],[Job Type]],"")</f>
        <v/>
      </c>
      <c r="O468" s="9" t="str">
        <f>IF($T468,tblSalaries[[#This Row],[clean Country]],"")</f>
        <v/>
      </c>
      <c r="P468" s="9" t="str">
        <f>IF($T468,tblSalaries[[#This Row],[How many hours of a day you work on Excel]],"")</f>
        <v/>
      </c>
      <c r="Q468" s="9" t="str">
        <f>IF($T468,tblSalaries[[#This Row],[Years of Experience]],"")</f>
        <v/>
      </c>
      <c r="R468" s="9" t="str">
        <f>IF($T468,tblSalaries[[#This Row],[Region]],"")</f>
        <v/>
      </c>
      <c r="T468" s="11">
        <f t="shared" si="7"/>
        <v>0</v>
      </c>
      <c r="U468" s="11">
        <f>VLOOKUP(tblSalaries[[#This Row],[Region]],SReg,2,FALSE)</f>
        <v>1</v>
      </c>
      <c r="V468" s="11">
        <f>VLOOKUP(tblSalaries[[#This Row],[How many hours of a day you work on Excel]],SHours,2,FALSE)</f>
        <v>1</v>
      </c>
      <c r="W468" s="11">
        <f>IF(tblSalaries[[#This Row],[Years of Experience]]="",Filters!$I$10,VLOOKUP(tblSalaries[[#This Row],[Years of Experience]],Filters!$G$3:$I$9,3,TRUE))</f>
        <v>0</v>
      </c>
    </row>
    <row r="469" spans="2:23" ht="15" customHeight="1" x14ac:dyDescent="0.25">
      <c r="B469" t="s">
        <v>1865</v>
      </c>
      <c r="C469" s="1">
        <v>41055.135462962964</v>
      </c>
      <c r="D469">
        <v>70000</v>
      </c>
      <c r="E469" t="s">
        <v>17</v>
      </c>
      <c r="F469" t="s">
        <v>17</v>
      </c>
      <c r="G469" t="s">
        <v>12</v>
      </c>
      <c r="H469" t="s">
        <v>7</v>
      </c>
      <c r="J469" t="str">
        <f>VLOOKUP(tblSalaries[[#This Row],[clean Country]],tblCountries[[#All],[Mapping]:[Region]],2,FALSE)</f>
        <v>USA</v>
      </c>
      <c r="L469" s="9" t="str">
        <f>IF($T469,tblSalaries[[#This Row],[Salary in USD]],"")</f>
        <v/>
      </c>
      <c r="M469" s="9" t="str">
        <f>IF($T469,tblSalaries[[#This Row],[Your Job Title]],"")</f>
        <v/>
      </c>
      <c r="N469" s="9" t="str">
        <f>IF($T469,tblSalaries[[#This Row],[Job Type]],"")</f>
        <v/>
      </c>
      <c r="O469" s="9" t="str">
        <f>IF($T469,tblSalaries[[#This Row],[clean Country]],"")</f>
        <v/>
      </c>
      <c r="P469" s="9" t="str">
        <f>IF($T469,tblSalaries[[#This Row],[How many hours of a day you work on Excel]],"")</f>
        <v/>
      </c>
      <c r="Q469" s="9" t="str">
        <f>IF($T469,tblSalaries[[#This Row],[Years of Experience]],"")</f>
        <v/>
      </c>
      <c r="R469" s="9" t="str">
        <f>IF($T469,tblSalaries[[#This Row],[Region]],"")</f>
        <v/>
      </c>
      <c r="T469" s="11">
        <f t="shared" si="7"/>
        <v>0</v>
      </c>
      <c r="U469" s="11">
        <f>VLOOKUP(tblSalaries[[#This Row],[Region]],SReg,2,FALSE)</f>
        <v>1</v>
      </c>
      <c r="V469" s="11">
        <f>VLOOKUP(tblSalaries[[#This Row],[How many hours of a day you work on Excel]],SHours,2,FALSE)</f>
        <v>1</v>
      </c>
      <c r="W469" s="11">
        <f>IF(tblSalaries[[#This Row],[Years of Experience]]="",Filters!$I$10,VLOOKUP(tblSalaries[[#This Row],[Years of Experience]],Filters!$G$3:$I$9,3,TRUE))</f>
        <v>0</v>
      </c>
    </row>
    <row r="470" spans="2:23" ht="15" customHeight="1" x14ac:dyDescent="0.25">
      <c r="B470" t="s">
        <v>1866</v>
      </c>
      <c r="C470" s="1">
        <v>41055.135763888888</v>
      </c>
      <c r="D470">
        <v>44921.080753917595</v>
      </c>
      <c r="E470" t="s">
        <v>452</v>
      </c>
      <c r="F470" t="s">
        <v>45</v>
      </c>
      <c r="G470" t="s">
        <v>59</v>
      </c>
      <c r="H470" t="s">
        <v>15</v>
      </c>
      <c r="J470" t="str">
        <f>VLOOKUP(tblSalaries[[#This Row],[clean Country]],tblCountries[[#All],[Mapping]:[Region]],2,FALSE)</f>
        <v>EMEA</v>
      </c>
      <c r="L470" s="9" t="str">
        <f>IF($T470,tblSalaries[[#This Row],[Salary in USD]],"")</f>
        <v/>
      </c>
      <c r="M470" s="9" t="str">
        <f>IF($T470,tblSalaries[[#This Row],[Your Job Title]],"")</f>
        <v/>
      </c>
      <c r="N470" s="9" t="str">
        <f>IF($T470,tblSalaries[[#This Row],[Job Type]],"")</f>
        <v/>
      </c>
      <c r="O470" s="9" t="str">
        <f>IF($T470,tblSalaries[[#This Row],[clean Country]],"")</f>
        <v/>
      </c>
      <c r="P470" s="9" t="str">
        <f>IF($T470,tblSalaries[[#This Row],[How many hours of a day you work on Excel]],"")</f>
        <v/>
      </c>
      <c r="Q470" s="9" t="str">
        <f>IF($T470,tblSalaries[[#This Row],[Years of Experience]],"")</f>
        <v/>
      </c>
      <c r="R470" s="9" t="str">
        <f>IF($T470,tblSalaries[[#This Row],[Region]],"")</f>
        <v/>
      </c>
      <c r="T470" s="11">
        <f t="shared" si="7"/>
        <v>0</v>
      </c>
      <c r="U470" s="11">
        <f>VLOOKUP(tblSalaries[[#This Row],[Region]],SReg,2,FALSE)</f>
        <v>0</v>
      </c>
      <c r="V470" s="11">
        <f>VLOOKUP(tblSalaries[[#This Row],[How many hours of a day you work on Excel]],SHours,2,FALSE)</f>
        <v>0</v>
      </c>
      <c r="W470" s="11">
        <f>IF(tblSalaries[[#This Row],[Years of Experience]]="",Filters!$I$10,VLOOKUP(tblSalaries[[#This Row],[Years of Experience]],Filters!$G$3:$I$9,3,TRUE))</f>
        <v>0</v>
      </c>
    </row>
    <row r="471" spans="2:23" ht="15" customHeight="1" x14ac:dyDescent="0.25">
      <c r="B471" t="s">
        <v>1867</v>
      </c>
      <c r="C471" s="1">
        <v>41055.135995370372</v>
      </c>
      <c r="D471">
        <v>20000</v>
      </c>
      <c r="E471" t="s">
        <v>56</v>
      </c>
      <c r="F471" t="s">
        <v>56</v>
      </c>
      <c r="G471" t="s">
        <v>6</v>
      </c>
      <c r="H471" t="s">
        <v>7</v>
      </c>
      <c r="J471" t="str">
        <f>VLOOKUP(tblSalaries[[#This Row],[clean Country]],tblCountries[[#All],[Mapping]:[Region]],2,FALSE)</f>
        <v>APAC</v>
      </c>
      <c r="L471" s="9" t="str">
        <f>IF($T471,tblSalaries[[#This Row],[Salary in USD]],"")</f>
        <v/>
      </c>
      <c r="M471" s="9" t="str">
        <f>IF($T471,tblSalaries[[#This Row],[Your Job Title]],"")</f>
        <v/>
      </c>
      <c r="N471" s="9" t="str">
        <f>IF($T471,tblSalaries[[#This Row],[Job Type]],"")</f>
        <v/>
      </c>
      <c r="O471" s="9" t="str">
        <f>IF($T471,tblSalaries[[#This Row],[clean Country]],"")</f>
        <v/>
      </c>
      <c r="P471" s="9" t="str">
        <f>IF($T471,tblSalaries[[#This Row],[How many hours of a day you work on Excel]],"")</f>
        <v/>
      </c>
      <c r="Q471" s="9" t="str">
        <f>IF($T471,tblSalaries[[#This Row],[Years of Experience]],"")</f>
        <v/>
      </c>
      <c r="R471" s="9" t="str">
        <f>IF($T471,tblSalaries[[#This Row],[Region]],"")</f>
        <v/>
      </c>
      <c r="T471" s="11">
        <f t="shared" si="7"/>
        <v>0</v>
      </c>
      <c r="U471" s="11">
        <f>VLOOKUP(tblSalaries[[#This Row],[Region]],SReg,2,FALSE)</f>
        <v>0</v>
      </c>
      <c r="V471" s="11">
        <f>VLOOKUP(tblSalaries[[#This Row],[How many hours of a day you work on Excel]],SHours,2,FALSE)</f>
        <v>1</v>
      </c>
      <c r="W471" s="11">
        <f>IF(tblSalaries[[#This Row],[Years of Experience]]="",Filters!$I$10,VLOOKUP(tblSalaries[[#This Row],[Years of Experience]],Filters!$G$3:$I$9,3,TRUE))</f>
        <v>0</v>
      </c>
    </row>
    <row r="472" spans="2:23" ht="15" customHeight="1" x14ac:dyDescent="0.25">
      <c r="B472" t="s">
        <v>1868</v>
      </c>
      <c r="C472" s="1">
        <v>41055.136782407404</v>
      </c>
      <c r="D472">
        <v>12000</v>
      </c>
      <c r="E472" t="s">
        <v>453</v>
      </c>
      <c r="F472" t="s">
        <v>17</v>
      </c>
      <c r="G472" t="s">
        <v>454</v>
      </c>
      <c r="H472" t="s">
        <v>10</v>
      </c>
      <c r="J472" t="str">
        <f>VLOOKUP(tblSalaries[[#This Row],[clean Country]],tblCountries[[#All],[Mapping]:[Region]],2,FALSE)</f>
        <v>EMEA</v>
      </c>
      <c r="L472" s="9" t="str">
        <f>IF($T472,tblSalaries[[#This Row],[Salary in USD]],"")</f>
        <v/>
      </c>
      <c r="M472" s="9" t="str">
        <f>IF($T472,tblSalaries[[#This Row],[Your Job Title]],"")</f>
        <v/>
      </c>
      <c r="N472" s="9" t="str">
        <f>IF($T472,tblSalaries[[#This Row],[Job Type]],"")</f>
        <v/>
      </c>
      <c r="O472" s="9" t="str">
        <f>IF($T472,tblSalaries[[#This Row],[clean Country]],"")</f>
        <v/>
      </c>
      <c r="P472" s="9" t="str">
        <f>IF($T472,tblSalaries[[#This Row],[How many hours of a day you work on Excel]],"")</f>
        <v/>
      </c>
      <c r="Q472" s="9" t="str">
        <f>IF($T472,tblSalaries[[#This Row],[Years of Experience]],"")</f>
        <v/>
      </c>
      <c r="R472" s="9" t="str">
        <f>IF($T472,tblSalaries[[#This Row],[Region]],"")</f>
        <v/>
      </c>
      <c r="T472" s="11">
        <f t="shared" si="7"/>
        <v>0</v>
      </c>
      <c r="U472" s="11">
        <f>VLOOKUP(tblSalaries[[#This Row],[Region]],SReg,2,FALSE)</f>
        <v>0</v>
      </c>
      <c r="V472" s="11">
        <f>VLOOKUP(tblSalaries[[#This Row],[How many hours of a day you work on Excel]],SHours,2,FALSE)</f>
        <v>1</v>
      </c>
      <c r="W472" s="11">
        <f>IF(tblSalaries[[#This Row],[Years of Experience]]="",Filters!$I$10,VLOOKUP(tblSalaries[[#This Row],[Years of Experience]],Filters!$G$3:$I$9,3,TRUE))</f>
        <v>0</v>
      </c>
    </row>
    <row r="473" spans="2:23" ht="15" customHeight="1" x14ac:dyDescent="0.25">
      <c r="B473" t="s">
        <v>1869</v>
      </c>
      <c r="C473" s="1">
        <v>41055.137025462966</v>
      </c>
      <c r="D473">
        <v>1229201.9037879086</v>
      </c>
      <c r="E473" t="s">
        <v>455</v>
      </c>
      <c r="F473" t="s">
        <v>258</v>
      </c>
      <c r="G473" t="s">
        <v>74</v>
      </c>
      <c r="H473" t="s">
        <v>7</v>
      </c>
      <c r="J473" t="str">
        <f>VLOOKUP(tblSalaries[[#This Row],[clean Country]],tblCountries[[#All],[Mapping]:[Region]],2,FALSE)</f>
        <v>CAN</v>
      </c>
      <c r="L473" s="9" t="str">
        <f>IF($T473,tblSalaries[[#This Row],[Salary in USD]],"")</f>
        <v/>
      </c>
      <c r="M473" s="9" t="str">
        <f>IF($T473,tblSalaries[[#This Row],[Your Job Title]],"")</f>
        <v/>
      </c>
      <c r="N473" s="9" t="str">
        <f>IF($T473,tblSalaries[[#This Row],[Job Type]],"")</f>
        <v/>
      </c>
      <c r="O473" s="9" t="str">
        <f>IF($T473,tblSalaries[[#This Row],[clean Country]],"")</f>
        <v/>
      </c>
      <c r="P473" s="9" t="str">
        <f>IF($T473,tblSalaries[[#This Row],[How many hours of a day you work on Excel]],"")</f>
        <v/>
      </c>
      <c r="Q473" s="9" t="str">
        <f>IF($T473,tblSalaries[[#This Row],[Years of Experience]],"")</f>
        <v/>
      </c>
      <c r="R473" s="9" t="str">
        <f>IF($T473,tblSalaries[[#This Row],[Region]],"")</f>
        <v/>
      </c>
      <c r="T473" s="11">
        <f t="shared" si="7"/>
        <v>0</v>
      </c>
      <c r="U473" s="11">
        <f>VLOOKUP(tblSalaries[[#This Row],[Region]],SReg,2,FALSE)</f>
        <v>0</v>
      </c>
      <c r="V473" s="11">
        <f>VLOOKUP(tblSalaries[[#This Row],[How many hours of a day you work on Excel]],SHours,2,FALSE)</f>
        <v>1</v>
      </c>
      <c r="W473" s="11">
        <f>IF(tblSalaries[[#This Row],[Years of Experience]]="",Filters!$I$10,VLOOKUP(tblSalaries[[#This Row],[Years of Experience]],Filters!$G$3:$I$9,3,TRUE))</f>
        <v>0</v>
      </c>
    </row>
    <row r="474" spans="2:23" ht="15" customHeight="1" x14ac:dyDescent="0.25">
      <c r="B474" t="s">
        <v>1870</v>
      </c>
      <c r="C474" s="1">
        <v>41055.138194444444</v>
      </c>
      <c r="D474">
        <v>30000</v>
      </c>
      <c r="E474" t="s">
        <v>456</v>
      </c>
      <c r="F474" t="s">
        <v>17</v>
      </c>
      <c r="G474" t="s">
        <v>12</v>
      </c>
      <c r="H474" t="s">
        <v>155</v>
      </c>
      <c r="J474" t="str">
        <f>VLOOKUP(tblSalaries[[#This Row],[clean Country]],tblCountries[[#All],[Mapping]:[Region]],2,FALSE)</f>
        <v>USA</v>
      </c>
      <c r="L474" s="9" t="str">
        <f>IF($T474,tblSalaries[[#This Row],[Salary in USD]],"")</f>
        <v/>
      </c>
      <c r="M474" s="9" t="str">
        <f>IF($T474,tblSalaries[[#This Row],[Your Job Title]],"")</f>
        <v/>
      </c>
      <c r="N474" s="9" t="str">
        <f>IF($T474,tblSalaries[[#This Row],[Job Type]],"")</f>
        <v/>
      </c>
      <c r="O474" s="9" t="str">
        <f>IF($T474,tblSalaries[[#This Row],[clean Country]],"")</f>
        <v/>
      </c>
      <c r="P474" s="9" t="str">
        <f>IF($T474,tblSalaries[[#This Row],[How many hours of a day you work on Excel]],"")</f>
        <v/>
      </c>
      <c r="Q474" s="9" t="str">
        <f>IF($T474,tblSalaries[[#This Row],[Years of Experience]],"")</f>
        <v/>
      </c>
      <c r="R474" s="9" t="str">
        <f>IF($T474,tblSalaries[[#This Row],[Region]],"")</f>
        <v/>
      </c>
      <c r="T474" s="11">
        <f t="shared" si="7"/>
        <v>0</v>
      </c>
      <c r="U474" s="11">
        <f>VLOOKUP(tblSalaries[[#This Row],[Region]],SReg,2,FALSE)</f>
        <v>1</v>
      </c>
      <c r="V474" s="11">
        <f>VLOOKUP(tblSalaries[[#This Row],[How many hours of a day you work on Excel]],SHours,2,FALSE)</f>
        <v>0</v>
      </c>
      <c r="W474" s="11">
        <f>IF(tblSalaries[[#This Row],[Years of Experience]]="",Filters!$I$10,VLOOKUP(tblSalaries[[#This Row],[Years of Experience]],Filters!$G$3:$I$9,3,TRUE))</f>
        <v>0</v>
      </c>
    </row>
    <row r="475" spans="2:23" ht="15" customHeight="1" x14ac:dyDescent="0.25">
      <c r="B475" t="s">
        <v>1871</v>
      </c>
      <c r="C475" s="1">
        <v>41055.139884259261</v>
      </c>
      <c r="D475">
        <v>24000</v>
      </c>
      <c r="E475" t="s">
        <v>416</v>
      </c>
      <c r="F475" t="s">
        <v>233</v>
      </c>
      <c r="G475" t="s">
        <v>457</v>
      </c>
      <c r="H475" t="s">
        <v>15</v>
      </c>
      <c r="J475" t="str">
        <f>VLOOKUP(tblSalaries[[#This Row],[clean Country]],tblCountries[[#All],[Mapping]:[Region]],2,FALSE)</f>
        <v>EMEA</v>
      </c>
      <c r="L475" s="9" t="str">
        <f>IF($T475,tblSalaries[[#This Row],[Salary in USD]],"")</f>
        <v/>
      </c>
      <c r="M475" s="9" t="str">
        <f>IF($T475,tblSalaries[[#This Row],[Your Job Title]],"")</f>
        <v/>
      </c>
      <c r="N475" s="9" t="str">
        <f>IF($T475,tblSalaries[[#This Row],[Job Type]],"")</f>
        <v/>
      </c>
      <c r="O475" s="9" t="str">
        <f>IF($T475,tblSalaries[[#This Row],[clean Country]],"")</f>
        <v/>
      </c>
      <c r="P475" s="9" t="str">
        <f>IF($T475,tblSalaries[[#This Row],[How many hours of a day you work on Excel]],"")</f>
        <v/>
      </c>
      <c r="Q475" s="9" t="str">
        <f>IF($T475,tblSalaries[[#This Row],[Years of Experience]],"")</f>
        <v/>
      </c>
      <c r="R475" s="9" t="str">
        <f>IF($T475,tblSalaries[[#This Row],[Region]],"")</f>
        <v/>
      </c>
      <c r="T475" s="11">
        <f t="shared" si="7"/>
        <v>0</v>
      </c>
      <c r="U475" s="11">
        <f>VLOOKUP(tblSalaries[[#This Row],[Region]],SReg,2,FALSE)</f>
        <v>0</v>
      </c>
      <c r="V475" s="11">
        <f>VLOOKUP(tblSalaries[[#This Row],[How many hours of a day you work on Excel]],SHours,2,FALSE)</f>
        <v>0</v>
      </c>
      <c r="W475" s="11">
        <f>IF(tblSalaries[[#This Row],[Years of Experience]]="",Filters!$I$10,VLOOKUP(tblSalaries[[#This Row],[Years of Experience]],Filters!$G$3:$I$9,3,TRUE))</f>
        <v>0</v>
      </c>
    </row>
    <row r="476" spans="2:23" ht="15" customHeight="1" x14ac:dyDescent="0.25">
      <c r="B476" t="s">
        <v>1872</v>
      </c>
      <c r="C476" s="1">
        <v>41055.140219907407</v>
      </c>
      <c r="D476">
        <v>92000</v>
      </c>
      <c r="E476" t="s">
        <v>458</v>
      </c>
      <c r="F476" t="s">
        <v>233</v>
      </c>
      <c r="G476" t="s">
        <v>12</v>
      </c>
      <c r="H476" t="s">
        <v>22</v>
      </c>
      <c r="J476" t="str">
        <f>VLOOKUP(tblSalaries[[#This Row],[clean Country]],tblCountries[[#All],[Mapping]:[Region]],2,FALSE)</f>
        <v>USA</v>
      </c>
      <c r="L476" s="9" t="str">
        <f>IF($T476,tblSalaries[[#This Row],[Salary in USD]],"")</f>
        <v/>
      </c>
      <c r="M476" s="9" t="str">
        <f>IF($T476,tblSalaries[[#This Row],[Your Job Title]],"")</f>
        <v/>
      </c>
      <c r="N476" s="9" t="str">
        <f>IF($T476,tblSalaries[[#This Row],[Job Type]],"")</f>
        <v/>
      </c>
      <c r="O476" s="9" t="str">
        <f>IF($T476,tblSalaries[[#This Row],[clean Country]],"")</f>
        <v/>
      </c>
      <c r="P476" s="9" t="str">
        <f>IF($T476,tblSalaries[[#This Row],[How many hours of a day you work on Excel]],"")</f>
        <v/>
      </c>
      <c r="Q476" s="9" t="str">
        <f>IF($T476,tblSalaries[[#This Row],[Years of Experience]],"")</f>
        <v/>
      </c>
      <c r="R476" s="9" t="str">
        <f>IF($T476,tblSalaries[[#This Row],[Region]],"")</f>
        <v/>
      </c>
      <c r="T476" s="11">
        <f t="shared" si="7"/>
        <v>0</v>
      </c>
      <c r="U476" s="11">
        <f>VLOOKUP(tblSalaries[[#This Row],[Region]],SReg,2,FALSE)</f>
        <v>1</v>
      </c>
      <c r="V476" s="11">
        <f>VLOOKUP(tblSalaries[[#This Row],[How many hours of a day you work on Excel]],SHours,2,FALSE)</f>
        <v>0</v>
      </c>
      <c r="W476" s="11">
        <f>IF(tblSalaries[[#This Row],[Years of Experience]]="",Filters!$I$10,VLOOKUP(tblSalaries[[#This Row],[Years of Experience]],Filters!$G$3:$I$9,3,TRUE))</f>
        <v>0</v>
      </c>
    </row>
    <row r="477" spans="2:23" ht="15" customHeight="1" x14ac:dyDescent="0.25">
      <c r="B477" t="s">
        <v>1873</v>
      </c>
      <c r="C477" s="1">
        <v>41055.140659722223</v>
      </c>
      <c r="D477">
        <v>52000</v>
      </c>
      <c r="E477" t="s">
        <v>459</v>
      </c>
      <c r="F477" t="s">
        <v>17</v>
      </c>
      <c r="G477" t="s">
        <v>12</v>
      </c>
      <c r="H477" t="s">
        <v>7</v>
      </c>
      <c r="J477" t="str">
        <f>VLOOKUP(tblSalaries[[#This Row],[clean Country]],tblCountries[[#All],[Mapping]:[Region]],2,FALSE)</f>
        <v>USA</v>
      </c>
      <c r="L477" s="9" t="str">
        <f>IF($T477,tblSalaries[[#This Row],[Salary in USD]],"")</f>
        <v/>
      </c>
      <c r="M477" s="9" t="str">
        <f>IF($T477,tblSalaries[[#This Row],[Your Job Title]],"")</f>
        <v/>
      </c>
      <c r="N477" s="9" t="str">
        <f>IF($T477,tblSalaries[[#This Row],[Job Type]],"")</f>
        <v/>
      </c>
      <c r="O477" s="9" t="str">
        <f>IF($T477,tblSalaries[[#This Row],[clean Country]],"")</f>
        <v/>
      </c>
      <c r="P477" s="9" t="str">
        <f>IF($T477,tblSalaries[[#This Row],[How many hours of a day you work on Excel]],"")</f>
        <v/>
      </c>
      <c r="Q477" s="9" t="str">
        <f>IF($T477,tblSalaries[[#This Row],[Years of Experience]],"")</f>
        <v/>
      </c>
      <c r="R477" s="9" t="str">
        <f>IF($T477,tblSalaries[[#This Row],[Region]],"")</f>
        <v/>
      </c>
      <c r="T477" s="11">
        <f t="shared" si="7"/>
        <v>0</v>
      </c>
      <c r="U477" s="11">
        <f>VLOOKUP(tblSalaries[[#This Row],[Region]],SReg,2,FALSE)</f>
        <v>1</v>
      </c>
      <c r="V477" s="11">
        <f>VLOOKUP(tblSalaries[[#This Row],[How many hours of a day you work on Excel]],SHours,2,FALSE)</f>
        <v>1</v>
      </c>
      <c r="W477" s="11">
        <f>IF(tblSalaries[[#This Row],[Years of Experience]]="",Filters!$I$10,VLOOKUP(tblSalaries[[#This Row],[Years of Experience]],Filters!$G$3:$I$9,3,TRUE))</f>
        <v>0</v>
      </c>
    </row>
    <row r="478" spans="2:23" ht="15" customHeight="1" x14ac:dyDescent="0.25">
      <c r="B478" t="s">
        <v>1874</v>
      </c>
      <c r="C478" s="1">
        <v>41055.141562500001</v>
      </c>
      <c r="D478">
        <v>169000</v>
      </c>
      <c r="E478" t="s">
        <v>460</v>
      </c>
      <c r="F478" t="s">
        <v>3393</v>
      </c>
      <c r="G478" t="s">
        <v>12</v>
      </c>
      <c r="H478" t="s">
        <v>15</v>
      </c>
      <c r="J478" t="str">
        <f>VLOOKUP(tblSalaries[[#This Row],[clean Country]],tblCountries[[#All],[Mapping]:[Region]],2,FALSE)</f>
        <v>USA</v>
      </c>
      <c r="L478" s="9" t="str">
        <f>IF($T478,tblSalaries[[#This Row],[Salary in USD]],"")</f>
        <v/>
      </c>
      <c r="M478" s="9" t="str">
        <f>IF($T478,tblSalaries[[#This Row],[Your Job Title]],"")</f>
        <v/>
      </c>
      <c r="N478" s="9" t="str">
        <f>IF($T478,tblSalaries[[#This Row],[Job Type]],"")</f>
        <v/>
      </c>
      <c r="O478" s="9" t="str">
        <f>IF($T478,tblSalaries[[#This Row],[clean Country]],"")</f>
        <v/>
      </c>
      <c r="P478" s="9" t="str">
        <f>IF($T478,tblSalaries[[#This Row],[How many hours of a day you work on Excel]],"")</f>
        <v/>
      </c>
      <c r="Q478" s="9" t="str">
        <f>IF($T478,tblSalaries[[#This Row],[Years of Experience]],"")</f>
        <v/>
      </c>
      <c r="R478" s="9" t="str">
        <f>IF($T478,tblSalaries[[#This Row],[Region]],"")</f>
        <v/>
      </c>
      <c r="T478" s="11">
        <f t="shared" si="7"/>
        <v>0</v>
      </c>
      <c r="U478" s="11">
        <f>VLOOKUP(tblSalaries[[#This Row],[Region]],SReg,2,FALSE)</f>
        <v>1</v>
      </c>
      <c r="V478" s="11">
        <f>VLOOKUP(tblSalaries[[#This Row],[How many hours of a day you work on Excel]],SHours,2,FALSE)</f>
        <v>0</v>
      </c>
      <c r="W478" s="11">
        <f>IF(tblSalaries[[#This Row],[Years of Experience]]="",Filters!$I$10,VLOOKUP(tblSalaries[[#This Row],[Years of Experience]],Filters!$G$3:$I$9,3,TRUE))</f>
        <v>0</v>
      </c>
    </row>
    <row r="479" spans="2:23" ht="15" customHeight="1" x14ac:dyDescent="0.25">
      <c r="B479" t="s">
        <v>1875</v>
      </c>
      <c r="C479" s="1">
        <v>41055.143020833333</v>
      </c>
      <c r="D479">
        <v>110000</v>
      </c>
      <c r="E479" t="s">
        <v>461</v>
      </c>
      <c r="F479" t="s">
        <v>258</v>
      </c>
      <c r="G479" t="s">
        <v>462</v>
      </c>
      <c r="H479" t="s">
        <v>15</v>
      </c>
      <c r="J479" t="str">
        <f>VLOOKUP(tblSalaries[[#This Row],[clean Country]],tblCountries[[#All],[Mapping]:[Region]],2,FALSE)</f>
        <v>EMEA</v>
      </c>
      <c r="L479" s="9" t="str">
        <f>IF($T479,tblSalaries[[#This Row],[Salary in USD]],"")</f>
        <v/>
      </c>
      <c r="M479" s="9" t="str">
        <f>IF($T479,tblSalaries[[#This Row],[Your Job Title]],"")</f>
        <v/>
      </c>
      <c r="N479" s="9" t="str">
        <f>IF($T479,tblSalaries[[#This Row],[Job Type]],"")</f>
        <v/>
      </c>
      <c r="O479" s="9" t="str">
        <f>IF($T479,tblSalaries[[#This Row],[clean Country]],"")</f>
        <v/>
      </c>
      <c r="P479" s="9" t="str">
        <f>IF($T479,tblSalaries[[#This Row],[How many hours of a day you work on Excel]],"")</f>
        <v/>
      </c>
      <c r="Q479" s="9" t="str">
        <f>IF($T479,tblSalaries[[#This Row],[Years of Experience]],"")</f>
        <v/>
      </c>
      <c r="R479" s="9" t="str">
        <f>IF($T479,tblSalaries[[#This Row],[Region]],"")</f>
        <v/>
      </c>
      <c r="T479" s="11">
        <f t="shared" si="7"/>
        <v>0</v>
      </c>
      <c r="U479" s="11">
        <f>VLOOKUP(tblSalaries[[#This Row],[Region]],SReg,2,FALSE)</f>
        <v>0</v>
      </c>
      <c r="V479" s="11">
        <f>VLOOKUP(tblSalaries[[#This Row],[How many hours of a day you work on Excel]],SHours,2,FALSE)</f>
        <v>0</v>
      </c>
      <c r="W479" s="11">
        <f>IF(tblSalaries[[#This Row],[Years of Experience]]="",Filters!$I$10,VLOOKUP(tblSalaries[[#This Row],[Years of Experience]],Filters!$G$3:$I$9,3,TRUE))</f>
        <v>0</v>
      </c>
    </row>
    <row r="480" spans="2:23" ht="15" customHeight="1" x14ac:dyDescent="0.25">
      <c r="B480" t="s">
        <v>1876</v>
      </c>
      <c r="C480" s="1">
        <v>41055.14439814815</v>
      </c>
      <c r="D480">
        <v>131675.52225194403</v>
      </c>
      <c r="E480" t="s">
        <v>464</v>
      </c>
      <c r="F480" t="s">
        <v>45</v>
      </c>
      <c r="G480" t="s">
        <v>41</v>
      </c>
      <c r="H480" t="s">
        <v>15</v>
      </c>
      <c r="J480" t="str">
        <f>VLOOKUP(tblSalaries[[#This Row],[clean Country]],tblCountries[[#All],[Mapping]:[Region]],2,FALSE)</f>
        <v>EMEA</v>
      </c>
      <c r="L480" s="9" t="str">
        <f>IF($T480,tblSalaries[[#This Row],[Salary in USD]],"")</f>
        <v/>
      </c>
      <c r="M480" s="9" t="str">
        <f>IF($T480,tblSalaries[[#This Row],[Your Job Title]],"")</f>
        <v/>
      </c>
      <c r="N480" s="9" t="str">
        <f>IF($T480,tblSalaries[[#This Row],[Job Type]],"")</f>
        <v/>
      </c>
      <c r="O480" s="9" t="str">
        <f>IF($T480,tblSalaries[[#This Row],[clean Country]],"")</f>
        <v/>
      </c>
      <c r="P480" s="9" t="str">
        <f>IF($T480,tblSalaries[[#This Row],[How many hours of a day you work on Excel]],"")</f>
        <v/>
      </c>
      <c r="Q480" s="9" t="str">
        <f>IF($T480,tblSalaries[[#This Row],[Years of Experience]],"")</f>
        <v/>
      </c>
      <c r="R480" s="9" t="str">
        <f>IF($T480,tblSalaries[[#This Row],[Region]],"")</f>
        <v/>
      </c>
      <c r="T480" s="11">
        <f t="shared" si="7"/>
        <v>0</v>
      </c>
      <c r="U480" s="11">
        <f>VLOOKUP(tblSalaries[[#This Row],[Region]],SReg,2,FALSE)</f>
        <v>0</v>
      </c>
      <c r="V480" s="11">
        <f>VLOOKUP(tblSalaries[[#This Row],[How many hours of a day you work on Excel]],SHours,2,FALSE)</f>
        <v>0</v>
      </c>
      <c r="W480" s="11">
        <f>IF(tblSalaries[[#This Row],[Years of Experience]]="",Filters!$I$10,VLOOKUP(tblSalaries[[#This Row],[Years of Experience]],Filters!$G$3:$I$9,3,TRUE))</f>
        <v>0</v>
      </c>
    </row>
    <row r="481" spans="2:23" ht="15" customHeight="1" x14ac:dyDescent="0.25">
      <c r="B481" t="s">
        <v>1877</v>
      </c>
      <c r="C481" s="1">
        <v>41055.146319444444</v>
      </c>
      <c r="D481">
        <v>92994.518051969761</v>
      </c>
      <c r="E481" t="s">
        <v>465</v>
      </c>
      <c r="F481" t="s">
        <v>294</v>
      </c>
      <c r="G481" t="s">
        <v>59</v>
      </c>
      <c r="H481" t="s">
        <v>15</v>
      </c>
      <c r="J481" t="str">
        <f>VLOOKUP(tblSalaries[[#This Row],[clean Country]],tblCountries[[#All],[Mapping]:[Region]],2,FALSE)</f>
        <v>EMEA</v>
      </c>
      <c r="L481" s="9" t="str">
        <f>IF($T481,tblSalaries[[#This Row],[Salary in USD]],"")</f>
        <v/>
      </c>
      <c r="M481" s="9" t="str">
        <f>IF($T481,tblSalaries[[#This Row],[Your Job Title]],"")</f>
        <v/>
      </c>
      <c r="N481" s="9" t="str">
        <f>IF($T481,tblSalaries[[#This Row],[Job Type]],"")</f>
        <v/>
      </c>
      <c r="O481" s="9" t="str">
        <f>IF($T481,tblSalaries[[#This Row],[clean Country]],"")</f>
        <v/>
      </c>
      <c r="P481" s="9" t="str">
        <f>IF($T481,tblSalaries[[#This Row],[How many hours of a day you work on Excel]],"")</f>
        <v/>
      </c>
      <c r="Q481" s="9" t="str">
        <f>IF($T481,tblSalaries[[#This Row],[Years of Experience]],"")</f>
        <v/>
      </c>
      <c r="R481" s="9" t="str">
        <f>IF($T481,tblSalaries[[#This Row],[Region]],"")</f>
        <v/>
      </c>
      <c r="T481" s="11">
        <f t="shared" si="7"/>
        <v>0</v>
      </c>
      <c r="U481" s="11">
        <f>VLOOKUP(tblSalaries[[#This Row],[Region]],SReg,2,FALSE)</f>
        <v>0</v>
      </c>
      <c r="V481" s="11">
        <f>VLOOKUP(tblSalaries[[#This Row],[How many hours of a day you work on Excel]],SHours,2,FALSE)</f>
        <v>0</v>
      </c>
      <c r="W481" s="11">
        <f>IF(tblSalaries[[#This Row],[Years of Experience]]="",Filters!$I$10,VLOOKUP(tblSalaries[[#This Row],[Years of Experience]],Filters!$G$3:$I$9,3,TRUE))</f>
        <v>0</v>
      </c>
    </row>
    <row r="482" spans="2:23" ht="15" customHeight="1" x14ac:dyDescent="0.25">
      <c r="B482" t="s">
        <v>1878</v>
      </c>
      <c r="C482" s="1">
        <v>41055.146921296298</v>
      </c>
      <c r="D482">
        <v>50000</v>
      </c>
      <c r="E482" t="s">
        <v>466</v>
      </c>
      <c r="F482" t="s">
        <v>17</v>
      </c>
      <c r="G482" t="s">
        <v>12</v>
      </c>
      <c r="H482" t="s">
        <v>7</v>
      </c>
      <c r="J482" t="str">
        <f>VLOOKUP(tblSalaries[[#This Row],[clean Country]],tblCountries[[#All],[Mapping]:[Region]],2,FALSE)</f>
        <v>USA</v>
      </c>
      <c r="L482" s="9" t="str">
        <f>IF($T482,tblSalaries[[#This Row],[Salary in USD]],"")</f>
        <v/>
      </c>
      <c r="M482" s="9" t="str">
        <f>IF($T482,tblSalaries[[#This Row],[Your Job Title]],"")</f>
        <v/>
      </c>
      <c r="N482" s="9" t="str">
        <f>IF($T482,tblSalaries[[#This Row],[Job Type]],"")</f>
        <v/>
      </c>
      <c r="O482" s="9" t="str">
        <f>IF($T482,tblSalaries[[#This Row],[clean Country]],"")</f>
        <v/>
      </c>
      <c r="P482" s="9" t="str">
        <f>IF($T482,tblSalaries[[#This Row],[How many hours of a day you work on Excel]],"")</f>
        <v/>
      </c>
      <c r="Q482" s="9" t="str">
        <f>IF($T482,tblSalaries[[#This Row],[Years of Experience]],"")</f>
        <v/>
      </c>
      <c r="R482" s="9" t="str">
        <f>IF($T482,tblSalaries[[#This Row],[Region]],"")</f>
        <v/>
      </c>
      <c r="T482" s="11">
        <f t="shared" si="7"/>
        <v>0</v>
      </c>
      <c r="U482" s="11">
        <f>VLOOKUP(tblSalaries[[#This Row],[Region]],SReg,2,FALSE)</f>
        <v>1</v>
      </c>
      <c r="V482" s="11">
        <f>VLOOKUP(tblSalaries[[#This Row],[How many hours of a day you work on Excel]],SHours,2,FALSE)</f>
        <v>1</v>
      </c>
      <c r="W482" s="11">
        <f>IF(tblSalaries[[#This Row],[Years of Experience]]="",Filters!$I$10,VLOOKUP(tblSalaries[[#This Row],[Years of Experience]],Filters!$G$3:$I$9,3,TRUE))</f>
        <v>0</v>
      </c>
    </row>
    <row r="483" spans="2:23" ht="15" customHeight="1" x14ac:dyDescent="0.25">
      <c r="B483" t="s">
        <v>1879</v>
      </c>
      <c r="C483" s="1">
        <v>41055.147372685184</v>
      </c>
      <c r="D483">
        <v>65000</v>
      </c>
      <c r="E483" t="s">
        <v>97</v>
      </c>
      <c r="F483" t="s">
        <v>17</v>
      </c>
      <c r="G483" t="s">
        <v>12</v>
      </c>
      <c r="H483" t="s">
        <v>15</v>
      </c>
      <c r="J483" t="str">
        <f>VLOOKUP(tblSalaries[[#This Row],[clean Country]],tblCountries[[#All],[Mapping]:[Region]],2,FALSE)</f>
        <v>USA</v>
      </c>
      <c r="L483" s="9" t="str">
        <f>IF($T483,tblSalaries[[#This Row],[Salary in USD]],"")</f>
        <v/>
      </c>
      <c r="M483" s="9" t="str">
        <f>IF($T483,tblSalaries[[#This Row],[Your Job Title]],"")</f>
        <v/>
      </c>
      <c r="N483" s="9" t="str">
        <f>IF($T483,tblSalaries[[#This Row],[Job Type]],"")</f>
        <v/>
      </c>
      <c r="O483" s="9" t="str">
        <f>IF($T483,tblSalaries[[#This Row],[clean Country]],"")</f>
        <v/>
      </c>
      <c r="P483" s="9" t="str">
        <f>IF($T483,tblSalaries[[#This Row],[How many hours of a day you work on Excel]],"")</f>
        <v/>
      </c>
      <c r="Q483" s="9" t="str">
        <f>IF($T483,tblSalaries[[#This Row],[Years of Experience]],"")</f>
        <v/>
      </c>
      <c r="R483" s="9" t="str">
        <f>IF($T483,tblSalaries[[#This Row],[Region]],"")</f>
        <v/>
      </c>
      <c r="T483" s="11">
        <f t="shared" si="7"/>
        <v>0</v>
      </c>
      <c r="U483" s="11">
        <f>VLOOKUP(tblSalaries[[#This Row],[Region]],SReg,2,FALSE)</f>
        <v>1</v>
      </c>
      <c r="V483" s="11">
        <f>VLOOKUP(tblSalaries[[#This Row],[How many hours of a day you work on Excel]],SHours,2,FALSE)</f>
        <v>0</v>
      </c>
      <c r="W483" s="11">
        <f>IF(tblSalaries[[#This Row],[Years of Experience]]="",Filters!$I$10,VLOOKUP(tblSalaries[[#This Row],[Years of Experience]],Filters!$G$3:$I$9,3,TRUE))</f>
        <v>0</v>
      </c>
    </row>
    <row r="484" spans="2:23" ht="15" customHeight="1" x14ac:dyDescent="0.25">
      <c r="B484" t="s">
        <v>1880</v>
      </c>
      <c r="C484" s="1">
        <v>41055.147835648146</v>
      </c>
      <c r="D484">
        <v>45234.630059395036</v>
      </c>
      <c r="E484" t="s">
        <v>467</v>
      </c>
      <c r="F484" t="s">
        <v>17</v>
      </c>
      <c r="G484" t="s">
        <v>74</v>
      </c>
      <c r="H484" t="s">
        <v>10</v>
      </c>
      <c r="J484" t="str">
        <f>VLOOKUP(tblSalaries[[#This Row],[clean Country]],tblCountries[[#All],[Mapping]:[Region]],2,FALSE)</f>
        <v>CAN</v>
      </c>
      <c r="L484" s="9" t="str">
        <f>IF($T484,tblSalaries[[#This Row],[Salary in USD]],"")</f>
        <v/>
      </c>
      <c r="M484" s="9" t="str">
        <f>IF($T484,tblSalaries[[#This Row],[Your Job Title]],"")</f>
        <v/>
      </c>
      <c r="N484" s="9" t="str">
        <f>IF($T484,tblSalaries[[#This Row],[Job Type]],"")</f>
        <v/>
      </c>
      <c r="O484" s="9" t="str">
        <f>IF($T484,tblSalaries[[#This Row],[clean Country]],"")</f>
        <v/>
      </c>
      <c r="P484" s="9" t="str">
        <f>IF($T484,tblSalaries[[#This Row],[How many hours of a day you work on Excel]],"")</f>
        <v/>
      </c>
      <c r="Q484" s="9" t="str">
        <f>IF($T484,tblSalaries[[#This Row],[Years of Experience]],"")</f>
        <v/>
      </c>
      <c r="R484" s="9" t="str">
        <f>IF($T484,tblSalaries[[#This Row],[Region]],"")</f>
        <v/>
      </c>
      <c r="T484" s="11">
        <f t="shared" si="7"/>
        <v>0</v>
      </c>
      <c r="U484" s="11">
        <f>VLOOKUP(tblSalaries[[#This Row],[Region]],SReg,2,FALSE)</f>
        <v>0</v>
      </c>
      <c r="V484" s="11">
        <f>VLOOKUP(tblSalaries[[#This Row],[How many hours of a day you work on Excel]],SHours,2,FALSE)</f>
        <v>1</v>
      </c>
      <c r="W484" s="11">
        <f>IF(tblSalaries[[#This Row],[Years of Experience]]="",Filters!$I$10,VLOOKUP(tblSalaries[[#This Row],[Years of Experience]],Filters!$G$3:$I$9,3,TRUE))</f>
        <v>0</v>
      </c>
    </row>
    <row r="485" spans="2:23" ht="15" customHeight="1" x14ac:dyDescent="0.25">
      <c r="B485" t="s">
        <v>1881</v>
      </c>
      <c r="C485" s="1">
        <v>41055.148287037038</v>
      </c>
      <c r="D485">
        <v>55000</v>
      </c>
      <c r="E485" t="s">
        <v>17</v>
      </c>
      <c r="F485" t="s">
        <v>17</v>
      </c>
      <c r="G485" t="s">
        <v>12</v>
      </c>
      <c r="H485" t="s">
        <v>15</v>
      </c>
      <c r="J485" t="str">
        <f>VLOOKUP(tblSalaries[[#This Row],[clean Country]],tblCountries[[#All],[Mapping]:[Region]],2,FALSE)</f>
        <v>USA</v>
      </c>
      <c r="L485" s="9" t="str">
        <f>IF($T485,tblSalaries[[#This Row],[Salary in USD]],"")</f>
        <v/>
      </c>
      <c r="M485" s="9" t="str">
        <f>IF($T485,tblSalaries[[#This Row],[Your Job Title]],"")</f>
        <v/>
      </c>
      <c r="N485" s="9" t="str">
        <f>IF($T485,tblSalaries[[#This Row],[Job Type]],"")</f>
        <v/>
      </c>
      <c r="O485" s="9" t="str">
        <f>IF($T485,tblSalaries[[#This Row],[clean Country]],"")</f>
        <v/>
      </c>
      <c r="P485" s="9" t="str">
        <f>IF($T485,tblSalaries[[#This Row],[How many hours of a day you work on Excel]],"")</f>
        <v/>
      </c>
      <c r="Q485" s="9" t="str">
        <f>IF($T485,tblSalaries[[#This Row],[Years of Experience]],"")</f>
        <v/>
      </c>
      <c r="R485" s="9" t="str">
        <f>IF($T485,tblSalaries[[#This Row],[Region]],"")</f>
        <v/>
      </c>
      <c r="T485" s="11">
        <f t="shared" si="7"/>
        <v>0</v>
      </c>
      <c r="U485" s="11">
        <f>VLOOKUP(tblSalaries[[#This Row],[Region]],SReg,2,FALSE)</f>
        <v>1</v>
      </c>
      <c r="V485" s="11">
        <f>VLOOKUP(tblSalaries[[#This Row],[How many hours of a day you work on Excel]],SHours,2,FALSE)</f>
        <v>0</v>
      </c>
      <c r="W485" s="11">
        <f>IF(tblSalaries[[#This Row],[Years of Experience]]="",Filters!$I$10,VLOOKUP(tblSalaries[[#This Row],[Years of Experience]],Filters!$G$3:$I$9,3,TRUE))</f>
        <v>0</v>
      </c>
    </row>
    <row r="486" spans="2:23" ht="15" customHeight="1" x14ac:dyDescent="0.25">
      <c r="B486" t="s">
        <v>1882</v>
      </c>
      <c r="C486" s="1">
        <v>41055.148657407408</v>
      </c>
      <c r="D486">
        <v>20000</v>
      </c>
      <c r="E486" t="s">
        <v>294</v>
      </c>
      <c r="F486" t="s">
        <v>294</v>
      </c>
      <c r="G486" t="s">
        <v>6</v>
      </c>
      <c r="H486" t="s">
        <v>15</v>
      </c>
      <c r="J486" t="str">
        <f>VLOOKUP(tblSalaries[[#This Row],[clean Country]],tblCountries[[#All],[Mapping]:[Region]],2,FALSE)</f>
        <v>APAC</v>
      </c>
      <c r="L486" s="9" t="str">
        <f>IF($T486,tblSalaries[[#This Row],[Salary in USD]],"")</f>
        <v/>
      </c>
      <c r="M486" s="9" t="str">
        <f>IF($T486,tblSalaries[[#This Row],[Your Job Title]],"")</f>
        <v/>
      </c>
      <c r="N486" s="9" t="str">
        <f>IF($T486,tblSalaries[[#This Row],[Job Type]],"")</f>
        <v/>
      </c>
      <c r="O486" s="9" t="str">
        <f>IF($T486,tblSalaries[[#This Row],[clean Country]],"")</f>
        <v/>
      </c>
      <c r="P486" s="9" t="str">
        <f>IF($T486,tblSalaries[[#This Row],[How many hours of a day you work on Excel]],"")</f>
        <v/>
      </c>
      <c r="Q486" s="9" t="str">
        <f>IF($T486,tblSalaries[[#This Row],[Years of Experience]],"")</f>
        <v/>
      </c>
      <c r="R486" s="9" t="str">
        <f>IF($T486,tblSalaries[[#This Row],[Region]],"")</f>
        <v/>
      </c>
      <c r="T486" s="11">
        <f t="shared" si="7"/>
        <v>0</v>
      </c>
      <c r="U486" s="11">
        <f>VLOOKUP(tblSalaries[[#This Row],[Region]],SReg,2,FALSE)</f>
        <v>0</v>
      </c>
      <c r="V486" s="11">
        <f>VLOOKUP(tblSalaries[[#This Row],[How many hours of a day you work on Excel]],SHours,2,FALSE)</f>
        <v>0</v>
      </c>
      <c r="W486" s="11">
        <f>IF(tblSalaries[[#This Row],[Years of Experience]]="",Filters!$I$10,VLOOKUP(tblSalaries[[#This Row],[Years of Experience]],Filters!$G$3:$I$9,3,TRUE))</f>
        <v>0</v>
      </c>
    </row>
    <row r="487" spans="2:23" ht="15" customHeight="1" x14ac:dyDescent="0.25">
      <c r="B487" t="s">
        <v>1883</v>
      </c>
      <c r="C487" s="1">
        <v>41055.148784722223</v>
      </c>
      <c r="D487">
        <v>6000</v>
      </c>
      <c r="E487" t="s">
        <v>297</v>
      </c>
      <c r="F487" t="s">
        <v>3391</v>
      </c>
      <c r="G487" t="s">
        <v>6</v>
      </c>
      <c r="H487" t="s">
        <v>10</v>
      </c>
      <c r="J487" t="str">
        <f>VLOOKUP(tblSalaries[[#This Row],[clean Country]],tblCountries[[#All],[Mapping]:[Region]],2,FALSE)</f>
        <v>APAC</v>
      </c>
      <c r="L487" s="9" t="str">
        <f>IF($T487,tblSalaries[[#This Row],[Salary in USD]],"")</f>
        <v/>
      </c>
      <c r="M487" s="9" t="str">
        <f>IF($T487,tblSalaries[[#This Row],[Your Job Title]],"")</f>
        <v/>
      </c>
      <c r="N487" s="9" t="str">
        <f>IF($T487,tblSalaries[[#This Row],[Job Type]],"")</f>
        <v/>
      </c>
      <c r="O487" s="9" t="str">
        <f>IF($T487,tblSalaries[[#This Row],[clean Country]],"")</f>
        <v/>
      </c>
      <c r="P487" s="9" t="str">
        <f>IF($T487,tblSalaries[[#This Row],[How many hours of a day you work on Excel]],"")</f>
        <v/>
      </c>
      <c r="Q487" s="9" t="str">
        <f>IF($T487,tblSalaries[[#This Row],[Years of Experience]],"")</f>
        <v/>
      </c>
      <c r="R487" s="9" t="str">
        <f>IF($T487,tblSalaries[[#This Row],[Region]],"")</f>
        <v/>
      </c>
      <c r="T487" s="11">
        <f t="shared" si="7"/>
        <v>0</v>
      </c>
      <c r="U487" s="11">
        <f>VLOOKUP(tblSalaries[[#This Row],[Region]],SReg,2,FALSE)</f>
        <v>0</v>
      </c>
      <c r="V487" s="11">
        <f>VLOOKUP(tblSalaries[[#This Row],[How many hours of a day you work on Excel]],SHours,2,FALSE)</f>
        <v>1</v>
      </c>
      <c r="W487" s="11">
        <f>IF(tblSalaries[[#This Row],[Years of Experience]]="",Filters!$I$10,VLOOKUP(tblSalaries[[#This Row],[Years of Experience]],Filters!$G$3:$I$9,3,TRUE))</f>
        <v>0</v>
      </c>
    </row>
    <row r="488" spans="2:23" ht="15" customHeight="1" x14ac:dyDescent="0.25">
      <c r="B488" t="s">
        <v>1884</v>
      </c>
      <c r="C488" s="1">
        <v>41055.151076388887</v>
      </c>
      <c r="D488">
        <v>299473.87169278396</v>
      </c>
      <c r="E488" t="s">
        <v>468</v>
      </c>
      <c r="F488" t="s">
        <v>3393</v>
      </c>
      <c r="G488" t="s">
        <v>59</v>
      </c>
      <c r="H488" t="s">
        <v>7</v>
      </c>
      <c r="J488" t="str">
        <f>VLOOKUP(tblSalaries[[#This Row],[clean Country]],tblCountries[[#All],[Mapping]:[Region]],2,FALSE)</f>
        <v>EMEA</v>
      </c>
      <c r="L488" s="9" t="str">
        <f>IF($T488,tblSalaries[[#This Row],[Salary in USD]],"")</f>
        <v/>
      </c>
      <c r="M488" s="9" t="str">
        <f>IF($T488,tblSalaries[[#This Row],[Your Job Title]],"")</f>
        <v/>
      </c>
      <c r="N488" s="9" t="str">
        <f>IF($T488,tblSalaries[[#This Row],[Job Type]],"")</f>
        <v/>
      </c>
      <c r="O488" s="9" t="str">
        <f>IF($T488,tblSalaries[[#This Row],[clean Country]],"")</f>
        <v/>
      </c>
      <c r="P488" s="9" t="str">
        <f>IF($T488,tblSalaries[[#This Row],[How many hours of a day you work on Excel]],"")</f>
        <v/>
      </c>
      <c r="Q488" s="9" t="str">
        <f>IF($T488,tblSalaries[[#This Row],[Years of Experience]],"")</f>
        <v/>
      </c>
      <c r="R488" s="9" t="str">
        <f>IF($T488,tblSalaries[[#This Row],[Region]],"")</f>
        <v/>
      </c>
      <c r="T488" s="11">
        <f t="shared" si="7"/>
        <v>0</v>
      </c>
      <c r="U488" s="11">
        <f>VLOOKUP(tblSalaries[[#This Row],[Region]],SReg,2,FALSE)</f>
        <v>0</v>
      </c>
      <c r="V488" s="11">
        <f>VLOOKUP(tblSalaries[[#This Row],[How many hours of a day you work on Excel]],SHours,2,FALSE)</f>
        <v>1</v>
      </c>
      <c r="W488" s="11">
        <f>IF(tblSalaries[[#This Row],[Years of Experience]]="",Filters!$I$10,VLOOKUP(tblSalaries[[#This Row],[Years of Experience]],Filters!$G$3:$I$9,3,TRUE))</f>
        <v>0</v>
      </c>
    </row>
    <row r="489" spans="2:23" ht="15" customHeight="1" x14ac:dyDescent="0.25">
      <c r="B489" t="s">
        <v>1885</v>
      </c>
      <c r="C489" s="1">
        <v>41055.151226851849</v>
      </c>
      <c r="D489">
        <v>44391.484854502989</v>
      </c>
      <c r="E489" t="s">
        <v>469</v>
      </c>
      <c r="F489" t="s">
        <v>45</v>
      </c>
      <c r="G489" t="s">
        <v>59</v>
      </c>
      <c r="H489" t="s">
        <v>7</v>
      </c>
      <c r="J489" t="str">
        <f>VLOOKUP(tblSalaries[[#This Row],[clean Country]],tblCountries[[#All],[Mapping]:[Region]],2,FALSE)</f>
        <v>EMEA</v>
      </c>
      <c r="L489" s="9" t="str">
        <f>IF($T489,tblSalaries[[#This Row],[Salary in USD]],"")</f>
        <v/>
      </c>
      <c r="M489" s="9" t="str">
        <f>IF($T489,tblSalaries[[#This Row],[Your Job Title]],"")</f>
        <v/>
      </c>
      <c r="N489" s="9" t="str">
        <f>IF($T489,tblSalaries[[#This Row],[Job Type]],"")</f>
        <v/>
      </c>
      <c r="O489" s="9" t="str">
        <f>IF($T489,tblSalaries[[#This Row],[clean Country]],"")</f>
        <v/>
      </c>
      <c r="P489" s="9" t="str">
        <f>IF($T489,tblSalaries[[#This Row],[How many hours of a day you work on Excel]],"")</f>
        <v/>
      </c>
      <c r="Q489" s="9" t="str">
        <f>IF($T489,tblSalaries[[#This Row],[Years of Experience]],"")</f>
        <v/>
      </c>
      <c r="R489" s="9" t="str">
        <f>IF($T489,tblSalaries[[#This Row],[Region]],"")</f>
        <v/>
      </c>
      <c r="T489" s="11">
        <f t="shared" si="7"/>
        <v>0</v>
      </c>
      <c r="U489" s="11">
        <f>VLOOKUP(tblSalaries[[#This Row],[Region]],SReg,2,FALSE)</f>
        <v>0</v>
      </c>
      <c r="V489" s="11">
        <f>VLOOKUP(tblSalaries[[#This Row],[How many hours of a day you work on Excel]],SHours,2,FALSE)</f>
        <v>1</v>
      </c>
      <c r="W489" s="11">
        <f>IF(tblSalaries[[#This Row],[Years of Experience]]="",Filters!$I$10,VLOOKUP(tblSalaries[[#This Row],[Years of Experience]],Filters!$G$3:$I$9,3,TRUE))</f>
        <v>0</v>
      </c>
    </row>
    <row r="490" spans="2:23" ht="15" customHeight="1" x14ac:dyDescent="0.25">
      <c r="B490" t="s">
        <v>1886</v>
      </c>
      <c r="C490" s="1">
        <v>41055.153078703705</v>
      </c>
      <c r="D490">
        <v>40000</v>
      </c>
      <c r="E490" t="s">
        <v>470</v>
      </c>
      <c r="F490" t="s">
        <v>17</v>
      </c>
      <c r="G490" t="s">
        <v>12</v>
      </c>
      <c r="H490" t="s">
        <v>15</v>
      </c>
      <c r="J490" t="str">
        <f>VLOOKUP(tblSalaries[[#This Row],[clean Country]],tblCountries[[#All],[Mapping]:[Region]],2,FALSE)</f>
        <v>USA</v>
      </c>
      <c r="L490" s="9" t="str">
        <f>IF($T490,tblSalaries[[#This Row],[Salary in USD]],"")</f>
        <v/>
      </c>
      <c r="M490" s="9" t="str">
        <f>IF($T490,tblSalaries[[#This Row],[Your Job Title]],"")</f>
        <v/>
      </c>
      <c r="N490" s="9" t="str">
        <f>IF($T490,tblSalaries[[#This Row],[Job Type]],"")</f>
        <v/>
      </c>
      <c r="O490" s="9" t="str">
        <f>IF($T490,tblSalaries[[#This Row],[clean Country]],"")</f>
        <v/>
      </c>
      <c r="P490" s="9" t="str">
        <f>IF($T490,tblSalaries[[#This Row],[How many hours of a day you work on Excel]],"")</f>
        <v/>
      </c>
      <c r="Q490" s="9" t="str">
        <f>IF($T490,tblSalaries[[#This Row],[Years of Experience]],"")</f>
        <v/>
      </c>
      <c r="R490" s="9" t="str">
        <f>IF($T490,tblSalaries[[#This Row],[Region]],"")</f>
        <v/>
      </c>
      <c r="T490" s="11">
        <f t="shared" si="7"/>
        <v>0</v>
      </c>
      <c r="U490" s="11">
        <f>VLOOKUP(tblSalaries[[#This Row],[Region]],SReg,2,FALSE)</f>
        <v>1</v>
      </c>
      <c r="V490" s="11">
        <f>VLOOKUP(tblSalaries[[#This Row],[How many hours of a day you work on Excel]],SHours,2,FALSE)</f>
        <v>0</v>
      </c>
      <c r="W490" s="11">
        <f>IF(tblSalaries[[#This Row],[Years of Experience]]="",Filters!$I$10,VLOOKUP(tblSalaries[[#This Row],[Years of Experience]],Filters!$G$3:$I$9,3,TRUE))</f>
        <v>0</v>
      </c>
    </row>
    <row r="491" spans="2:23" ht="15" customHeight="1" x14ac:dyDescent="0.25">
      <c r="B491" t="s">
        <v>1887</v>
      </c>
      <c r="C491" s="1">
        <v>41055.158819444441</v>
      </c>
      <c r="D491">
        <v>108000</v>
      </c>
      <c r="E491" t="s">
        <v>45</v>
      </c>
      <c r="F491" t="s">
        <v>45</v>
      </c>
      <c r="G491" t="s">
        <v>462</v>
      </c>
      <c r="H491" t="s">
        <v>7</v>
      </c>
      <c r="J491" t="str">
        <f>VLOOKUP(tblSalaries[[#This Row],[clean Country]],tblCountries[[#All],[Mapping]:[Region]],2,FALSE)</f>
        <v>EMEA</v>
      </c>
      <c r="L491" s="9" t="str">
        <f>IF($T491,tblSalaries[[#This Row],[Salary in USD]],"")</f>
        <v/>
      </c>
      <c r="M491" s="9" t="str">
        <f>IF($T491,tblSalaries[[#This Row],[Your Job Title]],"")</f>
        <v/>
      </c>
      <c r="N491" s="9" t="str">
        <f>IF($T491,tblSalaries[[#This Row],[Job Type]],"")</f>
        <v/>
      </c>
      <c r="O491" s="9" t="str">
        <f>IF($T491,tblSalaries[[#This Row],[clean Country]],"")</f>
        <v/>
      </c>
      <c r="P491" s="9" t="str">
        <f>IF($T491,tblSalaries[[#This Row],[How many hours of a day you work on Excel]],"")</f>
        <v/>
      </c>
      <c r="Q491" s="9" t="str">
        <f>IF($T491,tblSalaries[[#This Row],[Years of Experience]],"")</f>
        <v/>
      </c>
      <c r="R491" s="9" t="str">
        <f>IF($T491,tblSalaries[[#This Row],[Region]],"")</f>
        <v/>
      </c>
      <c r="T491" s="11">
        <f t="shared" si="7"/>
        <v>0</v>
      </c>
      <c r="U491" s="11">
        <f>VLOOKUP(tblSalaries[[#This Row],[Region]],SReg,2,FALSE)</f>
        <v>0</v>
      </c>
      <c r="V491" s="11">
        <f>VLOOKUP(tblSalaries[[#This Row],[How many hours of a day you work on Excel]],SHours,2,FALSE)</f>
        <v>1</v>
      </c>
      <c r="W491" s="11">
        <f>IF(tblSalaries[[#This Row],[Years of Experience]]="",Filters!$I$10,VLOOKUP(tblSalaries[[#This Row],[Years of Experience]],Filters!$G$3:$I$9,3,TRUE))</f>
        <v>0</v>
      </c>
    </row>
    <row r="492" spans="2:23" ht="15" customHeight="1" x14ac:dyDescent="0.25">
      <c r="B492" t="s">
        <v>1888</v>
      </c>
      <c r="C492" s="1">
        <v>41055.159270833334</v>
      </c>
      <c r="D492">
        <v>3561.5833374885137</v>
      </c>
      <c r="E492" t="s">
        <v>471</v>
      </c>
      <c r="F492" t="s">
        <v>17</v>
      </c>
      <c r="G492" t="s">
        <v>6</v>
      </c>
      <c r="H492" t="s">
        <v>15</v>
      </c>
      <c r="J492" t="str">
        <f>VLOOKUP(tblSalaries[[#This Row],[clean Country]],tblCountries[[#All],[Mapping]:[Region]],2,FALSE)</f>
        <v>APAC</v>
      </c>
      <c r="L492" s="9" t="str">
        <f>IF($T492,tblSalaries[[#This Row],[Salary in USD]],"")</f>
        <v/>
      </c>
      <c r="M492" s="9" t="str">
        <f>IF($T492,tblSalaries[[#This Row],[Your Job Title]],"")</f>
        <v/>
      </c>
      <c r="N492" s="9" t="str">
        <f>IF($T492,tblSalaries[[#This Row],[Job Type]],"")</f>
        <v/>
      </c>
      <c r="O492" s="9" t="str">
        <f>IF($T492,tblSalaries[[#This Row],[clean Country]],"")</f>
        <v/>
      </c>
      <c r="P492" s="9" t="str">
        <f>IF($T492,tblSalaries[[#This Row],[How many hours of a day you work on Excel]],"")</f>
        <v/>
      </c>
      <c r="Q492" s="9" t="str">
        <f>IF($T492,tblSalaries[[#This Row],[Years of Experience]],"")</f>
        <v/>
      </c>
      <c r="R492" s="9" t="str">
        <f>IF($T492,tblSalaries[[#This Row],[Region]],"")</f>
        <v/>
      </c>
      <c r="T492" s="11">
        <f t="shared" si="7"/>
        <v>0</v>
      </c>
      <c r="U492" s="11">
        <f>VLOOKUP(tblSalaries[[#This Row],[Region]],SReg,2,FALSE)</f>
        <v>0</v>
      </c>
      <c r="V492" s="11">
        <f>VLOOKUP(tblSalaries[[#This Row],[How many hours of a day you work on Excel]],SHours,2,FALSE)</f>
        <v>0</v>
      </c>
      <c r="W492" s="11">
        <f>IF(tblSalaries[[#This Row],[Years of Experience]]="",Filters!$I$10,VLOOKUP(tblSalaries[[#This Row],[Years of Experience]],Filters!$G$3:$I$9,3,TRUE))</f>
        <v>0</v>
      </c>
    </row>
    <row r="493" spans="2:23" ht="15" customHeight="1" x14ac:dyDescent="0.25">
      <c r="B493" t="s">
        <v>1889</v>
      </c>
      <c r="C493" s="1">
        <v>41055.160000000003</v>
      </c>
      <c r="D493">
        <v>84000</v>
      </c>
      <c r="E493" t="s">
        <v>60</v>
      </c>
      <c r="F493" t="s">
        <v>17</v>
      </c>
      <c r="G493" t="s">
        <v>12</v>
      </c>
      <c r="H493" t="s">
        <v>10</v>
      </c>
      <c r="J493" t="str">
        <f>VLOOKUP(tblSalaries[[#This Row],[clean Country]],tblCountries[[#All],[Mapping]:[Region]],2,FALSE)</f>
        <v>USA</v>
      </c>
      <c r="L493" s="9" t="str">
        <f>IF($T493,tblSalaries[[#This Row],[Salary in USD]],"")</f>
        <v/>
      </c>
      <c r="M493" s="9" t="str">
        <f>IF($T493,tblSalaries[[#This Row],[Your Job Title]],"")</f>
        <v/>
      </c>
      <c r="N493" s="9" t="str">
        <f>IF($T493,tblSalaries[[#This Row],[Job Type]],"")</f>
        <v/>
      </c>
      <c r="O493" s="9" t="str">
        <f>IF($T493,tblSalaries[[#This Row],[clean Country]],"")</f>
        <v/>
      </c>
      <c r="P493" s="9" t="str">
        <f>IF($T493,tblSalaries[[#This Row],[How many hours of a day you work on Excel]],"")</f>
        <v/>
      </c>
      <c r="Q493" s="9" t="str">
        <f>IF($T493,tblSalaries[[#This Row],[Years of Experience]],"")</f>
        <v/>
      </c>
      <c r="R493" s="9" t="str">
        <f>IF($T493,tblSalaries[[#This Row],[Region]],"")</f>
        <v/>
      </c>
      <c r="T493" s="11">
        <f t="shared" si="7"/>
        <v>0</v>
      </c>
      <c r="U493" s="11">
        <f>VLOOKUP(tblSalaries[[#This Row],[Region]],SReg,2,FALSE)</f>
        <v>1</v>
      </c>
      <c r="V493" s="11">
        <f>VLOOKUP(tblSalaries[[#This Row],[How many hours of a day you work on Excel]],SHours,2,FALSE)</f>
        <v>1</v>
      </c>
      <c r="W493" s="11">
        <f>IF(tblSalaries[[#This Row],[Years of Experience]]="",Filters!$I$10,VLOOKUP(tblSalaries[[#This Row],[Years of Experience]],Filters!$G$3:$I$9,3,TRUE))</f>
        <v>0</v>
      </c>
    </row>
    <row r="494" spans="2:23" ht="15" customHeight="1" x14ac:dyDescent="0.25">
      <c r="B494" t="s">
        <v>1890</v>
      </c>
      <c r="C494" s="1">
        <v>41055.16138888889</v>
      </c>
      <c r="D494">
        <v>52013.882978220376</v>
      </c>
      <c r="E494" t="s">
        <v>472</v>
      </c>
      <c r="F494" t="s">
        <v>45</v>
      </c>
      <c r="G494" t="s">
        <v>59</v>
      </c>
      <c r="H494" t="s">
        <v>7</v>
      </c>
      <c r="J494" t="str">
        <f>VLOOKUP(tblSalaries[[#This Row],[clean Country]],tblCountries[[#All],[Mapping]:[Region]],2,FALSE)</f>
        <v>EMEA</v>
      </c>
      <c r="L494" s="9" t="str">
        <f>IF($T494,tblSalaries[[#This Row],[Salary in USD]],"")</f>
        <v/>
      </c>
      <c r="M494" s="9" t="str">
        <f>IF($T494,tblSalaries[[#This Row],[Your Job Title]],"")</f>
        <v/>
      </c>
      <c r="N494" s="9" t="str">
        <f>IF($T494,tblSalaries[[#This Row],[Job Type]],"")</f>
        <v/>
      </c>
      <c r="O494" s="9" t="str">
        <f>IF($T494,tblSalaries[[#This Row],[clean Country]],"")</f>
        <v/>
      </c>
      <c r="P494" s="9" t="str">
        <f>IF($T494,tblSalaries[[#This Row],[How many hours of a day you work on Excel]],"")</f>
        <v/>
      </c>
      <c r="Q494" s="9" t="str">
        <f>IF($T494,tblSalaries[[#This Row],[Years of Experience]],"")</f>
        <v/>
      </c>
      <c r="R494" s="9" t="str">
        <f>IF($T494,tblSalaries[[#This Row],[Region]],"")</f>
        <v/>
      </c>
      <c r="T494" s="11">
        <f t="shared" si="7"/>
        <v>0</v>
      </c>
      <c r="U494" s="11">
        <f>VLOOKUP(tblSalaries[[#This Row],[Region]],SReg,2,FALSE)</f>
        <v>0</v>
      </c>
      <c r="V494" s="11">
        <f>VLOOKUP(tblSalaries[[#This Row],[How many hours of a day you work on Excel]],SHours,2,FALSE)</f>
        <v>1</v>
      </c>
      <c r="W494" s="11">
        <f>IF(tblSalaries[[#This Row],[Years of Experience]]="",Filters!$I$10,VLOOKUP(tblSalaries[[#This Row],[Years of Experience]],Filters!$G$3:$I$9,3,TRUE))</f>
        <v>0</v>
      </c>
    </row>
    <row r="495" spans="2:23" ht="15" customHeight="1" x14ac:dyDescent="0.25">
      <c r="B495" t="s">
        <v>1891</v>
      </c>
      <c r="C495" s="1">
        <v>41055.162141203706</v>
      </c>
      <c r="D495">
        <v>12821.700014958649</v>
      </c>
      <c r="E495" t="s">
        <v>473</v>
      </c>
      <c r="F495" t="s">
        <v>45</v>
      </c>
      <c r="G495" t="s">
        <v>6</v>
      </c>
      <c r="H495" t="s">
        <v>15</v>
      </c>
      <c r="J495" t="str">
        <f>VLOOKUP(tblSalaries[[#This Row],[clean Country]],tblCountries[[#All],[Mapping]:[Region]],2,FALSE)</f>
        <v>APAC</v>
      </c>
      <c r="L495" s="9" t="str">
        <f>IF($T495,tblSalaries[[#This Row],[Salary in USD]],"")</f>
        <v/>
      </c>
      <c r="M495" s="9" t="str">
        <f>IF($T495,tblSalaries[[#This Row],[Your Job Title]],"")</f>
        <v/>
      </c>
      <c r="N495" s="9" t="str">
        <f>IF($T495,tblSalaries[[#This Row],[Job Type]],"")</f>
        <v/>
      </c>
      <c r="O495" s="9" t="str">
        <f>IF($T495,tblSalaries[[#This Row],[clean Country]],"")</f>
        <v/>
      </c>
      <c r="P495" s="9" t="str">
        <f>IF($T495,tblSalaries[[#This Row],[How many hours of a day you work on Excel]],"")</f>
        <v/>
      </c>
      <c r="Q495" s="9" t="str">
        <f>IF($T495,tblSalaries[[#This Row],[Years of Experience]],"")</f>
        <v/>
      </c>
      <c r="R495" s="9" t="str">
        <f>IF($T495,tblSalaries[[#This Row],[Region]],"")</f>
        <v/>
      </c>
      <c r="T495" s="11">
        <f t="shared" si="7"/>
        <v>0</v>
      </c>
      <c r="U495" s="11">
        <f>VLOOKUP(tblSalaries[[#This Row],[Region]],SReg,2,FALSE)</f>
        <v>0</v>
      </c>
      <c r="V495" s="11">
        <f>VLOOKUP(tblSalaries[[#This Row],[How many hours of a day you work on Excel]],SHours,2,FALSE)</f>
        <v>0</v>
      </c>
      <c r="W495" s="11">
        <f>IF(tblSalaries[[#This Row],[Years of Experience]]="",Filters!$I$10,VLOOKUP(tblSalaries[[#This Row],[Years of Experience]],Filters!$G$3:$I$9,3,TRUE))</f>
        <v>0</v>
      </c>
    </row>
    <row r="496" spans="2:23" ht="15" customHeight="1" x14ac:dyDescent="0.25">
      <c r="B496" t="s">
        <v>1892</v>
      </c>
      <c r="C496" s="1">
        <v>41055.166909722226</v>
      </c>
      <c r="D496">
        <v>67360.264327577388</v>
      </c>
      <c r="E496" t="s">
        <v>11</v>
      </c>
      <c r="F496" t="s">
        <v>17</v>
      </c>
      <c r="G496" t="s">
        <v>74</v>
      </c>
      <c r="H496" t="s">
        <v>7</v>
      </c>
      <c r="J496" t="str">
        <f>VLOOKUP(tblSalaries[[#This Row],[clean Country]],tblCountries[[#All],[Mapping]:[Region]],2,FALSE)</f>
        <v>CAN</v>
      </c>
      <c r="L496" s="9" t="str">
        <f>IF($T496,tblSalaries[[#This Row],[Salary in USD]],"")</f>
        <v/>
      </c>
      <c r="M496" s="9" t="str">
        <f>IF($T496,tblSalaries[[#This Row],[Your Job Title]],"")</f>
        <v/>
      </c>
      <c r="N496" s="9" t="str">
        <f>IF($T496,tblSalaries[[#This Row],[Job Type]],"")</f>
        <v/>
      </c>
      <c r="O496" s="9" t="str">
        <f>IF($T496,tblSalaries[[#This Row],[clean Country]],"")</f>
        <v/>
      </c>
      <c r="P496" s="9" t="str">
        <f>IF($T496,tblSalaries[[#This Row],[How many hours of a day you work on Excel]],"")</f>
        <v/>
      </c>
      <c r="Q496" s="9" t="str">
        <f>IF($T496,tblSalaries[[#This Row],[Years of Experience]],"")</f>
        <v/>
      </c>
      <c r="R496" s="9" t="str">
        <f>IF($T496,tblSalaries[[#This Row],[Region]],"")</f>
        <v/>
      </c>
      <c r="T496" s="11">
        <f t="shared" si="7"/>
        <v>0</v>
      </c>
      <c r="U496" s="11">
        <f>VLOOKUP(tblSalaries[[#This Row],[Region]],SReg,2,FALSE)</f>
        <v>0</v>
      </c>
      <c r="V496" s="11">
        <f>VLOOKUP(tblSalaries[[#This Row],[How many hours of a day you work on Excel]],SHours,2,FALSE)</f>
        <v>1</v>
      </c>
      <c r="W496" s="11">
        <f>IF(tblSalaries[[#This Row],[Years of Experience]]="",Filters!$I$10,VLOOKUP(tblSalaries[[#This Row],[Years of Experience]],Filters!$G$3:$I$9,3,TRUE))</f>
        <v>0</v>
      </c>
    </row>
    <row r="497" spans="2:23" ht="15" customHeight="1" x14ac:dyDescent="0.25">
      <c r="B497" t="s">
        <v>1893</v>
      </c>
      <c r="C497" s="1">
        <v>41055.167881944442</v>
      </c>
      <c r="D497">
        <v>23000</v>
      </c>
      <c r="E497" t="s">
        <v>474</v>
      </c>
      <c r="F497" t="s">
        <v>45</v>
      </c>
      <c r="G497" t="s">
        <v>32</v>
      </c>
      <c r="H497" t="s">
        <v>7</v>
      </c>
      <c r="J497" t="str">
        <f>VLOOKUP(tblSalaries[[#This Row],[clean Country]],tblCountries[[#All],[Mapping]:[Region]],2,FALSE)</f>
        <v>EMEA</v>
      </c>
      <c r="L497" s="9" t="str">
        <f>IF($T497,tblSalaries[[#This Row],[Salary in USD]],"")</f>
        <v/>
      </c>
      <c r="M497" s="9" t="str">
        <f>IF($T497,tblSalaries[[#This Row],[Your Job Title]],"")</f>
        <v/>
      </c>
      <c r="N497" s="9" t="str">
        <f>IF($T497,tblSalaries[[#This Row],[Job Type]],"")</f>
        <v/>
      </c>
      <c r="O497" s="9" t="str">
        <f>IF($T497,tblSalaries[[#This Row],[clean Country]],"")</f>
        <v/>
      </c>
      <c r="P497" s="9" t="str">
        <f>IF($T497,tblSalaries[[#This Row],[How many hours of a day you work on Excel]],"")</f>
        <v/>
      </c>
      <c r="Q497" s="9" t="str">
        <f>IF($T497,tblSalaries[[#This Row],[Years of Experience]],"")</f>
        <v/>
      </c>
      <c r="R497" s="9" t="str">
        <f>IF($T497,tblSalaries[[#This Row],[Region]],"")</f>
        <v/>
      </c>
      <c r="T497" s="11">
        <f t="shared" si="7"/>
        <v>0</v>
      </c>
      <c r="U497" s="11">
        <f>VLOOKUP(tblSalaries[[#This Row],[Region]],SReg,2,FALSE)</f>
        <v>0</v>
      </c>
      <c r="V497" s="11">
        <f>VLOOKUP(tblSalaries[[#This Row],[How many hours of a day you work on Excel]],SHours,2,FALSE)</f>
        <v>1</v>
      </c>
      <c r="W497" s="11">
        <f>IF(tblSalaries[[#This Row],[Years of Experience]]="",Filters!$I$10,VLOOKUP(tblSalaries[[#This Row],[Years of Experience]],Filters!$G$3:$I$9,3,TRUE))</f>
        <v>0</v>
      </c>
    </row>
    <row r="498" spans="2:23" ht="15" customHeight="1" x14ac:dyDescent="0.25">
      <c r="B498" t="s">
        <v>1894</v>
      </c>
      <c r="C498" s="1">
        <v>41055.168043981481</v>
      </c>
      <c r="D498">
        <v>91418.339779902482</v>
      </c>
      <c r="E498" t="s">
        <v>475</v>
      </c>
      <c r="F498" t="s">
        <v>45</v>
      </c>
      <c r="G498" t="s">
        <v>59</v>
      </c>
      <c r="H498" t="s">
        <v>10</v>
      </c>
      <c r="J498" t="str">
        <f>VLOOKUP(tblSalaries[[#This Row],[clean Country]],tblCountries[[#All],[Mapping]:[Region]],2,FALSE)</f>
        <v>EMEA</v>
      </c>
      <c r="L498" s="9" t="str">
        <f>IF($T498,tblSalaries[[#This Row],[Salary in USD]],"")</f>
        <v/>
      </c>
      <c r="M498" s="9" t="str">
        <f>IF($T498,tblSalaries[[#This Row],[Your Job Title]],"")</f>
        <v/>
      </c>
      <c r="N498" s="9" t="str">
        <f>IF($T498,tblSalaries[[#This Row],[Job Type]],"")</f>
        <v/>
      </c>
      <c r="O498" s="9" t="str">
        <f>IF($T498,tblSalaries[[#This Row],[clean Country]],"")</f>
        <v/>
      </c>
      <c r="P498" s="9" t="str">
        <f>IF($T498,tblSalaries[[#This Row],[How many hours of a day you work on Excel]],"")</f>
        <v/>
      </c>
      <c r="Q498" s="9" t="str">
        <f>IF($T498,tblSalaries[[#This Row],[Years of Experience]],"")</f>
        <v/>
      </c>
      <c r="R498" s="9" t="str">
        <f>IF($T498,tblSalaries[[#This Row],[Region]],"")</f>
        <v/>
      </c>
      <c r="T498" s="11">
        <f t="shared" si="7"/>
        <v>0</v>
      </c>
      <c r="U498" s="11">
        <f>VLOOKUP(tblSalaries[[#This Row],[Region]],SReg,2,FALSE)</f>
        <v>0</v>
      </c>
      <c r="V498" s="11">
        <f>VLOOKUP(tblSalaries[[#This Row],[How many hours of a day you work on Excel]],SHours,2,FALSE)</f>
        <v>1</v>
      </c>
      <c r="W498" s="11">
        <f>IF(tblSalaries[[#This Row],[Years of Experience]]="",Filters!$I$10,VLOOKUP(tblSalaries[[#This Row],[Years of Experience]],Filters!$G$3:$I$9,3,TRUE))</f>
        <v>0</v>
      </c>
    </row>
    <row r="499" spans="2:23" ht="15" customHeight="1" x14ac:dyDescent="0.25">
      <c r="B499" t="s">
        <v>1895</v>
      </c>
      <c r="C499" s="1">
        <v>41055.169131944444</v>
      </c>
      <c r="D499">
        <v>77000</v>
      </c>
      <c r="E499" t="s">
        <v>343</v>
      </c>
      <c r="F499" t="s">
        <v>17</v>
      </c>
      <c r="G499" t="s">
        <v>12</v>
      </c>
      <c r="H499" t="s">
        <v>10</v>
      </c>
      <c r="J499" t="str">
        <f>VLOOKUP(tblSalaries[[#This Row],[clean Country]],tblCountries[[#All],[Mapping]:[Region]],2,FALSE)</f>
        <v>USA</v>
      </c>
      <c r="L499" s="9" t="str">
        <f>IF($T499,tblSalaries[[#This Row],[Salary in USD]],"")</f>
        <v/>
      </c>
      <c r="M499" s="9" t="str">
        <f>IF($T499,tblSalaries[[#This Row],[Your Job Title]],"")</f>
        <v/>
      </c>
      <c r="N499" s="9" t="str">
        <f>IF($T499,tblSalaries[[#This Row],[Job Type]],"")</f>
        <v/>
      </c>
      <c r="O499" s="9" t="str">
        <f>IF($T499,tblSalaries[[#This Row],[clean Country]],"")</f>
        <v/>
      </c>
      <c r="P499" s="9" t="str">
        <f>IF($T499,tblSalaries[[#This Row],[How many hours of a day you work on Excel]],"")</f>
        <v/>
      </c>
      <c r="Q499" s="9" t="str">
        <f>IF($T499,tblSalaries[[#This Row],[Years of Experience]],"")</f>
        <v/>
      </c>
      <c r="R499" s="9" t="str">
        <f>IF($T499,tblSalaries[[#This Row],[Region]],"")</f>
        <v/>
      </c>
      <c r="T499" s="11">
        <f t="shared" si="7"/>
        <v>0</v>
      </c>
      <c r="U499" s="11">
        <f>VLOOKUP(tblSalaries[[#This Row],[Region]],SReg,2,FALSE)</f>
        <v>1</v>
      </c>
      <c r="V499" s="11">
        <f>VLOOKUP(tblSalaries[[#This Row],[How many hours of a day you work on Excel]],SHours,2,FALSE)</f>
        <v>1</v>
      </c>
      <c r="W499" s="11">
        <f>IF(tblSalaries[[#This Row],[Years of Experience]]="",Filters!$I$10,VLOOKUP(tblSalaries[[#This Row],[Years of Experience]],Filters!$G$3:$I$9,3,TRUE))</f>
        <v>0</v>
      </c>
    </row>
    <row r="500" spans="2:23" ht="15" customHeight="1" x14ac:dyDescent="0.25">
      <c r="B500" t="s">
        <v>1896</v>
      </c>
      <c r="C500" s="1">
        <v>41055.170231481483</v>
      </c>
      <c r="D500">
        <v>100000</v>
      </c>
      <c r="E500" t="s">
        <v>17</v>
      </c>
      <c r="F500" t="s">
        <v>17</v>
      </c>
      <c r="G500" t="s">
        <v>12</v>
      </c>
      <c r="H500" t="s">
        <v>7</v>
      </c>
      <c r="J500" t="str">
        <f>VLOOKUP(tblSalaries[[#This Row],[clean Country]],tblCountries[[#All],[Mapping]:[Region]],2,FALSE)</f>
        <v>USA</v>
      </c>
      <c r="L500" s="9" t="str">
        <f>IF($T500,tblSalaries[[#This Row],[Salary in USD]],"")</f>
        <v/>
      </c>
      <c r="M500" s="9" t="str">
        <f>IF($T500,tblSalaries[[#This Row],[Your Job Title]],"")</f>
        <v/>
      </c>
      <c r="N500" s="9" t="str">
        <f>IF($T500,tblSalaries[[#This Row],[Job Type]],"")</f>
        <v/>
      </c>
      <c r="O500" s="9" t="str">
        <f>IF($T500,tblSalaries[[#This Row],[clean Country]],"")</f>
        <v/>
      </c>
      <c r="P500" s="9" t="str">
        <f>IF($T500,tblSalaries[[#This Row],[How many hours of a day you work on Excel]],"")</f>
        <v/>
      </c>
      <c r="Q500" s="9" t="str">
        <f>IF($T500,tblSalaries[[#This Row],[Years of Experience]],"")</f>
        <v/>
      </c>
      <c r="R500" s="9" t="str">
        <f>IF($T500,tblSalaries[[#This Row],[Region]],"")</f>
        <v/>
      </c>
      <c r="T500" s="11">
        <f t="shared" si="7"/>
        <v>0</v>
      </c>
      <c r="U500" s="11">
        <f>VLOOKUP(tblSalaries[[#This Row],[Region]],SReg,2,FALSE)</f>
        <v>1</v>
      </c>
      <c r="V500" s="11">
        <f>VLOOKUP(tblSalaries[[#This Row],[How many hours of a day you work on Excel]],SHours,2,FALSE)</f>
        <v>1</v>
      </c>
      <c r="W500" s="11">
        <f>IF(tblSalaries[[#This Row],[Years of Experience]]="",Filters!$I$10,VLOOKUP(tblSalaries[[#This Row],[Years of Experience]],Filters!$G$3:$I$9,3,TRUE))</f>
        <v>0</v>
      </c>
    </row>
    <row r="501" spans="2:23" ht="15" customHeight="1" x14ac:dyDescent="0.25">
      <c r="B501" t="s">
        <v>1897</v>
      </c>
      <c r="C501" s="1">
        <v>41055.174224537041</v>
      </c>
      <c r="D501">
        <v>55500</v>
      </c>
      <c r="E501" t="s">
        <v>476</v>
      </c>
      <c r="F501" t="s">
        <v>391</v>
      </c>
      <c r="G501" t="s">
        <v>148</v>
      </c>
      <c r="H501" t="s">
        <v>7</v>
      </c>
      <c r="J501" t="str">
        <f>VLOOKUP(tblSalaries[[#This Row],[clean Country]],tblCountries[[#All],[Mapping]:[Region]],2,FALSE)</f>
        <v>EMEA</v>
      </c>
      <c r="L501" s="9" t="str">
        <f>IF($T501,tblSalaries[[#This Row],[Salary in USD]],"")</f>
        <v/>
      </c>
      <c r="M501" s="9" t="str">
        <f>IF($T501,tblSalaries[[#This Row],[Your Job Title]],"")</f>
        <v/>
      </c>
      <c r="N501" s="9" t="str">
        <f>IF($T501,tblSalaries[[#This Row],[Job Type]],"")</f>
        <v/>
      </c>
      <c r="O501" s="9" t="str">
        <f>IF($T501,tblSalaries[[#This Row],[clean Country]],"")</f>
        <v/>
      </c>
      <c r="P501" s="9" t="str">
        <f>IF($T501,tblSalaries[[#This Row],[How many hours of a day you work on Excel]],"")</f>
        <v/>
      </c>
      <c r="Q501" s="9" t="str">
        <f>IF($T501,tblSalaries[[#This Row],[Years of Experience]],"")</f>
        <v/>
      </c>
      <c r="R501" s="9" t="str">
        <f>IF($T501,tblSalaries[[#This Row],[Region]],"")</f>
        <v/>
      </c>
      <c r="T501" s="11">
        <f t="shared" si="7"/>
        <v>0</v>
      </c>
      <c r="U501" s="11">
        <f>VLOOKUP(tblSalaries[[#This Row],[Region]],SReg,2,FALSE)</f>
        <v>0</v>
      </c>
      <c r="V501" s="11">
        <f>VLOOKUP(tblSalaries[[#This Row],[How many hours of a day you work on Excel]],SHours,2,FALSE)</f>
        <v>1</v>
      </c>
      <c r="W501" s="11">
        <f>IF(tblSalaries[[#This Row],[Years of Experience]]="",Filters!$I$10,VLOOKUP(tblSalaries[[#This Row],[Years of Experience]],Filters!$G$3:$I$9,3,TRUE))</f>
        <v>0</v>
      </c>
    </row>
    <row r="502" spans="2:23" ht="15" customHeight="1" x14ac:dyDescent="0.25">
      <c r="B502" t="s">
        <v>1898</v>
      </c>
      <c r="C502" s="1">
        <v>41055.175185185188</v>
      </c>
      <c r="D502">
        <v>19055.991584874118</v>
      </c>
      <c r="E502" t="s">
        <v>477</v>
      </c>
      <c r="F502" t="s">
        <v>17</v>
      </c>
      <c r="G502" t="s">
        <v>478</v>
      </c>
      <c r="H502" t="s">
        <v>10</v>
      </c>
      <c r="J502" t="str">
        <f>VLOOKUP(tblSalaries[[#This Row],[clean Country]],tblCountries[[#All],[Mapping]:[Region]],2,FALSE)</f>
        <v>EMEA</v>
      </c>
      <c r="L502" s="9" t="str">
        <f>IF($T502,tblSalaries[[#This Row],[Salary in USD]],"")</f>
        <v/>
      </c>
      <c r="M502" s="9" t="str">
        <f>IF($T502,tblSalaries[[#This Row],[Your Job Title]],"")</f>
        <v/>
      </c>
      <c r="N502" s="9" t="str">
        <f>IF($T502,tblSalaries[[#This Row],[Job Type]],"")</f>
        <v/>
      </c>
      <c r="O502" s="9" t="str">
        <f>IF($T502,tblSalaries[[#This Row],[clean Country]],"")</f>
        <v/>
      </c>
      <c r="P502" s="9" t="str">
        <f>IF($T502,tblSalaries[[#This Row],[How many hours of a day you work on Excel]],"")</f>
        <v/>
      </c>
      <c r="Q502" s="9" t="str">
        <f>IF($T502,tblSalaries[[#This Row],[Years of Experience]],"")</f>
        <v/>
      </c>
      <c r="R502" s="9" t="str">
        <f>IF($T502,tblSalaries[[#This Row],[Region]],"")</f>
        <v/>
      </c>
      <c r="T502" s="11">
        <f t="shared" si="7"/>
        <v>0</v>
      </c>
      <c r="U502" s="11">
        <f>VLOOKUP(tblSalaries[[#This Row],[Region]],SReg,2,FALSE)</f>
        <v>0</v>
      </c>
      <c r="V502" s="11">
        <f>VLOOKUP(tblSalaries[[#This Row],[How many hours of a day you work on Excel]],SHours,2,FALSE)</f>
        <v>1</v>
      </c>
      <c r="W502" s="11">
        <f>IF(tblSalaries[[#This Row],[Years of Experience]]="",Filters!$I$10,VLOOKUP(tblSalaries[[#This Row],[Years of Experience]],Filters!$G$3:$I$9,3,TRUE))</f>
        <v>0</v>
      </c>
    </row>
    <row r="503" spans="2:23" ht="15" customHeight="1" x14ac:dyDescent="0.25">
      <c r="B503" t="s">
        <v>1899</v>
      </c>
      <c r="C503" s="1">
        <v>41055.176319444443</v>
      </c>
      <c r="D503">
        <v>10684.750012465542</v>
      </c>
      <c r="E503" t="s">
        <v>479</v>
      </c>
      <c r="F503" t="s">
        <v>45</v>
      </c>
      <c r="G503" t="s">
        <v>6</v>
      </c>
      <c r="H503" t="s">
        <v>7</v>
      </c>
      <c r="J503" t="str">
        <f>VLOOKUP(tblSalaries[[#This Row],[clean Country]],tblCountries[[#All],[Mapping]:[Region]],2,FALSE)</f>
        <v>APAC</v>
      </c>
      <c r="L503" s="9" t="str">
        <f>IF($T503,tblSalaries[[#This Row],[Salary in USD]],"")</f>
        <v/>
      </c>
      <c r="M503" s="9" t="str">
        <f>IF($T503,tblSalaries[[#This Row],[Your Job Title]],"")</f>
        <v/>
      </c>
      <c r="N503" s="9" t="str">
        <f>IF($T503,tblSalaries[[#This Row],[Job Type]],"")</f>
        <v/>
      </c>
      <c r="O503" s="9" t="str">
        <f>IF($T503,tblSalaries[[#This Row],[clean Country]],"")</f>
        <v/>
      </c>
      <c r="P503" s="9" t="str">
        <f>IF($T503,tblSalaries[[#This Row],[How many hours of a day you work on Excel]],"")</f>
        <v/>
      </c>
      <c r="Q503" s="9" t="str">
        <f>IF($T503,tblSalaries[[#This Row],[Years of Experience]],"")</f>
        <v/>
      </c>
      <c r="R503" s="9" t="str">
        <f>IF($T503,tblSalaries[[#This Row],[Region]],"")</f>
        <v/>
      </c>
      <c r="T503" s="11">
        <f t="shared" si="7"/>
        <v>0</v>
      </c>
      <c r="U503" s="11">
        <f>VLOOKUP(tblSalaries[[#This Row],[Region]],SReg,2,FALSE)</f>
        <v>0</v>
      </c>
      <c r="V503" s="11">
        <f>VLOOKUP(tblSalaries[[#This Row],[How many hours of a day you work on Excel]],SHours,2,FALSE)</f>
        <v>1</v>
      </c>
      <c r="W503" s="11">
        <f>IF(tblSalaries[[#This Row],[Years of Experience]]="",Filters!$I$10,VLOOKUP(tblSalaries[[#This Row],[Years of Experience]],Filters!$G$3:$I$9,3,TRUE))</f>
        <v>0</v>
      </c>
    </row>
    <row r="504" spans="2:23" ht="15" customHeight="1" x14ac:dyDescent="0.25">
      <c r="B504" t="s">
        <v>1900</v>
      </c>
      <c r="C504" s="1">
        <v>41055.176701388889</v>
      </c>
      <c r="D504">
        <v>8400</v>
      </c>
      <c r="E504" t="s">
        <v>45</v>
      </c>
      <c r="F504" t="s">
        <v>45</v>
      </c>
      <c r="G504" t="s">
        <v>6</v>
      </c>
      <c r="H504" t="s">
        <v>7</v>
      </c>
      <c r="J504" t="str">
        <f>VLOOKUP(tblSalaries[[#This Row],[clean Country]],tblCountries[[#All],[Mapping]:[Region]],2,FALSE)</f>
        <v>APAC</v>
      </c>
      <c r="L504" s="9" t="str">
        <f>IF($T504,tblSalaries[[#This Row],[Salary in USD]],"")</f>
        <v/>
      </c>
      <c r="M504" s="9" t="str">
        <f>IF($T504,tblSalaries[[#This Row],[Your Job Title]],"")</f>
        <v/>
      </c>
      <c r="N504" s="9" t="str">
        <f>IF($T504,tblSalaries[[#This Row],[Job Type]],"")</f>
        <v/>
      </c>
      <c r="O504" s="9" t="str">
        <f>IF($T504,tblSalaries[[#This Row],[clean Country]],"")</f>
        <v/>
      </c>
      <c r="P504" s="9" t="str">
        <f>IF($T504,tblSalaries[[#This Row],[How many hours of a day you work on Excel]],"")</f>
        <v/>
      </c>
      <c r="Q504" s="9" t="str">
        <f>IF($T504,tblSalaries[[#This Row],[Years of Experience]],"")</f>
        <v/>
      </c>
      <c r="R504" s="9" t="str">
        <f>IF($T504,tblSalaries[[#This Row],[Region]],"")</f>
        <v/>
      </c>
      <c r="T504" s="11">
        <f t="shared" si="7"/>
        <v>0</v>
      </c>
      <c r="U504" s="11">
        <f>VLOOKUP(tblSalaries[[#This Row],[Region]],SReg,2,FALSE)</f>
        <v>0</v>
      </c>
      <c r="V504" s="11">
        <f>VLOOKUP(tblSalaries[[#This Row],[How many hours of a day you work on Excel]],SHours,2,FALSE)</f>
        <v>1</v>
      </c>
      <c r="W504" s="11">
        <f>IF(tblSalaries[[#This Row],[Years of Experience]]="",Filters!$I$10,VLOOKUP(tblSalaries[[#This Row],[Years of Experience]],Filters!$G$3:$I$9,3,TRUE))</f>
        <v>0</v>
      </c>
    </row>
    <row r="505" spans="2:23" ht="15" customHeight="1" x14ac:dyDescent="0.25">
      <c r="B505" t="s">
        <v>1901</v>
      </c>
      <c r="C505" s="1">
        <v>41055.17796296296</v>
      </c>
      <c r="D505">
        <v>8903.9583437212841</v>
      </c>
      <c r="E505" t="s">
        <v>480</v>
      </c>
      <c r="F505" t="s">
        <v>45</v>
      </c>
      <c r="G505" t="s">
        <v>6</v>
      </c>
      <c r="H505" t="s">
        <v>15</v>
      </c>
      <c r="J505" t="str">
        <f>VLOOKUP(tblSalaries[[#This Row],[clean Country]],tblCountries[[#All],[Mapping]:[Region]],2,FALSE)</f>
        <v>APAC</v>
      </c>
      <c r="L505" s="9" t="str">
        <f>IF($T505,tblSalaries[[#This Row],[Salary in USD]],"")</f>
        <v/>
      </c>
      <c r="M505" s="9" t="str">
        <f>IF($T505,tblSalaries[[#This Row],[Your Job Title]],"")</f>
        <v/>
      </c>
      <c r="N505" s="9" t="str">
        <f>IF($T505,tblSalaries[[#This Row],[Job Type]],"")</f>
        <v/>
      </c>
      <c r="O505" s="9" t="str">
        <f>IF($T505,tblSalaries[[#This Row],[clean Country]],"")</f>
        <v/>
      </c>
      <c r="P505" s="9" t="str">
        <f>IF($T505,tblSalaries[[#This Row],[How many hours of a day you work on Excel]],"")</f>
        <v/>
      </c>
      <c r="Q505" s="9" t="str">
        <f>IF($T505,tblSalaries[[#This Row],[Years of Experience]],"")</f>
        <v/>
      </c>
      <c r="R505" s="9" t="str">
        <f>IF($T505,tblSalaries[[#This Row],[Region]],"")</f>
        <v/>
      </c>
      <c r="T505" s="11">
        <f t="shared" si="7"/>
        <v>0</v>
      </c>
      <c r="U505" s="11">
        <f>VLOOKUP(tblSalaries[[#This Row],[Region]],SReg,2,FALSE)</f>
        <v>0</v>
      </c>
      <c r="V505" s="11">
        <f>VLOOKUP(tblSalaries[[#This Row],[How many hours of a day you work on Excel]],SHours,2,FALSE)</f>
        <v>0</v>
      </c>
      <c r="W505" s="11">
        <f>IF(tblSalaries[[#This Row],[Years of Experience]]="",Filters!$I$10,VLOOKUP(tblSalaries[[#This Row],[Years of Experience]],Filters!$G$3:$I$9,3,TRUE))</f>
        <v>0</v>
      </c>
    </row>
    <row r="506" spans="2:23" ht="15" customHeight="1" x14ac:dyDescent="0.25">
      <c r="B506" t="s">
        <v>1902</v>
      </c>
      <c r="C506" s="1">
        <v>41055.178703703707</v>
      </c>
      <c r="D506">
        <v>12000</v>
      </c>
      <c r="E506" t="s">
        <v>477</v>
      </c>
      <c r="F506" t="s">
        <v>17</v>
      </c>
      <c r="G506" t="s">
        <v>118</v>
      </c>
      <c r="H506" t="s">
        <v>10</v>
      </c>
      <c r="J506" t="str">
        <f>VLOOKUP(tblSalaries[[#This Row],[clean Country]],tblCountries[[#All],[Mapping]:[Region]],2,FALSE)</f>
        <v>S AMER</v>
      </c>
      <c r="L506" s="9" t="str">
        <f>IF($T506,tblSalaries[[#This Row],[Salary in USD]],"")</f>
        <v/>
      </c>
      <c r="M506" s="9" t="str">
        <f>IF($T506,tblSalaries[[#This Row],[Your Job Title]],"")</f>
        <v/>
      </c>
      <c r="N506" s="9" t="str">
        <f>IF($T506,tblSalaries[[#This Row],[Job Type]],"")</f>
        <v/>
      </c>
      <c r="O506" s="9" t="str">
        <f>IF($T506,tblSalaries[[#This Row],[clean Country]],"")</f>
        <v/>
      </c>
      <c r="P506" s="9" t="str">
        <f>IF($T506,tblSalaries[[#This Row],[How many hours of a day you work on Excel]],"")</f>
        <v/>
      </c>
      <c r="Q506" s="9" t="str">
        <f>IF($T506,tblSalaries[[#This Row],[Years of Experience]],"")</f>
        <v/>
      </c>
      <c r="R506" s="9" t="str">
        <f>IF($T506,tblSalaries[[#This Row],[Region]],"")</f>
        <v/>
      </c>
      <c r="T506" s="11">
        <f t="shared" si="7"/>
        <v>0</v>
      </c>
      <c r="U506" s="11">
        <f>VLOOKUP(tblSalaries[[#This Row],[Region]],SReg,2,FALSE)</f>
        <v>0</v>
      </c>
      <c r="V506" s="11">
        <f>VLOOKUP(tblSalaries[[#This Row],[How many hours of a day you work on Excel]],SHours,2,FALSE)</f>
        <v>1</v>
      </c>
      <c r="W506" s="11">
        <f>IF(tblSalaries[[#This Row],[Years of Experience]]="",Filters!$I$10,VLOOKUP(tblSalaries[[#This Row],[Years of Experience]],Filters!$G$3:$I$9,3,TRUE))</f>
        <v>0</v>
      </c>
    </row>
    <row r="507" spans="2:23" ht="15" customHeight="1" x14ac:dyDescent="0.25">
      <c r="B507" t="s">
        <v>1903</v>
      </c>
      <c r="C507" s="1">
        <v>41055.179340277777</v>
      </c>
      <c r="D507">
        <v>65000</v>
      </c>
      <c r="E507" t="s">
        <v>481</v>
      </c>
      <c r="F507" t="s">
        <v>45</v>
      </c>
      <c r="G507" t="s">
        <v>12</v>
      </c>
      <c r="H507" t="s">
        <v>10</v>
      </c>
      <c r="J507" t="str">
        <f>VLOOKUP(tblSalaries[[#This Row],[clean Country]],tblCountries[[#All],[Mapping]:[Region]],2,FALSE)</f>
        <v>USA</v>
      </c>
      <c r="L507" s="9" t="str">
        <f>IF($T507,tblSalaries[[#This Row],[Salary in USD]],"")</f>
        <v/>
      </c>
      <c r="M507" s="9" t="str">
        <f>IF($T507,tblSalaries[[#This Row],[Your Job Title]],"")</f>
        <v/>
      </c>
      <c r="N507" s="9" t="str">
        <f>IF($T507,tblSalaries[[#This Row],[Job Type]],"")</f>
        <v/>
      </c>
      <c r="O507" s="9" t="str">
        <f>IF($T507,tblSalaries[[#This Row],[clean Country]],"")</f>
        <v/>
      </c>
      <c r="P507" s="9" t="str">
        <f>IF($T507,tblSalaries[[#This Row],[How many hours of a day you work on Excel]],"")</f>
        <v/>
      </c>
      <c r="Q507" s="9" t="str">
        <f>IF($T507,tblSalaries[[#This Row],[Years of Experience]],"")</f>
        <v/>
      </c>
      <c r="R507" s="9" t="str">
        <f>IF($T507,tblSalaries[[#This Row],[Region]],"")</f>
        <v/>
      </c>
      <c r="T507" s="11">
        <f t="shared" si="7"/>
        <v>0</v>
      </c>
      <c r="U507" s="11">
        <f>VLOOKUP(tblSalaries[[#This Row],[Region]],SReg,2,FALSE)</f>
        <v>1</v>
      </c>
      <c r="V507" s="11">
        <f>VLOOKUP(tblSalaries[[#This Row],[How many hours of a day you work on Excel]],SHours,2,FALSE)</f>
        <v>1</v>
      </c>
      <c r="W507" s="11">
        <f>IF(tblSalaries[[#This Row],[Years of Experience]]="",Filters!$I$10,VLOOKUP(tblSalaries[[#This Row],[Years of Experience]],Filters!$G$3:$I$9,3,TRUE))</f>
        <v>0</v>
      </c>
    </row>
    <row r="508" spans="2:23" ht="15" customHeight="1" x14ac:dyDescent="0.25">
      <c r="B508" t="s">
        <v>1904</v>
      </c>
      <c r="C508" s="1">
        <v>41055.179918981485</v>
      </c>
      <c r="D508">
        <v>25849.323661903458</v>
      </c>
      <c r="E508" t="s">
        <v>482</v>
      </c>
      <c r="F508" t="s">
        <v>17</v>
      </c>
      <c r="G508" t="s">
        <v>59</v>
      </c>
      <c r="H508" t="s">
        <v>7</v>
      </c>
      <c r="J508" t="str">
        <f>VLOOKUP(tblSalaries[[#This Row],[clean Country]],tblCountries[[#All],[Mapping]:[Region]],2,FALSE)</f>
        <v>EMEA</v>
      </c>
      <c r="L508" s="9" t="str">
        <f>IF($T508,tblSalaries[[#This Row],[Salary in USD]],"")</f>
        <v/>
      </c>
      <c r="M508" s="9" t="str">
        <f>IF($T508,tblSalaries[[#This Row],[Your Job Title]],"")</f>
        <v/>
      </c>
      <c r="N508" s="9" t="str">
        <f>IF($T508,tblSalaries[[#This Row],[Job Type]],"")</f>
        <v/>
      </c>
      <c r="O508" s="9" t="str">
        <f>IF($T508,tblSalaries[[#This Row],[clean Country]],"")</f>
        <v/>
      </c>
      <c r="P508" s="9" t="str">
        <f>IF($T508,tblSalaries[[#This Row],[How many hours of a day you work on Excel]],"")</f>
        <v/>
      </c>
      <c r="Q508" s="9" t="str">
        <f>IF($T508,tblSalaries[[#This Row],[Years of Experience]],"")</f>
        <v/>
      </c>
      <c r="R508" s="9" t="str">
        <f>IF($T508,tblSalaries[[#This Row],[Region]],"")</f>
        <v/>
      </c>
      <c r="T508" s="11">
        <f t="shared" si="7"/>
        <v>0</v>
      </c>
      <c r="U508" s="11">
        <f>VLOOKUP(tblSalaries[[#This Row],[Region]],SReg,2,FALSE)</f>
        <v>0</v>
      </c>
      <c r="V508" s="11">
        <f>VLOOKUP(tblSalaries[[#This Row],[How many hours of a day you work on Excel]],SHours,2,FALSE)</f>
        <v>1</v>
      </c>
      <c r="W508" s="11">
        <f>IF(tblSalaries[[#This Row],[Years of Experience]]="",Filters!$I$10,VLOOKUP(tblSalaries[[#This Row],[Years of Experience]],Filters!$G$3:$I$9,3,TRUE))</f>
        <v>0</v>
      </c>
    </row>
    <row r="509" spans="2:23" ht="15" customHeight="1" x14ac:dyDescent="0.25">
      <c r="B509" t="s">
        <v>1905</v>
      </c>
      <c r="C509" s="1">
        <v>41055.180752314816</v>
      </c>
      <c r="D509">
        <v>122941.90522124816</v>
      </c>
      <c r="E509" t="s">
        <v>483</v>
      </c>
      <c r="F509" t="s">
        <v>17</v>
      </c>
      <c r="G509" t="s">
        <v>59</v>
      </c>
      <c r="H509" t="s">
        <v>22</v>
      </c>
      <c r="J509" t="str">
        <f>VLOOKUP(tblSalaries[[#This Row],[clean Country]],tblCountries[[#All],[Mapping]:[Region]],2,FALSE)</f>
        <v>EMEA</v>
      </c>
      <c r="L509" s="9" t="str">
        <f>IF($T509,tblSalaries[[#This Row],[Salary in USD]],"")</f>
        <v/>
      </c>
      <c r="M509" s="9" t="str">
        <f>IF($T509,tblSalaries[[#This Row],[Your Job Title]],"")</f>
        <v/>
      </c>
      <c r="N509" s="9" t="str">
        <f>IF($T509,tblSalaries[[#This Row],[Job Type]],"")</f>
        <v/>
      </c>
      <c r="O509" s="9" t="str">
        <f>IF($T509,tblSalaries[[#This Row],[clean Country]],"")</f>
        <v/>
      </c>
      <c r="P509" s="9" t="str">
        <f>IF($T509,tblSalaries[[#This Row],[How many hours of a day you work on Excel]],"")</f>
        <v/>
      </c>
      <c r="Q509" s="9" t="str">
        <f>IF($T509,tblSalaries[[#This Row],[Years of Experience]],"")</f>
        <v/>
      </c>
      <c r="R509" s="9" t="str">
        <f>IF($T509,tblSalaries[[#This Row],[Region]],"")</f>
        <v/>
      </c>
      <c r="T509" s="11">
        <f t="shared" si="7"/>
        <v>0</v>
      </c>
      <c r="U509" s="11">
        <f>VLOOKUP(tblSalaries[[#This Row],[Region]],SReg,2,FALSE)</f>
        <v>0</v>
      </c>
      <c r="V509" s="11">
        <f>VLOOKUP(tblSalaries[[#This Row],[How many hours of a day you work on Excel]],SHours,2,FALSE)</f>
        <v>0</v>
      </c>
      <c r="W509" s="11">
        <f>IF(tblSalaries[[#This Row],[Years of Experience]]="",Filters!$I$10,VLOOKUP(tblSalaries[[#This Row],[Years of Experience]],Filters!$G$3:$I$9,3,TRUE))</f>
        <v>0</v>
      </c>
    </row>
    <row r="510" spans="2:23" ht="15" customHeight="1" x14ac:dyDescent="0.25">
      <c r="B510" t="s">
        <v>1906</v>
      </c>
      <c r="C510" s="1">
        <v>41055.184305555558</v>
      </c>
      <c r="D510">
        <v>76000</v>
      </c>
      <c r="E510" t="s">
        <v>390</v>
      </c>
      <c r="F510" t="s">
        <v>45</v>
      </c>
      <c r="G510" t="s">
        <v>12</v>
      </c>
      <c r="H510" t="s">
        <v>15</v>
      </c>
      <c r="J510" t="str">
        <f>VLOOKUP(tblSalaries[[#This Row],[clean Country]],tblCountries[[#All],[Mapping]:[Region]],2,FALSE)</f>
        <v>USA</v>
      </c>
      <c r="L510" s="9" t="str">
        <f>IF($T510,tblSalaries[[#This Row],[Salary in USD]],"")</f>
        <v/>
      </c>
      <c r="M510" s="9" t="str">
        <f>IF($T510,tblSalaries[[#This Row],[Your Job Title]],"")</f>
        <v/>
      </c>
      <c r="N510" s="9" t="str">
        <f>IF($T510,tblSalaries[[#This Row],[Job Type]],"")</f>
        <v/>
      </c>
      <c r="O510" s="9" t="str">
        <f>IF($T510,tblSalaries[[#This Row],[clean Country]],"")</f>
        <v/>
      </c>
      <c r="P510" s="9" t="str">
        <f>IF($T510,tblSalaries[[#This Row],[How many hours of a day you work on Excel]],"")</f>
        <v/>
      </c>
      <c r="Q510" s="9" t="str">
        <f>IF($T510,tblSalaries[[#This Row],[Years of Experience]],"")</f>
        <v/>
      </c>
      <c r="R510" s="9" t="str">
        <f>IF($T510,tblSalaries[[#This Row],[Region]],"")</f>
        <v/>
      </c>
      <c r="T510" s="11">
        <f t="shared" si="7"/>
        <v>0</v>
      </c>
      <c r="U510" s="11">
        <f>VLOOKUP(tblSalaries[[#This Row],[Region]],SReg,2,FALSE)</f>
        <v>1</v>
      </c>
      <c r="V510" s="11">
        <f>VLOOKUP(tblSalaries[[#This Row],[How many hours of a day you work on Excel]],SHours,2,FALSE)</f>
        <v>0</v>
      </c>
      <c r="W510" s="11">
        <f>IF(tblSalaries[[#This Row],[Years of Experience]]="",Filters!$I$10,VLOOKUP(tblSalaries[[#This Row],[Years of Experience]],Filters!$G$3:$I$9,3,TRUE))</f>
        <v>0</v>
      </c>
    </row>
    <row r="511" spans="2:23" ht="15" customHeight="1" x14ac:dyDescent="0.25">
      <c r="B511" t="s">
        <v>1907</v>
      </c>
      <c r="C511" s="1">
        <v>41055.184837962966</v>
      </c>
      <c r="D511">
        <v>150000</v>
      </c>
      <c r="E511" t="s">
        <v>294</v>
      </c>
      <c r="F511" t="s">
        <v>294</v>
      </c>
      <c r="G511" t="s">
        <v>12</v>
      </c>
      <c r="H511" t="s">
        <v>10</v>
      </c>
      <c r="J511" t="str">
        <f>VLOOKUP(tblSalaries[[#This Row],[clean Country]],tblCountries[[#All],[Mapping]:[Region]],2,FALSE)</f>
        <v>USA</v>
      </c>
      <c r="L511" s="9" t="str">
        <f>IF($T511,tblSalaries[[#This Row],[Salary in USD]],"")</f>
        <v/>
      </c>
      <c r="M511" s="9" t="str">
        <f>IF($T511,tblSalaries[[#This Row],[Your Job Title]],"")</f>
        <v/>
      </c>
      <c r="N511" s="9" t="str">
        <f>IF($T511,tblSalaries[[#This Row],[Job Type]],"")</f>
        <v/>
      </c>
      <c r="O511" s="9" t="str">
        <f>IF($T511,tblSalaries[[#This Row],[clean Country]],"")</f>
        <v/>
      </c>
      <c r="P511" s="9" t="str">
        <f>IF($T511,tblSalaries[[#This Row],[How many hours of a day you work on Excel]],"")</f>
        <v/>
      </c>
      <c r="Q511" s="9" t="str">
        <f>IF($T511,tblSalaries[[#This Row],[Years of Experience]],"")</f>
        <v/>
      </c>
      <c r="R511" s="9" t="str">
        <f>IF($T511,tblSalaries[[#This Row],[Region]],"")</f>
        <v/>
      </c>
      <c r="T511" s="11">
        <f t="shared" si="7"/>
        <v>0</v>
      </c>
      <c r="U511" s="11">
        <f>VLOOKUP(tblSalaries[[#This Row],[Region]],SReg,2,FALSE)</f>
        <v>1</v>
      </c>
      <c r="V511" s="11">
        <f>VLOOKUP(tblSalaries[[#This Row],[How many hours of a day you work on Excel]],SHours,2,FALSE)</f>
        <v>1</v>
      </c>
      <c r="W511" s="11">
        <f>IF(tblSalaries[[#This Row],[Years of Experience]]="",Filters!$I$10,VLOOKUP(tblSalaries[[#This Row],[Years of Experience]],Filters!$G$3:$I$9,3,TRUE))</f>
        <v>0</v>
      </c>
    </row>
    <row r="512" spans="2:23" ht="15" customHeight="1" x14ac:dyDescent="0.25">
      <c r="B512" t="s">
        <v>1908</v>
      </c>
      <c r="C512" s="1">
        <v>41055.185555555552</v>
      </c>
      <c r="D512">
        <v>54000</v>
      </c>
      <c r="E512" t="s">
        <v>173</v>
      </c>
      <c r="F512" t="s">
        <v>17</v>
      </c>
      <c r="G512" t="s">
        <v>12</v>
      </c>
      <c r="H512" t="s">
        <v>7</v>
      </c>
      <c r="J512" t="str">
        <f>VLOOKUP(tblSalaries[[#This Row],[clean Country]],tblCountries[[#All],[Mapping]:[Region]],2,FALSE)</f>
        <v>USA</v>
      </c>
      <c r="L512" s="9" t="str">
        <f>IF($T512,tblSalaries[[#This Row],[Salary in USD]],"")</f>
        <v/>
      </c>
      <c r="M512" s="9" t="str">
        <f>IF($T512,tblSalaries[[#This Row],[Your Job Title]],"")</f>
        <v/>
      </c>
      <c r="N512" s="9" t="str">
        <f>IF($T512,tblSalaries[[#This Row],[Job Type]],"")</f>
        <v/>
      </c>
      <c r="O512" s="9" t="str">
        <f>IF($T512,tblSalaries[[#This Row],[clean Country]],"")</f>
        <v/>
      </c>
      <c r="P512" s="9" t="str">
        <f>IF($T512,tblSalaries[[#This Row],[How many hours of a day you work on Excel]],"")</f>
        <v/>
      </c>
      <c r="Q512" s="9" t="str">
        <f>IF($T512,tblSalaries[[#This Row],[Years of Experience]],"")</f>
        <v/>
      </c>
      <c r="R512" s="9" t="str">
        <f>IF($T512,tblSalaries[[#This Row],[Region]],"")</f>
        <v/>
      </c>
      <c r="T512" s="11">
        <f t="shared" si="7"/>
        <v>0</v>
      </c>
      <c r="U512" s="11">
        <f>VLOOKUP(tblSalaries[[#This Row],[Region]],SReg,2,FALSE)</f>
        <v>1</v>
      </c>
      <c r="V512" s="11">
        <f>VLOOKUP(tblSalaries[[#This Row],[How many hours of a day you work on Excel]],SHours,2,FALSE)</f>
        <v>1</v>
      </c>
      <c r="W512" s="11">
        <f>IF(tblSalaries[[#This Row],[Years of Experience]]="",Filters!$I$10,VLOOKUP(tblSalaries[[#This Row],[Years of Experience]],Filters!$G$3:$I$9,3,TRUE))</f>
        <v>0</v>
      </c>
    </row>
    <row r="513" spans="2:23" ht="15" customHeight="1" x14ac:dyDescent="0.25">
      <c r="B513" t="s">
        <v>1909</v>
      </c>
      <c r="C513" s="1">
        <v>41055.189618055556</v>
      </c>
      <c r="D513">
        <v>57000</v>
      </c>
      <c r="E513" t="s">
        <v>484</v>
      </c>
      <c r="F513" t="s">
        <v>45</v>
      </c>
      <c r="G513" t="s">
        <v>337</v>
      </c>
      <c r="H513" t="s">
        <v>7</v>
      </c>
      <c r="J513" t="str">
        <f>VLOOKUP(tblSalaries[[#This Row],[clean Country]],tblCountries[[#All],[Mapping]:[Region]],2,FALSE)</f>
        <v>EMEA</v>
      </c>
      <c r="L513" s="9" t="str">
        <f>IF($T513,tblSalaries[[#This Row],[Salary in USD]],"")</f>
        <v/>
      </c>
      <c r="M513" s="9" t="str">
        <f>IF($T513,tblSalaries[[#This Row],[Your Job Title]],"")</f>
        <v/>
      </c>
      <c r="N513" s="9" t="str">
        <f>IF($T513,tblSalaries[[#This Row],[Job Type]],"")</f>
        <v/>
      </c>
      <c r="O513" s="9" t="str">
        <f>IF($T513,tblSalaries[[#This Row],[clean Country]],"")</f>
        <v/>
      </c>
      <c r="P513" s="9" t="str">
        <f>IF($T513,tblSalaries[[#This Row],[How many hours of a day you work on Excel]],"")</f>
        <v/>
      </c>
      <c r="Q513" s="9" t="str">
        <f>IF($T513,tblSalaries[[#This Row],[Years of Experience]],"")</f>
        <v/>
      </c>
      <c r="R513" s="9" t="str">
        <f>IF($T513,tblSalaries[[#This Row],[Region]],"")</f>
        <v/>
      </c>
      <c r="T513" s="11">
        <f t="shared" si="7"/>
        <v>0</v>
      </c>
      <c r="U513" s="11">
        <f>VLOOKUP(tblSalaries[[#This Row],[Region]],SReg,2,FALSE)</f>
        <v>0</v>
      </c>
      <c r="V513" s="11">
        <f>VLOOKUP(tblSalaries[[#This Row],[How many hours of a day you work on Excel]],SHours,2,FALSE)</f>
        <v>1</v>
      </c>
      <c r="W513" s="11">
        <f>IF(tblSalaries[[#This Row],[Years of Experience]]="",Filters!$I$10,VLOOKUP(tblSalaries[[#This Row],[Years of Experience]],Filters!$G$3:$I$9,3,TRUE))</f>
        <v>0</v>
      </c>
    </row>
    <row r="514" spans="2:23" ht="15" customHeight="1" x14ac:dyDescent="0.25">
      <c r="B514" t="s">
        <v>1910</v>
      </c>
      <c r="C514" s="1">
        <v>41055.189895833333</v>
      </c>
      <c r="D514">
        <v>61000</v>
      </c>
      <c r="E514" t="s">
        <v>75</v>
      </c>
      <c r="F514" t="s">
        <v>258</v>
      </c>
      <c r="G514" t="s">
        <v>12</v>
      </c>
      <c r="H514" t="s">
        <v>7</v>
      </c>
      <c r="J514" t="str">
        <f>VLOOKUP(tblSalaries[[#This Row],[clean Country]],tblCountries[[#All],[Mapping]:[Region]],2,FALSE)</f>
        <v>USA</v>
      </c>
      <c r="L514" s="9" t="str">
        <f>IF($T514,tblSalaries[[#This Row],[Salary in USD]],"")</f>
        <v/>
      </c>
      <c r="M514" s="9" t="str">
        <f>IF($T514,tblSalaries[[#This Row],[Your Job Title]],"")</f>
        <v/>
      </c>
      <c r="N514" s="9" t="str">
        <f>IF($T514,tblSalaries[[#This Row],[Job Type]],"")</f>
        <v/>
      </c>
      <c r="O514" s="9" t="str">
        <f>IF($T514,tblSalaries[[#This Row],[clean Country]],"")</f>
        <v/>
      </c>
      <c r="P514" s="9" t="str">
        <f>IF($T514,tblSalaries[[#This Row],[How many hours of a day you work on Excel]],"")</f>
        <v/>
      </c>
      <c r="Q514" s="9" t="str">
        <f>IF($T514,tblSalaries[[#This Row],[Years of Experience]],"")</f>
        <v/>
      </c>
      <c r="R514" s="9" t="str">
        <f>IF($T514,tblSalaries[[#This Row],[Region]],"")</f>
        <v/>
      </c>
      <c r="T514" s="11">
        <f t="shared" si="7"/>
        <v>0</v>
      </c>
      <c r="U514" s="11">
        <f>VLOOKUP(tblSalaries[[#This Row],[Region]],SReg,2,FALSE)</f>
        <v>1</v>
      </c>
      <c r="V514" s="11">
        <f>VLOOKUP(tblSalaries[[#This Row],[How many hours of a day you work on Excel]],SHours,2,FALSE)</f>
        <v>1</v>
      </c>
      <c r="W514" s="11">
        <f>IF(tblSalaries[[#This Row],[Years of Experience]]="",Filters!$I$10,VLOOKUP(tblSalaries[[#This Row],[Years of Experience]],Filters!$G$3:$I$9,3,TRUE))</f>
        <v>0</v>
      </c>
    </row>
    <row r="515" spans="2:23" ht="15" customHeight="1" x14ac:dyDescent="0.25">
      <c r="B515" t="s">
        <v>1911</v>
      </c>
      <c r="C515" s="1">
        <v>41055.190752314818</v>
      </c>
      <c r="D515">
        <v>70000</v>
      </c>
      <c r="E515" t="s">
        <v>485</v>
      </c>
      <c r="F515" t="s">
        <v>17</v>
      </c>
      <c r="G515" t="s">
        <v>12</v>
      </c>
      <c r="H515" t="s">
        <v>10</v>
      </c>
      <c r="J515" t="str">
        <f>VLOOKUP(tblSalaries[[#This Row],[clean Country]],tblCountries[[#All],[Mapping]:[Region]],2,FALSE)</f>
        <v>USA</v>
      </c>
      <c r="L515" s="9" t="str">
        <f>IF($T515,tblSalaries[[#This Row],[Salary in USD]],"")</f>
        <v/>
      </c>
      <c r="M515" s="9" t="str">
        <f>IF($T515,tblSalaries[[#This Row],[Your Job Title]],"")</f>
        <v/>
      </c>
      <c r="N515" s="9" t="str">
        <f>IF($T515,tblSalaries[[#This Row],[Job Type]],"")</f>
        <v/>
      </c>
      <c r="O515" s="9" t="str">
        <f>IF($T515,tblSalaries[[#This Row],[clean Country]],"")</f>
        <v/>
      </c>
      <c r="P515" s="9" t="str">
        <f>IF($T515,tblSalaries[[#This Row],[How many hours of a day you work on Excel]],"")</f>
        <v/>
      </c>
      <c r="Q515" s="9" t="str">
        <f>IF($T515,tblSalaries[[#This Row],[Years of Experience]],"")</f>
        <v/>
      </c>
      <c r="R515" s="9" t="str">
        <f>IF($T515,tblSalaries[[#This Row],[Region]],"")</f>
        <v/>
      </c>
      <c r="T515" s="11">
        <f t="shared" si="7"/>
        <v>0</v>
      </c>
      <c r="U515" s="11">
        <f>VLOOKUP(tblSalaries[[#This Row],[Region]],SReg,2,FALSE)</f>
        <v>1</v>
      </c>
      <c r="V515" s="11">
        <f>VLOOKUP(tblSalaries[[#This Row],[How many hours of a day you work on Excel]],SHours,2,FALSE)</f>
        <v>1</v>
      </c>
      <c r="W515" s="11">
        <f>IF(tblSalaries[[#This Row],[Years of Experience]]="",Filters!$I$10,VLOOKUP(tblSalaries[[#This Row],[Years of Experience]],Filters!$G$3:$I$9,3,TRUE))</f>
        <v>0</v>
      </c>
    </row>
    <row r="516" spans="2:23" ht="15" customHeight="1" x14ac:dyDescent="0.25">
      <c r="B516" t="s">
        <v>1912</v>
      </c>
      <c r="C516" s="1">
        <v>41055.192164351851</v>
      </c>
      <c r="D516">
        <v>15000</v>
      </c>
      <c r="E516" t="s">
        <v>486</v>
      </c>
      <c r="F516" t="s">
        <v>45</v>
      </c>
      <c r="G516" t="s">
        <v>6</v>
      </c>
      <c r="H516" t="s">
        <v>7</v>
      </c>
      <c r="J516" t="str">
        <f>VLOOKUP(tblSalaries[[#This Row],[clean Country]],tblCountries[[#All],[Mapping]:[Region]],2,FALSE)</f>
        <v>APAC</v>
      </c>
      <c r="L516" s="9" t="str">
        <f>IF($T516,tblSalaries[[#This Row],[Salary in USD]],"")</f>
        <v/>
      </c>
      <c r="M516" s="9" t="str">
        <f>IF($T516,tblSalaries[[#This Row],[Your Job Title]],"")</f>
        <v/>
      </c>
      <c r="N516" s="9" t="str">
        <f>IF($T516,tblSalaries[[#This Row],[Job Type]],"")</f>
        <v/>
      </c>
      <c r="O516" s="9" t="str">
        <f>IF($T516,tblSalaries[[#This Row],[clean Country]],"")</f>
        <v/>
      </c>
      <c r="P516" s="9" t="str">
        <f>IF($T516,tblSalaries[[#This Row],[How many hours of a day you work on Excel]],"")</f>
        <v/>
      </c>
      <c r="Q516" s="9" t="str">
        <f>IF($T516,tblSalaries[[#This Row],[Years of Experience]],"")</f>
        <v/>
      </c>
      <c r="R516" s="9" t="str">
        <f>IF($T516,tblSalaries[[#This Row],[Region]],"")</f>
        <v/>
      </c>
      <c r="T516" s="11">
        <f t="shared" si="7"/>
        <v>0</v>
      </c>
      <c r="U516" s="11">
        <f>VLOOKUP(tblSalaries[[#This Row],[Region]],SReg,2,FALSE)</f>
        <v>0</v>
      </c>
      <c r="V516" s="11">
        <f>VLOOKUP(tblSalaries[[#This Row],[How many hours of a day you work on Excel]],SHours,2,FALSE)</f>
        <v>1</v>
      </c>
      <c r="W516" s="11">
        <f>IF(tblSalaries[[#This Row],[Years of Experience]]="",Filters!$I$10,VLOOKUP(tblSalaries[[#This Row],[Years of Experience]],Filters!$G$3:$I$9,3,TRUE))</f>
        <v>0</v>
      </c>
    </row>
    <row r="517" spans="2:23" ht="15" customHeight="1" x14ac:dyDescent="0.25">
      <c r="B517" t="s">
        <v>1913</v>
      </c>
      <c r="C517" s="1">
        <v>41055.193877314814</v>
      </c>
      <c r="D517">
        <v>86093.301341305123</v>
      </c>
      <c r="E517" t="s">
        <v>45</v>
      </c>
      <c r="F517" t="s">
        <v>45</v>
      </c>
      <c r="G517" t="s">
        <v>74</v>
      </c>
      <c r="H517" t="s">
        <v>7</v>
      </c>
      <c r="J517" t="str">
        <f>VLOOKUP(tblSalaries[[#This Row],[clean Country]],tblCountries[[#All],[Mapping]:[Region]],2,FALSE)</f>
        <v>CAN</v>
      </c>
      <c r="L517" s="9" t="str">
        <f>IF($T517,tblSalaries[[#This Row],[Salary in USD]],"")</f>
        <v/>
      </c>
      <c r="M517" s="9" t="str">
        <f>IF($T517,tblSalaries[[#This Row],[Your Job Title]],"")</f>
        <v/>
      </c>
      <c r="N517" s="9" t="str">
        <f>IF($T517,tblSalaries[[#This Row],[Job Type]],"")</f>
        <v/>
      </c>
      <c r="O517" s="9" t="str">
        <f>IF($T517,tblSalaries[[#This Row],[clean Country]],"")</f>
        <v/>
      </c>
      <c r="P517" s="9" t="str">
        <f>IF($T517,tblSalaries[[#This Row],[How many hours of a day you work on Excel]],"")</f>
        <v/>
      </c>
      <c r="Q517" s="9" t="str">
        <f>IF($T517,tblSalaries[[#This Row],[Years of Experience]],"")</f>
        <v/>
      </c>
      <c r="R517" s="9" t="str">
        <f>IF($T517,tblSalaries[[#This Row],[Region]],"")</f>
        <v/>
      </c>
      <c r="T517" s="11">
        <f t="shared" si="7"/>
        <v>0</v>
      </c>
      <c r="U517" s="11">
        <f>VLOOKUP(tblSalaries[[#This Row],[Region]],SReg,2,FALSE)</f>
        <v>0</v>
      </c>
      <c r="V517" s="11">
        <f>VLOOKUP(tblSalaries[[#This Row],[How many hours of a day you work on Excel]],SHours,2,FALSE)</f>
        <v>1</v>
      </c>
      <c r="W517" s="11">
        <f>IF(tblSalaries[[#This Row],[Years of Experience]]="",Filters!$I$10,VLOOKUP(tblSalaries[[#This Row],[Years of Experience]],Filters!$G$3:$I$9,3,TRUE))</f>
        <v>0</v>
      </c>
    </row>
    <row r="518" spans="2:23" ht="15" customHeight="1" x14ac:dyDescent="0.25">
      <c r="B518" t="s">
        <v>1914</v>
      </c>
      <c r="C518" s="1">
        <v>41055.194861111115</v>
      </c>
      <c r="D518">
        <v>72600</v>
      </c>
      <c r="E518" t="s">
        <v>487</v>
      </c>
      <c r="F518" t="s">
        <v>45</v>
      </c>
      <c r="G518" t="s">
        <v>12</v>
      </c>
      <c r="H518" t="s">
        <v>15</v>
      </c>
      <c r="J518" t="str">
        <f>VLOOKUP(tblSalaries[[#This Row],[clean Country]],tblCountries[[#All],[Mapping]:[Region]],2,FALSE)</f>
        <v>USA</v>
      </c>
      <c r="L518" s="9" t="str">
        <f>IF($T518,tblSalaries[[#This Row],[Salary in USD]],"")</f>
        <v/>
      </c>
      <c r="M518" s="9" t="str">
        <f>IF($T518,tblSalaries[[#This Row],[Your Job Title]],"")</f>
        <v/>
      </c>
      <c r="N518" s="9" t="str">
        <f>IF($T518,tblSalaries[[#This Row],[Job Type]],"")</f>
        <v/>
      </c>
      <c r="O518" s="9" t="str">
        <f>IF($T518,tblSalaries[[#This Row],[clean Country]],"")</f>
        <v/>
      </c>
      <c r="P518" s="9" t="str">
        <f>IF($T518,tblSalaries[[#This Row],[How many hours of a day you work on Excel]],"")</f>
        <v/>
      </c>
      <c r="Q518" s="9" t="str">
        <f>IF($T518,tblSalaries[[#This Row],[Years of Experience]],"")</f>
        <v/>
      </c>
      <c r="R518" s="9" t="str">
        <f>IF($T518,tblSalaries[[#This Row],[Region]],"")</f>
        <v/>
      </c>
      <c r="T518" s="11">
        <f t="shared" si="7"/>
        <v>0</v>
      </c>
      <c r="U518" s="11">
        <f>VLOOKUP(tblSalaries[[#This Row],[Region]],SReg,2,FALSE)</f>
        <v>1</v>
      </c>
      <c r="V518" s="11">
        <f>VLOOKUP(tblSalaries[[#This Row],[How many hours of a day you work on Excel]],SHours,2,FALSE)</f>
        <v>0</v>
      </c>
      <c r="W518" s="11">
        <f>IF(tblSalaries[[#This Row],[Years of Experience]]="",Filters!$I$10,VLOOKUP(tblSalaries[[#This Row],[Years of Experience]],Filters!$G$3:$I$9,3,TRUE))</f>
        <v>0</v>
      </c>
    </row>
    <row r="519" spans="2:23" ht="15" customHeight="1" x14ac:dyDescent="0.25">
      <c r="B519" t="s">
        <v>1915</v>
      </c>
      <c r="C519" s="1">
        <v>41055.195370370369</v>
      </c>
      <c r="D519">
        <v>100000</v>
      </c>
      <c r="E519" t="s">
        <v>115</v>
      </c>
      <c r="F519" t="s">
        <v>3393</v>
      </c>
      <c r="G519" t="s">
        <v>12</v>
      </c>
      <c r="H519" t="s">
        <v>15</v>
      </c>
      <c r="J519" t="str">
        <f>VLOOKUP(tblSalaries[[#This Row],[clean Country]],tblCountries[[#All],[Mapping]:[Region]],2,FALSE)</f>
        <v>USA</v>
      </c>
      <c r="L519" s="9" t="str">
        <f>IF($T519,tblSalaries[[#This Row],[Salary in USD]],"")</f>
        <v/>
      </c>
      <c r="M519" s="9" t="str">
        <f>IF($T519,tblSalaries[[#This Row],[Your Job Title]],"")</f>
        <v/>
      </c>
      <c r="N519" s="9" t="str">
        <f>IF($T519,tblSalaries[[#This Row],[Job Type]],"")</f>
        <v/>
      </c>
      <c r="O519" s="9" t="str">
        <f>IF($T519,tblSalaries[[#This Row],[clean Country]],"")</f>
        <v/>
      </c>
      <c r="P519" s="9" t="str">
        <f>IF($T519,tblSalaries[[#This Row],[How many hours of a day you work on Excel]],"")</f>
        <v/>
      </c>
      <c r="Q519" s="9" t="str">
        <f>IF($T519,tblSalaries[[#This Row],[Years of Experience]],"")</f>
        <v/>
      </c>
      <c r="R519" s="9" t="str">
        <f>IF($T519,tblSalaries[[#This Row],[Region]],"")</f>
        <v/>
      </c>
      <c r="T519" s="11">
        <f t="shared" ref="T519:T582" si="8">U519*V519*W519</f>
        <v>0</v>
      </c>
      <c r="U519" s="11">
        <f>VLOOKUP(tblSalaries[[#This Row],[Region]],SReg,2,FALSE)</f>
        <v>1</v>
      </c>
      <c r="V519" s="11">
        <f>VLOOKUP(tblSalaries[[#This Row],[How many hours of a day you work on Excel]],SHours,2,FALSE)</f>
        <v>0</v>
      </c>
      <c r="W519" s="11">
        <f>IF(tblSalaries[[#This Row],[Years of Experience]]="",Filters!$I$10,VLOOKUP(tblSalaries[[#This Row],[Years of Experience]],Filters!$G$3:$I$9,3,TRUE))</f>
        <v>0</v>
      </c>
    </row>
    <row r="520" spans="2:23" ht="15" customHeight="1" x14ac:dyDescent="0.25">
      <c r="B520" t="s">
        <v>1916</v>
      </c>
      <c r="C520" s="1">
        <v>41055.197523148148</v>
      </c>
      <c r="D520">
        <v>104000</v>
      </c>
      <c r="E520" t="s">
        <v>488</v>
      </c>
      <c r="F520" t="s">
        <v>17</v>
      </c>
      <c r="G520" t="s">
        <v>12</v>
      </c>
      <c r="H520" t="s">
        <v>7</v>
      </c>
      <c r="J520" t="str">
        <f>VLOOKUP(tblSalaries[[#This Row],[clean Country]],tblCountries[[#All],[Mapping]:[Region]],2,FALSE)</f>
        <v>USA</v>
      </c>
      <c r="L520" s="9" t="str">
        <f>IF($T520,tblSalaries[[#This Row],[Salary in USD]],"")</f>
        <v/>
      </c>
      <c r="M520" s="9" t="str">
        <f>IF($T520,tblSalaries[[#This Row],[Your Job Title]],"")</f>
        <v/>
      </c>
      <c r="N520" s="9" t="str">
        <f>IF($T520,tblSalaries[[#This Row],[Job Type]],"")</f>
        <v/>
      </c>
      <c r="O520" s="9" t="str">
        <f>IF($T520,tblSalaries[[#This Row],[clean Country]],"")</f>
        <v/>
      </c>
      <c r="P520" s="9" t="str">
        <f>IF($T520,tblSalaries[[#This Row],[How many hours of a day you work on Excel]],"")</f>
        <v/>
      </c>
      <c r="Q520" s="9" t="str">
        <f>IF($T520,tblSalaries[[#This Row],[Years of Experience]],"")</f>
        <v/>
      </c>
      <c r="R520" s="9" t="str">
        <f>IF($T520,tblSalaries[[#This Row],[Region]],"")</f>
        <v/>
      </c>
      <c r="T520" s="11">
        <f t="shared" si="8"/>
        <v>0</v>
      </c>
      <c r="U520" s="11">
        <f>VLOOKUP(tblSalaries[[#This Row],[Region]],SReg,2,FALSE)</f>
        <v>1</v>
      </c>
      <c r="V520" s="11">
        <f>VLOOKUP(tblSalaries[[#This Row],[How many hours of a day you work on Excel]],SHours,2,FALSE)</f>
        <v>1</v>
      </c>
      <c r="W520" s="11">
        <f>IF(tblSalaries[[#This Row],[Years of Experience]]="",Filters!$I$10,VLOOKUP(tblSalaries[[#This Row],[Years of Experience]],Filters!$G$3:$I$9,3,TRUE))</f>
        <v>0</v>
      </c>
    </row>
    <row r="521" spans="2:23" ht="15" customHeight="1" x14ac:dyDescent="0.25">
      <c r="B521" t="s">
        <v>1917</v>
      </c>
      <c r="C521" s="1">
        <v>41055.20040509259</v>
      </c>
      <c r="D521">
        <v>10684.750012465542</v>
      </c>
      <c r="E521" t="s">
        <v>168</v>
      </c>
      <c r="F521" t="s">
        <v>45</v>
      </c>
      <c r="G521" t="s">
        <v>6</v>
      </c>
      <c r="H521" t="s">
        <v>7</v>
      </c>
      <c r="J521" t="str">
        <f>VLOOKUP(tblSalaries[[#This Row],[clean Country]],tblCountries[[#All],[Mapping]:[Region]],2,FALSE)</f>
        <v>APAC</v>
      </c>
      <c r="L521" s="9" t="str">
        <f>IF($T521,tblSalaries[[#This Row],[Salary in USD]],"")</f>
        <v/>
      </c>
      <c r="M521" s="9" t="str">
        <f>IF($T521,tblSalaries[[#This Row],[Your Job Title]],"")</f>
        <v/>
      </c>
      <c r="N521" s="9" t="str">
        <f>IF($T521,tblSalaries[[#This Row],[Job Type]],"")</f>
        <v/>
      </c>
      <c r="O521" s="9" t="str">
        <f>IF($T521,tblSalaries[[#This Row],[clean Country]],"")</f>
        <v/>
      </c>
      <c r="P521" s="9" t="str">
        <f>IF($T521,tblSalaries[[#This Row],[How many hours of a day you work on Excel]],"")</f>
        <v/>
      </c>
      <c r="Q521" s="9" t="str">
        <f>IF($T521,tblSalaries[[#This Row],[Years of Experience]],"")</f>
        <v/>
      </c>
      <c r="R521" s="9" t="str">
        <f>IF($T521,tblSalaries[[#This Row],[Region]],"")</f>
        <v/>
      </c>
      <c r="T521" s="11">
        <f t="shared" si="8"/>
        <v>0</v>
      </c>
      <c r="U521" s="11">
        <f>VLOOKUP(tblSalaries[[#This Row],[Region]],SReg,2,FALSE)</f>
        <v>0</v>
      </c>
      <c r="V521" s="11">
        <f>VLOOKUP(tblSalaries[[#This Row],[How many hours of a day you work on Excel]],SHours,2,FALSE)</f>
        <v>1</v>
      </c>
      <c r="W521" s="11">
        <f>IF(tblSalaries[[#This Row],[Years of Experience]]="",Filters!$I$10,VLOOKUP(tblSalaries[[#This Row],[Years of Experience]],Filters!$G$3:$I$9,3,TRUE))</f>
        <v>0</v>
      </c>
    </row>
    <row r="522" spans="2:23" ht="15" customHeight="1" x14ac:dyDescent="0.25">
      <c r="B522" t="s">
        <v>1918</v>
      </c>
      <c r="C522" s="1">
        <v>41055.200624999998</v>
      </c>
      <c r="D522">
        <v>200000</v>
      </c>
      <c r="E522" t="s">
        <v>489</v>
      </c>
      <c r="F522" t="s">
        <v>3393</v>
      </c>
      <c r="G522" t="s">
        <v>12</v>
      </c>
      <c r="H522" t="s">
        <v>15</v>
      </c>
      <c r="J522" t="str">
        <f>VLOOKUP(tblSalaries[[#This Row],[clean Country]],tblCountries[[#All],[Mapping]:[Region]],2,FALSE)</f>
        <v>USA</v>
      </c>
      <c r="L522" s="9" t="str">
        <f>IF($T522,tblSalaries[[#This Row],[Salary in USD]],"")</f>
        <v/>
      </c>
      <c r="M522" s="9" t="str">
        <f>IF($T522,tblSalaries[[#This Row],[Your Job Title]],"")</f>
        <v/>
      </c>
      <c r="N522" s="9" t="str">
        <f>IF($T522,tblSalaries[[#This Row],[Job Type]],"")</f>
        <v/>
      </c>
      <c r="O522" s="9" t="str">
        <f>IF($T522,tblSalaries[[#This Row],[clean Country]],"")</f>
        <v/>
      </c>
      <c r="P522" s="9" t="str">
        <f>IF($T522,tblSalaries[[#This Row],[How many hours of a day you work on Excel]],"")</f>
        <v/>
      </c>
      <c r="Q522" s="9" t="str">
        <f>IF($T522,tblSalaries[[#This Row],[Years of Experience]],"")</f>
        <v/>
      </c>
      <c r="R522" s="9" t="str">
        <f>IF($T522,tblSalaries[[#This Row],[Region]],"")</f>
        <v/>
      </c>
      <c r="T522" s="11">
        <f t="shared" si="8"/>
        <v>0</v>
      </c>
      <c r="U522" s="11">
        <f>VLOOKUP(tblSalaries[[#This Row],[Region]],SReg,2,FALSE)</f>
        <v>1</v>
      </c>
      <c r="V522" s="11">
        <f>VLOOKUP(tblSalaries[[#This Row],[How many hours of a day you work on Excel]],SHours,2,FALSE)</f>
        <v>0</v>
      </c>
      <c r="W522" s="11">
        <f>IF(tblSalaries[[#This Row],[Years of Experience]]="",Filters!$I$10,VLOOKUP(tblSalaries[[#This Row],[Years of Experience]],Filters!$G$3:$I$9,3,TRUE))</f>
        <v>0</v>
      </c>
    </row>
    <row r="523" spans="2:23" ht="15" customHeight="1" x14ac:dyDescent="0.25">
      <c r="B523" t="s">
        <v>1919</v>
      </c>
      <c r="C523" s="1">
        <v>41055.201631944445</v>
      </c>
      <c r="D523">
        <v>62564.631571458704</v>
      </c>
      <c r="E523" t="s">
        <v>490</v>
      </c>
      <c r="F523" t="s">
        <v>258</v>
      </c>
      <c r="G523" t="s">
        <v>491</v>
      </c>
      <c r="H523" t="s">
        <v>10</v>
      </c>
      <c r="J523" t="str">
        <f>VLOOKUP(tblSalaries[[#This Row],[clean Country]],tblCountries[[#All],[Mapping]:[Region]],2,FALSE)</f>
        <v>EMEA</v>
      </c>
      <c r="L523" s="9" t="str">
        <f>IF($T523,tblSalaries[[#This Row],[Salary in USD]],"")</f>
        <v/>
      </c>
      <c r="M523" s="9" t="str">
        <f>IF($T523,tblSalaries[[#This Row],[Your Job Title]],"")</f>
        <v/>
      </c>
      <c r="N523" s="9" t="str">
        <f>IF($T523,tblSalaries[[#This Row],[Job Type]],"")</f>
        <v/>
      </c>
      <c r="O523" s="9" t="str">
        <f>IF($T523,tblSalaries[[#This Row],[clean Country]],"")</f>
        <v/>
      </c>
      <c r="P523" s="9" t="str">
        <f>IF($T523,tblSalaries[[#This Row],[How many hours of a day you work on Excel]],"")</f>
        <v/>
      </c>
      <c r="Q523" s="9" t="str">
        <f>IF($T523,tblSalaries[[#This Row],[Years of Experience]],"")</f>
        <v/>
      </c>
      <c r="R523" s="9" t="str">
        <f>IF($T523,tblSalaries[[#This Row],[Region]],"")</f>
        <v/>
      </c>
      <c r="T523" s="11">
        <f t="shared" si="8"/>
        <v>0</v>
      </c>
      <c r="U523" s="11">
        <f>VLOOKUP(tblSalaries[[#This Row],[Region]],SReg,2,FALSE)</f>
        <v>0</v>
      </c>
      <c r="V523" s="11">
        <f>VLOOKUP(tblSalaries[[#This Row],[How many hours of a day you work on Excel]],SHours,2,FALSE)</f>
        <v>1</v>
      </c>
      <c r="W523" s="11">
        <f>IF(tblSalaries[[#This Row],[Years of Experience]]="",Filters!$I$10,VLOOKUP(tblSalaries[[#This Row],[Years of Experience]],Filters!$G$3:$I$9,3,TRUE))</f>
        <v>0</v>
      </c>
    </row>
    <row r="524" spans="2:23" ht="15" customHeight="1" x14ac:dyDescent="0.25">
      <c r="B524" t="s">
        <v>1920</v>
      </c>
      <c r="C524" s="1">
        <v>41055.201932870368</v>
      </c>
      <c r="D524">
        <v>57530.506930455871</v>
      </c>
      <c r="E524" t="s">
        <v>492</v>
      </c>
      <c r="F524" t="s">
        <v>45</v>
      </c>
      <c r="G524" t="s">
        <v>59</v>
      </c>
      <c r="H524" t="s">
        <v>15</v>
      </c>
      <c r="J524" t="str">
        <f>VLOOKUP(tblSalaries[[#This Row],[clean Country]],tblCountries[[#All],[Mapping]:[Region]],2,FALSE)</f>
        <v>EMEA</v>
      </c>
      <c r="L524" s="9" t="str">
        <f>IF($T524,tblSalaries[[#This Row],[Salary in USD]],"")</f>
        <v/>
      </c>
      <c r="M524" s="9" t="str">
        <f>IF($T524,tblSalaries[[#This Row],[Your Job Title]],"")</f>
        <v/>
      </c>
      <c r="N524" s="9" t="str">
        <f>IF($T524,tblSalaries[[#This Row],[Job Type]],"")</f>
        <v/>
      </c>
      <c r="O524" s="9" t="str">
        <f>IF($T524,tblSalaries[[#This Row],[clean Country]],"")</f>
        <v/>
      </c>
      <c r="P524" s="9" t="str">
        <f>IF($T524,tblSalaries[[#This Row],[How many hours of a day you work on Excel]],"")</f>
        <v/>
      </c>
      <c r="Q524" s="9" t="str">
        <f>IF($T524,tblSalaries[[#This Row],[Years of Experience]],"")</f>
        <v/>
      </c>
      <c r="R524" s="9" t="str">
        <f>IF($T524,tblSalaries[[#This Row],[Region]],"")</f>
        <v/>
      </c>
      <c r="T524" s="11">
        <f t="shared" si="8"/>
        <v>0</v>
      </c>
      <c r="U524" s="11">
        <f>VLOOKUP(tblSalaries[[#This Row],[Region]],SReg,2,FALSE)</f>
        <v>0</v>
      </c>
      <c r="V524" s="11">
        <f>VLOOKUP(tblSalaries[[#This Row],[How many hours of a day you work on Excel]],SHours,2,FALSE)</f>
        <v>0</v>
      </c>
      <c r="W524" s="11">
        <f>IF(tblSalaries[[#This Row],[Years of Experience]]="",Filters!$I$10,VLOOKUP(tblSalaries[[#This Row],[Years of Experience]],Filters!$G$3:$I$9,3,TRUE))</f>
        <v>0</v>
      </c>
    </row>
    <row r="525" spans="2:23" ht="15" customHeight="1" x14ac:dyDescent="0.25">
      <c r="B525" t="s">
        <v>1921</v>
      </c>
      <c r="C525" s="1">
        <v>41055.20857638889</v>
      </c>
      <c r="D525">
        <v>82300</v>
      </c>
      <c r="E525" t="s">
        <v>493</v>
      </c>
      <c r="F525" t="s">
        <v>45</v>
      </c>
      <c r="G525" t="s">
        <v>12</v>
      </c>
      <c r="H525" t="s">
        <v>15</v>
      </c>
      <c r="J525" t="str">
        <f>VLOOKUP(tblSalaries[[#This Row],[clean Country]],tblCountries[[#All],[Mapping]:[Region]],2,FALSE)</f>
        <v>USA</v>
      </c>
      <c r="L525" s="9" t="str">
        <f>IF($T525,tblSalaries[[#This Row],[Salary in USD]],"")</f>
        <v/>
      </c>
      <c r="M525" s="9" t="str">
        <f>IF($T525,tblSalaries[[#This Row],[Your Job Title]],"")</f>
        <v/>
      </c>
      <c r="N525" s="9" t="str">
        <f>IF($T525,tblSalaries[[#This Row],[Job Type]],"")</f>
        <v/>
      </c>
      <c r="O525" s="9" t="str">
        <f>IF($T525,tblSalaries[[#This Row],[clean Country]],"")</f>
        <v/>
      </c>
      <c r="P525" s="9" t="str">
        <f>IF($T525,tblSalaries[[#This Row],[How many hours of a day you work on Excel]],"")</f>
        <v/>
      </c>
      <c r="Q525" s="9" t="str">
        <f>IF($T525,tblSalaries[[#This Row],[Years of Experience]],"")</f>
        <v/>
      </c>
      <c r="R525" s="9" t="str">
        <f>IF($T525,tblSalaries[[#This Row],[Region]],"")</f>
        <v/>
      </c>
      <c r="T525" s="11">
        <f t="shared" si="8"/>
        <v>0</v>
      </c>
      <c r="U525" s="11">
        <f>VLOOKUP(tblSalaries[[#This Row],[Region]],SReg,2,FALSE)</f>
        <v>1</v>
      </c>
      <c r="V525" s="11">
        <f>VLOOKUP(tblSalaries[[#This Row],[How many hours of a day you work on Excel]],SHours,2,FALSE)</f>
        <v>0</v>
      </c>
      <c r="W525" s="11">
        <f>IF(tblSalaries[[#This Row],[Years of Experience]]="",Filters!$I$10,VLOOKUP(tblSalaries[[#This Row],[Years of Experience]],Filters!$G$3:$I$9,3,TRUE))</f>
        <v>0</v>
      </c>
    </row>
    <row r="526" spans="2:23" ht="15" customHeight="1" x14ac:dyDescent="0.25">
      <c r="B526" t="s">
        <v>1922</v>
      </c>
      <c r="C526" s="1">
        <v>41055.211678240739</v>
      </c>
      <c r="D526">
        <v>95000</v>
      </c>
      <c r="E526" t="s">
        <v>494</v>
      </c>
      <c r="F526" t="s">
        <v>294</v>
      </c>
      <c r="G526" t="s">
        <v>12</v>
      </c>
      <c r="H526" t="s">
        <v>7</v>
      </c>
      <c r="J526" t="str">
        <f>VLOOKUP(tblSalaries[[#This Row],[clean Country]],tblCountries[[#All],[Mapping]:[Region]],2,FALSE)</f>
        <v>USA</v>
      </c>
      <c r="L526" s="9" t="str">
        <f>IF($T526,tblSalaries[[#This Row],[Salary in USD]],"")</f>
        <v/>
      </c>
      <c r="M526" s="9" t="str">
        <f>IF($T526,tblSalaries[[#This Row],[Your Job Title]],"")</f>
        <v/>
      </c>
      <c r="N526" s="9" t="str">
        <f>IF($T526,tblSalaries[[#This Row],[Job Type]],"")</f>
        <v/>
      </c>
      <c r="O526" s="9" t="str">
        <f>IF($T526,tblSalaries[[#This Row],[clean Country]],"")</f>
        <v/>
      </c>
      <c r="P526" s="9" t="str">
        <f>IF($T526,tblSalaries[[#This Row],[How many hours of a day you work on Excel]],"")</f>
        <v/>
      </c>
      <c r="Q526" s="9" t="str">
        <f>IF($T526,tblSalaries[[#This Row],[Years of Experience]],"")</f>
        <v/>
      </c>
      <c r="R526" s="9" t="str">
        <f>IF($T526,tblSalaries[[#This Row],[Region]],"")</f>
        <v/>
      </c>
      <c r="T526" s="11">
        <f t="shared" si="8"/>
        <v>0</v>
      </c>
      <c r="U526" s="11">
        <f>VLOOKUP(tblSalaries[[#This Row],[Region]],SReg,2,FALSE)</f>
        <v>1</v>
      </c>
      <c r="V526" s="11">
        <f>VLOOKUP(tblSalaries[[#This Row],[How many hours of a day you work on Excel]],SHours,2,FALSE)</f>
        <v>1</v>
      </c>
      <c r="W526" s="11">
        <f>IF(tblSalaries[[#This Row],[Years of Experience]]="",Filters!$I$10,VLOOKUP(tblSalaries[[#This Row],[Years of Experience]],Filters!$G$3:$I$9,3,TRUE))</f>
        <v>0</v>
      </c>
    </row>
    <row r="527" spans="2:23" ht="15" customHeight="1" x14ac:dyDescent="0.25">
      <c r="B527" t="s">
        <v>1923</v>
      </c>
      <c r="C527" s="1">
        <v>41055.213541666664</v>
      </c>
      <c r="D527">
        <v>220664.95808941979</v>
      </c>
      <c r="E527" t="s">
        <v>495</v>
      </c>
      <c r="F527" t="s">
        <v>56</v>
      </c>
      <c r="G527" t="s">
        <v>59</v>
      </c>
      <c r="H527" t="s">
        <v>10</v>
      </c>
      <c r="J527" t="str">
        <f>VLOOKUP(tblSalaries[[#This Row],[clean Country]],tblCountries[[#All],[Mapping]:[Region]],2,FALSE)</f>
        <v>EMEA</v>
      </c>
      <c r="L527" s="9" t="str">
        <f>IF($T527,tblSalaries[[#This Row],[Salary in USD]],"")</f>
        <v/>
      </c>
      <c r="M527" s="9" t="str">
        <f>IF($T527,tblSalaries[[#This Row],[Your Job Title]],"")</f>
        <v/>
      </c>
      <c r="N527" s="9" t="str">
        <f>IF($T527,tblSalaries[[#This Row],[Job Type]],"")</f>
        <v/>
      </c>
      <c r="O527" s="9" t="str">
        <f>IF($T527,tblSalaries[[#This Row],[clean Country]],"")</f>
        <v/>
      </c>
      <c r="P527" s="9" t="str">
        <f>IF($T527,tblSalaries[[#This Row],[How many hours of a day you work on Excel]],"")</f>
        <v/>
      </c>
      <c r="Q527" s="9" t="str">
        <f>IF($T527,tblSalaries[[#This Row],[Years of Experience]],"")</f>
        <v/>
      </c>
      <c r="R527" s="9" t="str">
        <f>IF($T527,tblSalaries[[#This Row],[Region]],"")</f>
        <v/>
      </c>
      <c r="T527" s="11">
        <f t="shared" si="8"/>
        <v>0</v>
      </c>
      <c r="U527" s="11">
        <f>VLOOKUP(tblSalaries[[#This Row],[Region]],SReg,2,FALSE)</f>
        <v>0</v>
      </c>
      <c r="V527" s="11">
        <f>VLOOKUP(tblSalaries[[#This Row],[How many hours of a day you work on Excel]],SHours,2,FALSE)</f>
        <v>1</v>
      </c>
      <c r="W527" s="11">
        <f>IF(tblSalaries[[#This Row],[Years of Experience]]="",Filters!$I$10,VLOOKUP(tblSalaries[[#This Row],[Years of Experience]],Filters!$G$3:$I$9,3,TRUE))</f>
        <v>0</v>
      </c>
    </row>
    <row r="528" spans="2:23" ht="15" customHeight="1" x14ac:dyDescent="0.25">
      <c r="B528" t="s">
        <v>1924</v>
      </c>
      <c r="C528" s="1">
        <v>41055.217395833337</v>
      </c>
      <c r="D528">
        <v>72000</v>
      </c>
      <c r="E528" t="s">
        <v>496</v>
      </c>
      <c r="F528" t="s">
        <v>17</v>
      </c>
      <c r="G528" t="s">
        <v>55</v>
      </c>
      <c r="H528" t="s">
        <v>15</v>
      </c>
      <c r="J528" t="str">
        <f>VLOOKUP(tblSalaries[[#This Row],[clean Country]],tblCountries[[#All],[Mapping]:[Region]],2,FALSE)</f>
        <v>EMEA</v>
      </c>
      <c r="L528" s="9" t="str">
        <f>IF($T528,tblSalaries[[#This Row],[Salary in USD]],"")</f>
        <v/>
      </c>
      <c r="M528" s="9" t="str">
        <f>IF($T528,tblSalaries[[#This Row],[Your Job Title]],"")</f>
        <v/>
      </c>
      <c r="N528" s="9" t="str">
        <f>IF($T528,tblSalaries[[#This Row],[Job Type]],"")</f>
        <v/>
      </c>
      <c r="O528" s="9" t="str">
        <f>IF($T528,tblSalaries[[#This Row],[clean Country]],"")</f>
        <v/>
      </c>
      <c r="P528" s="9" t="str">
        <f>IF($T528,tblSalaries[[#This Row],[How many hours of a day you work on Excel]],"")</f>
        <v/>
      </c>
      <c r="Q528" s="9" t="str">
        <f>IF($T528,tblSalaries[[#This Row],[Years of Experience]],"")</f>
        <v/>
      </c>
      <c r="R528" s="9" t="str">
        <f>IF($T528,tblSalaries[[#This Row],[Region]],"")</f>
        <v/>
      </c>
      <c r="T528" s="11">
        <f t="shared" si="8"/>
        <v>0</v>
      </c>
      <c r="U528" s="11">
        <f>VLOOKUP(tblSalaries[[#This Row],[Region]],SReg,2,FALSE)</f>
        <v>0</v>
      </c>
      <c r="V528" s="11">
        <f>VLOOKUP(tblSalaries[[#This Row],[How many hours of a day you work on Excel]],SHours,2,FALSE)</f>
        <v>0</v>
      </c>
      <c r="W528" s="11">
        <f>IF(tblSalaries[[#This Row],[Years of Experience]]="",Filters!$I$10,VLOOKUP(tblSalaries[[#This Row],[Years of Experience]],Filters!$G$3:$I$9,3,TRUE))</f>
        <v>0</v>
      </c>
    </row>
    <row r="529" spans="2:23" ht="15" customHeight="1" x14ac:dyDescent="0.25">
      <c r="B529" t="s">
        <v>1925</v>
      </c>
      <c r="C529" s="1">
        <v>41055.219375000001</v>
      </c>
      <c r="D529">
        <v>61194.579384158147</v>
      </c>
      <c r="E529" t="s">
        <v>17</v>
      </c>
      <c r="F529" t="s">
        <v>17</v>
      </c>
      <c r="G529" t="s">
        <v>70</v>
      </c>
      <c r="H529" t="s">
        <v>15</v>
      </c>
      <c r="J529" t="str">
        <f>VLOOKUP(tblSalaries[[#This Row],[clean Country]],tblCountries[[#All],[Mapping]:[Region]],2,FALSE)</f>
        <v>APAC</v>
      </c>
      <c r="L529" s="9" t="str">
        <f>IF($T529,tblSalaries[[#This Row],[Salary in USD]],"")</f>
        <v/>
      </c>
      <c r="M529" s="9" t="str">
        <f>IF($T529,tblSalaries[[#This Row],[Your Job Title]],"")</f>
        <v/>
      </c>
      <c r="N529" s="9" t="str">
        <f>IF($T529,tblSalaries[[#This Row],[Job Type]],"")</f>
        <v/>
      </c>
      <c r="O529" s="9" t="str">
        <f>IF($T529,tblSalaries[[#This Row],[clean Country]],"")</f>
        <v/>
      </c>
      <c r="P529" s="9" t="str">
        <f>IF($T529,tblSalaries[[#This Row],[How many hours of a day you work on Excel]],"")</f>
        <v/>
      </c>
      <c r="Q529" s="9" t="str">
        <f>IF($T529,tblSalaries[[#This Row],[Years of Experience]],"")</f>
        <v/>
      </c>
      <c r="R529" s="9" t="str">
        <f>IF($T529,tblSalaries[[#This Row],[Region]],"")</f>
        <v/>
      </c>
      <c r="T529" s="11">
        <f t="shared" si="8"/>
        <v>0</v>
      </c>
      <c r="U529" s="11">
        <f>VLOOKUP(tblSalaries[[#This Row],[Region]],SReg,2,FALSE)</f>
        <v>0</v>
      </c>
      <c r="V529" s="11">
        <f>VLOOKUP(tblSalaries[[#This Row],[How many hours of a day you work on Excel]],SHours,2,FALSE)</f>
        <v>0</v>
      </c>
      <c r="W529" s="11">
        <f>IF(tblSalaries[[#This Row],[Years of Experience]]="",Filters!$I$10,VLOOKUP(tblSalaries[[#This Row],[Years of Experience]],Filters!$G$3:$I$9,3,TRUE))</f>
        <v>0</v>
      </c>
    </row>
    <row r="530" spans="2:23" ht="15" customHeight="1" x14ac:dyDescent="0.25">
      <c r="B530" t="s">
        <v>1926</v>
      </c>
      <c r="C530" s="1">
        <v>41055.220972222225</v>
      </c>
      <c r="D530">
        <v>120000</v>
      </c>
      <c r="E530" t="s">
        <v>497</v>
      </c>
      <c r="F530" t="s">
        <v>45</v>
      </c>
      <c r="G530" t="s">
        <v>526</v>
      </c>
      <c r="H530" t="s">
        <v>15</v>
      </c>
      <c r="J530" t="str">
        <f>VLOOKUP(tblSalaries[[#This Row],[clean Country]],tblCountries[[#All],[Mapping]:[Region]],2,FALSE)</f>
        <v>APAC</v>
      </c>
      <c r="L530" s="9" t="str">
        <f>IF($T530,tblSalaries[[#This Row],[Salary in USD]],"")</f>
        <v/>
      </c>
      <c r="M530" s="9" t="str">
        <f>IF($T530,tblSalaries[[#This Row],[Your Job Title]],"")</f>
        <v/>
      </c>
      <c r="N530" s="9" t="str">
        <f>IF($T530,tblSalaries[[#This Row],[Job Type]],"")</f>
        <v/>
      </c>
      <c r="O530" s="9" t="str">
        <f>IF($T530,tblSalaries[[#This Row],[clean Country]],"")</f>
        <v/>
      </c>
      <c r="P530" s="9" t="str">
        <f>IF($T530,tblSalaries[[#This Row],[How many hours of a day you work on Excel]],"")</f>
        <v/>
      </c>
      <c r="Q530" s="9" t="str">
        <f>IF($T530,tblSalaries[[#This Row],[Years of Experience]],"")</f>
        <v/>
      </c>
      <c r="R530" s="9" t="str">
        <f>IF($T530,tblSalaries[[#This Row],[Region]],"")</f>
        <v/>
      </c>
      <c r="T530" s="11">
        <f t="shared" si="8"/>
        <v>0</v>
      </c>
      <c r="U530" s="11">
        <f>VLOOKUP(tblSalaries[[#This Row],[Region]],SReg,2,FALSE)</f>
        <v>0</v>
      </c>
      <c r="V530" s="11">
        <f>VLOOKUP(tblSalaries[[#This Row],[How many hours of a day you work on Excel]],SHours,2,FALSE)</f>
        <v>0</v>
      </c>
      <c r="W530" s="11">
        <f>IF(tblSalaries[[#This Row],[Years of Experience]]="",Filters!$I$10,VLOOKUP(tblSalaries[[#This Row],[Years of Experience]],Filters!$G$3:$I$9,3,TRUE))</f>
        <v>0</v>
      </c>
    </row>
    <row r="531" spans="2:23" ht="15" customHeight="1" x14ac:dyDescent="0.25">
      <c r="B531" t="s">
        <v>1927</v>
      </c>
      <c r="C531" s="1">
        <v>41055.221145833333</v>
      </c>
      <c r="D531">
        <v>95000</v>
      </c>
      <c r="E531" t="s">
        <v>499</v>
      </c>
      <c r="F531" t="s">
        <v>3393</v>
      </c>
      <c r="G531" t="s">
        <v>500</v>
      </c>
      <c r="H531" t="s">
        <v>15</v>
      </c>
      <c r="J531" t="str">
        <f>VLOOKUP(tblSalaries[[#This Row],[clean Country]],tblCountries[[#All],[Mapping]:[Region]],2,FALSE)</f>
        <v>S AMER</v>
      </c>
      <c r="L531" s="9" t="str">
        <f>IF($T531,tblSalaries[[#This Row],[Salary in USD]],"")</f>
        <v/>
      </c>
      <c r="M531" s="9" t="str">
        <f>IF($T531,tblSalaries[[#This Row],[Your Job Title]],"")</f>
        <v/>
      </c>
      <c r="N531" s="9" t="str">
        <f>IF($T531,tblSalaries[[#This Row],[Job Type]],"")</f>
        <v/>
      </c>
      <c r="O531" s="9" t="str">
        <f>IF($T531,tblSalaries[[#This Row],[clean Country]],"")</f>
        <v/>
      </c>
      <c r="P531" s="9" t="str">
        <f>IF($T531,tblSalaries[[#This Row],[How many hours of a day you work on Excel]],"")</f>
        <v/>
      </c>
      <c r="Q531" s="9" t="str">
        <f>IF($T531,tblSalaries[[#This Row],[Years of Experience]],"")</f>
        <v/>
      </c>
      <c r="R531" s="9" t="str">
        <f>IF($T531,tblSalaries[[#This Row],[Region]],"")</f>
        <v/>
      </c>
      <c r="T531" s="11">
        <f t="shared" si="8"/>
        <v>0</v>
      </c>
      <c r="U531" s="11">
        <f>VLOOKUP(tblSalaries[[#This Row],[Region]],SReg,2,FALSE)</f>
        <v>0</v>
      </c>
      <c r="V531" s="11">
        <f>VLOOKUP(tblSalaries[[#This Row],[How many hours of a day you work on Excel]],SHours,2,FALSE)</f>
        <v>0</v>
      </c>
      <c r="W531" s="11">
        <f>IF(tblSalaries[[#This Row],[Years of Experience]]="",Filters!$I$10,VLOOKUP(tblSalaries[[#This Row],[Years of Experience]],Filters!$G$3:$I$9,3,TRUE))</f>
        <v>0</v>
      </c>
    </row>
    <row r="532" spans="2:23" ht="15" customHeight="1" x14ac:dyDescent="0.25">
      <c r="B532" t="s">
        <v>1928</v>
      </c>
      <c r="C532" s="1">
        <v>41055.222719907404</v>
      </c>
      <c r="D532">
        <v>50000</v>
      </c>
      <c r="E532" t="s">
        <v>501</v>
      </c>
      <c r="F532" t="s">
        <v>17</v>
      </c>
      <c r="G532" t="s">
        <v>12</v>
      </c>
      <c r="H532" t="s">
        <v>15</v>
      </c>
      <c r="J532" t="str">
        <f>VLOOKUP(tblSalaries[[#This Row],[clean Country]],tblCountries[[#All],[Mapping]:[Region]],2,FALSE)</f>
        <v>USA</v>
      </c>
      <c r="L532" s="9" t="str">
        <f>IF($T532,tblSalaries[[#This Row],[Salary in USD]],"")</f>
        <v/>
      </c>
      <c r="M532" s="9" t="str">
        <f>IF($T532,tblSalaries[[#This Row],[Your Job Title]],"")</f>
        <v/>
      </c>
      <c r="N532" s="9" t="str">
        <f>IF($T532,tblSalaries[[#This Row],[Job Type]],"")</f>
        <v/>
      </c>
      <c r="O532" s="9" t="str">
        <f>IF($T532,tblSalaries[[#This Row],[clean Country]],"")</f>
        <v/>
      </c>
      <c r="P532" s="9" t="str">
        <f>IF($T532,tblSalaries[[#This Row],[How many hours of a day you work on Excel]],"")</f>
        <v/>
      </c>
      <c r="Q532" s="9" t="str">
        <f>IF($T532,tblSalaries[[#This Row],[Years of Experience]],"")</f>
        <v/>
      </c>
      <c r="R532" s="9" t="str">
        <f>IF($T532,tblSalaries[[#This Row],[Region]],"")</f>
        <v/>
      </c>
      <c r="T532" s="11">
        <f t="shared" si="8"/>
        <v>0</v>
      </c>
      <c r="U532" s="11">
        <f>VLOOKUP(tblSalaries[[#This Row],[Region]],SReg,2,FALSE)</f>
        <v>1</v>
      </c>
      <c r="V532" s="11">
        <f>VLOOKUP(tblSalaries[[#This Row],[How many hours of a day you work on Excel]],SHours,2,FALSE)</f>
        <v>0</v>
      </c>
      <c r="W532" s="11">
        <f>IF(tblSalaries[[#This Row],[Years of Experience]]="",Filters!$I$10,VLOOKUP(tblSalaries[[#This Row],[Years of Experience]],Filters!$G$3:$I$9,3,TRUE))</f>
        <v>0</v>
      </c>
    </row>
    <row r="533" spans="2:23" ht="15" customHeight="1" x14ac:dyDescent="0.25">
      <c r="B533" t="s">
        <v>1929</v>
      </c>
      <c r="C533" s="1">
        <v>41055.224537037036</v>
      </c>
      <c r="D533">
        <v>115061.01386091174</v>
      </c>
      <c r="E533" t="s">
        <v>502</v>
      </c>
      <c r="F533" t="s">
        <v>45</v>
      </c>
      <c r="G533" t="s">
        <v>59</v>
      </c>
      <c r="H533" t="s">
        <v>7</v>
      </c>
      <c r="J533" t="str">
        <f>VLOOKUP(tblSalaries[[#This Row],[clean Country]],tblCountries[[#All],[Mapping]:[Region]],2,FALSE)</f>
        <v>EMEA</v>
      </c>
      <c r="L533" s="9" t="str">
        <f>IF($T533,tblSalaries[[#This Row],[Salary in USD]],"")</f>
        <v/>
      </c>
      <c r="M533" s="9" t="str">
        <f>IF($T533,tblSalaries[[#This Row],[Your Job Title]],"")</f>
        <v/>
      </c>
      <c r="N533" s="9" t="str">
        <f>IF($T533,tblSalaries[[#This Row],[Job Type]],"")</f>
        <v/>
      </c>
      <c r="O533" s="9" t="str">
        <f>IF($T533,tblSalaries[[#This Row],[clean Country]],"")</f>
        <v/>
      </c>
      <c r="P533" s="9" t="str">
        <f>IF($T533,tblSalaries[[#This Row],[How many hours of a day you work on Excel]],"")</f>
        <v/>
      </c>
      <c r="Q533" s="9" t="str">
        <f>IF($T533,tblSalaries[[#This Row],[Years of Experience]],"")</f>
        <v/>
      </c>
      <c r="R533" s="9" t="str">
        <f>IF($T533,tblSalaries[[#This Row],[Region]],"")</f>
        <v/>
      </c>
      <c r="T533" s="11">
        <f t="shared" si="8"/>
        <v>0</v>
      </c>
      <c r="U533" s="11">
        <f>VLOOKUP(tblSalaries[[#This Row],[Region]],SReg,2,FALSE)</f>
        <v>0</v>
      </c>
      <c r="V533" s="11">
        <f>VLOOKUP(tblSalaries[[#This Row],[How many hours of a day you work on Excel]],SHours,2,FALSE)</f>
        <v>1</v>
      </c>
      <c r="W533" s="11">
        <f>IF(tblSalaries[[#This Row],[Years of Experience]]="",Filters!$I$10,VLOOKUP(tblSalaries[[#This Row],[Years of Experience]],Filters!$G$3:$I$9,3,TRUE))</f>
        <v>0</v>
      </c>
    </row>
    <row r="534" spans="2:23" ht="15" customHeight="1" x14ac:dyDescent="0.25">
      <c r="B534" t="s">
        <v>1930</v>
      </c>
      <c r="C534" s="1">
        <v>41055.225185185183</v>
      </c>
      <c r="D534">
        <v>50000</v>
      </c>
      <c r="E534" t="s">
        <v>503</v>
      </c>
      <c r="F534" t="s">
        <v>17</v>
      </c>
      <c r="G534" t="s">
        <v>504</v>
      </c>
      <c r="H534" t="s">
        <v>7</v>
      </c>
      <c r="J534" t="str">
        <f>VLOOKUP(tblSalaries[[#This Row],[clean Country]],tblCountries[[#All],[Mapping]:[Region]],2,FALSE)</f>
        <v>USA</v>
      </c>
      <c r="L534" s="9" t="str">
        <f>IF($T534,tblSalaries[[#This Row],[Salary in USD]],"")</f>
        <v/>
      </c>
      <c r="M534" s="9" t="str">
        <f>IF($T534,tblSalaries[[#This Row],[Your Job Title]],"")</f>
        <v/>
      </c>
      <c r="N534" s="9" t="str">
        <f>IF($T534,tblSalaries[[#This Row],[Job Type]],"")</f>
        <v/>
      </c>
      <c r="O534" s="9" t="str">
        <f>IF($T534,tblSalaries[[#This Row],[clean Country]],"")</f>
        <v/>
      </c>
      <c r="P534" s="9" t="str">
        <f>IF($T534,tblSalaries[[#This Row],[How many hours of a day you work on Excel]],"")</f>
        <v/>
      </c>
      <c r="Q534" s="9" t="str">
        <f>IF($T534,tblSalaries[[#This Row],[Years of Experience]],"")</f>
        <v/>
      </c>
      <c r="R534" s="9" t="str">
        <f>IF($T534,tblSalaries[[#This Row],[Region]],"")</f>
        <v/>
      </c>
      <c r="T534" s="11">
        <f t="shared" si="8"/>
        <v>0</v>
      </c>
      <c r="U534" s="11">
        <f>VLOOKUP(tblSalaries[[#This Row],[Region]],SReg,2,FALSE)</f>
        <v>1</v>
      </c>
      <c r="V534" s="11">
        <f>VLOOKUP(tblSalaries[[#This Row],[How many hours of a day you work on Excel]],SHours,2,FALSE)</f>
        <v>1</v>
      </c>
      <c r="W534" s="11">
        <f>IF(tblSalaries[[#This Row],[Years of Experience]]="",Filters!$I$10,VLOOKUP(tblSalaries[[#This Row],[Years of Experience]],Filters!$G$3:$I$9,3,TRUE))</f>
        <v>0</v>
      </c>
    </row>
    <row r="535" spans="2:23" ht="15" customHeight="1" x14ac:dyDescent="0.25">
      <c r="B535" t="s">
        <v>1931</v>
      </c>
      <c r="C535" s="1">
        <v>41055.22724537037</v>
      </c>
      <c r="D535">
        <v>46000</v>
      </c>
      <c r="E535" t="s">
        <v>167</v>
      </c>
      <c r="F535" t="s">
        <v>17</v>
      </c>
      <c r="G535" t="s">
        <v>12</v>
      </c>
      <c r="H535" t="s">
        <v>15</v>
      </c>
      <c r="J535" t="str">
        <f>VLOOKUP(tblSalaries[[#This Row],[clean Country]],tblCountries[[#All],[Mapping]:[Region]],2,FALSE)</f>
        <v>USA</v>
      </c>
      <c r="L535" s="9" t="str">
        <f>IF($T535,tblSalaries[[#This Row],[Salary in USD]],"")</f>
        <v/>
      </c>
      <c r="M535" s="9" t="str">
        <f>IF($T535,tblSalaries[[#This Row],[Your Job Title]],"")</f>
        <v/>
      </c>
      <c r="N535" s="9" t="str">
        <f>IF($T535,tblSalaries[[#This Row],[Job Type]],"")</f>
        <v/>
      </c>
      <c r="O535" s="9" t="str">
        <f>IF($T535,tblSalaries[[#This Row],[clean Country]],"")</f>
        <v/>
      </c>
      <c r="P535" s="9" t="str">
        <f>IF($T535,tblSalaries[[#This Row],[How many hours of a day you work on Excel]],"")</f>
        <v/>
      </c>
      <c r="Q535" s="9" t="str">
        <f>IF($T535,tblSalaries[[#This Row],[Years of Experience]],"")</f>
        <v/>
      </c>
      <c r="R535" s="9" t="str">
        <f>IF($T535,tblSalaries[[#This Row],[Region]],"")</f>
        <v/>
      </c>
      <c r="T535" s="11">
        <f t="shared" si="8"/>
        <v>0</v>
      </c>
      <c r="U535" s="11">
        <f>VLOOKUP(tblSalaries[[#This Row],[Region]],SReg,2,FALSE)</f>
        <v>1</v>
      </c>
      <c r="V535" s="11">
        <f>VLOOKUP(tblSalaries[[#This Row],[How many hours of a day you work on Excel]],SHours,2,FALSE)</f>
        <v>0</v>
      </c>
      <c r="W535" s="11">
        <f>IF(tblSalaries[[#This Row],[Years of Experience]]="",Filters!$I$10,VLOOKUP(tblSalaries[[#This Row],[Years of Experience]],Filters!$G$3:$I$9,3,TRUE))</f>
        <v>0</v>
      </c>
    </row>
    <row r="536" spans="2:23" ht="15" customHeight="1" x14ac:dyDescent="0.25">
      <c r="B536" t="s">
        <v>1932</v>
      </c>
      <c r="C536" s="1">
        <v>41055.227511574078</v>
      </c>
      <c r="D536">
        <v>6368.453230079479</v>
      </c>
      <c r="E536" t="s">
        <v>505</v>
      </c>
      <c r="F536" t="s">
        <v>294</v>
      </c>
      <c r="G536" t="s">
        <v>14</v>
      </c>
      <c r="H536" t="s">
        <v>7</v>
      </c>
      <c r="J536" t="str">
        <f>VLOOKUP(tblSalaries[[#This Row],[clean Country]],tblCountries[[#All],[Mapping]:[Region]],2,FALSE)</f>
        <v>EMEA</v>
      </c>
      <c r="L536" s="9" t="str">
        <f>IF($T536,tblSalaries[[#This Row],[Salary in USD]],"")</f>
        <v/>
      </c>
      <c r="M536" s="9" t="str">
        <f>IF($T536,tblSalaries[[#This Row],[Your Job Title]],"")</f>
        <v/>
      </c>
      <c r="N536" s="9" t="str">
        <f>IF($T536,tblSalaries[[#This Row],[Job Type]],"")</f>
        <v/>
      </c>
      <c r="O536" s="9" t="str">
        <f>IF($T536,tblSalaries[[#This Row],[clean Country]],"")</f>
        <v/>
      </c>
      <c r="P536" s="9" t="str">
        <f>IF($T536,tblSalaries[[#This Row],[How many hours of a day you work on Excel]],"")</f>
        <v/>
      </c>
      <c r="Q536" s="9" t="str">
        <f>IF($T536,tblSalaries[[#This Row],[Years of Experience]],"")</f>
        <v/>
      </c>
      <c r="R536" s="9" t="str">
        <f>IF($T536,tblSalaries[[#This Row],[Region]],"")</f>
        <v/>
      </c>
      <c r="T536" s="11">
        <f t="shared" si="8"/>
        <v>0</v>
      </c>
      <c r="U536" s="11">
        <f>VLOOKUP(tblSalaries[[#This Row],[Region]],SReg,2,FALSE)</f>
        <v>0</v>
      </c>
      <c r="V536" s="11">
        <f>VLOOKUP(tblSalaries[[#This Row],[How many hours of a day you work on Excel]],SHours,2,FALSE)</f>
        <v>1</v>
      </c>
      <c r="W536" s="11">
        <f>IF(tblSalaries[[#This Row],[Years of Experience]]="",Filters!$I$10,VLOOKUP(tblSalaries[[#This Row],[Years of Experience]],Filters!$G$3:$I$9,3,TRUE))</f>
        <v>0</v>
      </c>
    </row>
    <row r="537" spans="2:23" ht="15" customHeight="1" x14ac:dyDescent="0.25">
      <c r="B537" t="s">
        <v>1933</v>
      </c>
      <c r="C537" s="1">
        <v>41055.228310185186</v>
      </c>
      <c r="D537">
        <v>86692.320794224041</v>
      </c>
      <c r="E537" t="s">
        <v>506</v>
      </c>
      <c r="F537" t="s">
        <v>17</v>
      </c>
      <c r="G537" t="s">
        <v>70</v>
      </c>
      <c r="H537" t="s">
        <v>7</v>
      </c>
      <c r="J537" t="str">
        <f>VLOOKUP(tblSalaries[[#This Row],[clean Country]],tblCountries[[#All],[Mapping]:[Region]],2,FALSE)</f>
        <v>APAC</v>
      </c>
      <c r="L537" s="9" t="str">
        <f>IF($T537,tblSalaries[[#This Row],[Salary in USD]],"")</f>
        <v/>
      </c>
      <c r="M537" s="9" t="str">
        <f>IF($T537,tblSalaries[[#This Row],[Your Job Title]],"")</f>
        <v/>
      </c>
      <c r="N537" s="9" t="str">
        <f>IF($T537,tblSalaries[[#This Row],[Job Type]],"")</f>
        <v/>
      </c>
      <c r="O537" s="9" t="str">
        <f>IF($T537,tblSalaries[[#This Row],[clean Country]],"")</f>
        <v/>
      </c>
      <c r="P537" s="9" t="str">
        <f>IF($T537,tblSalaries[[#This Row],[How many hours of a day you work on Excel]],"")</f>
        <v/>
      </c>
      <c r="Q537" s="9" t="str">
        <f>IF($T537,tblSalaries[[#This Row],[Years of Experience]],"")</f>
        <v/>
      </c>
      <c r="R537" s="9" t="str">
        <f>IF($T537,tblSalaries[[#This Row],[Region]],"")</f>
        <v/>
      </c>
      <c r="T537" s="11">
        <f t="shared" si="8"/>
        <v>0</v>
      </c>
      <c r="U537" s="11">
        <f>VLOOKUP(tblSalaries[[#This Row],[Region]],SReg,2,FALSE)</f>
        <v>0</v>
      </c>
      <c r="V537" s="11">
        <f>VLOOKUP(tblSalaries[[#This Row],[How many hours of a day you work on Excel]],SHours,2,FALSE)</f>
        <v>1</v>
      </c>
      <c r="W537" s="11">
        <f>IF(tblSalaries[[#This Row],[Years of Experience]]="",Filters!$I$10,VLOOKUP(tblSalaries[[#This Row],[Years of Experience]],Filters!$G$3:$I$9,3,TRUE))</f>
        <v>0</v>
      </c>
    </row>
    <row r="538" spans="2:23" ht="15" customHeight="1" x14ac:dyDescent="0.25">
      <c r="B538" t="s">
        <v>1934</v>
      </c>
      <c r="C538" s="1">
        <v>41055.229108796295</v>
      </c>
      <c r="D538">
        <v>8013.5625093491553</v>
      </c>
      <c r="E538" t="s">
        <v>507</v>
      </c>
      <c r="F538" t="s">
        <v>45</v>
      </c>
      <c r="G538" t="s">
        <v>6</v>
      </c>
      <c r="H538" t="s">
        <v>10</v>
      </c>
      <c r="J538" t="str">
        <f>VLOOKUP(tblSalaries[[#This Row],[clean Country]],tblCountries[[#All],[Mapping]:[Region]],2,FALSE)</f>
        <v>APAC</v>
      </c>
      <c r="L538" s="9" t="str">
        <f>IF($T538,tblSalaries[[#This Row],[Salary in USD]],"")</f>
        <v/>
      </c>
      <c r="M538" s="9" t="str">
        <f>IF($T538,tblSalaries[[#This Row],[Your Job Title]],"")</f>
        <v/>
      </c>
      <c r="N538" s="9" t="str">
        <f>IF($T538,tblSalaries[[#This Row],[Job Type]],"")</f>
        <v/>
      </c>
      <c r="O538" s="9" t="str">
        <f>IF($T538,tblSalaries[[#This Row],[clean Country]],"")</f>
        <v/>
      </c>
      <c r="P538" s="9" t="str">
        <f>IF($T538,tblSalaries[[#This Row],[How many hours of a day you work on Excel]],"")</f>
        <v/>
      </c>
      <c r="Q538" s="9" t="str">
        <f>IF($T538,tblSalaries[[#This Row],[Years of Experience]],"")</f>
        <v/>
      </c>
      <c r="R538" s="9" t="str">
        <f>IF($T538,tblSalaries[[#This Row],[Region]],"")</f>
        <v/>
      </c>
      <c r="T538" s="11">
        <f t="shared" si="8"/>
        <v>0</v>
      </c>
      <c r="U538" s="11">
        <f>VLOOKUP(tblSalaries[[#This Row],[Region]],SReg,2,FALSE)</f>
        <v>0</v>
      </c>
      <c r="V538" s="11">
        <f>VLOOKUP(tblSalaries[[#This Row],[How many hours of a day you work on Excel]],SHours,2,FALSE)</f>
        <v>1</v>
      </c>
      <c r="W538" s="11">
        <f>IF(tblSalaries[[#This Row],[Years of Experience]]="",Filters!$I$10,VLOOKUP(tblSalaries[[#This Row],[Years of Experience]],Filters!$G$3:$I$9,3,TRUE))</f>
        <v>0</v>
      </c>
    </row>
    <row r="539" spans="2:23" ht="15" customHeight="1" x14ac:dyDescent="0.25">
      <c r="B539" t="s">
        <v>1935</v>
      </c>
      <c r="C539" s="1">
        <v>41055.229143518518</v>
      </c>
      <c r="D539">
        <v>43000</v>
      </c>
      <c r="E539" t="s">
        <v>258</v>
      </c>
      <c r="F539" t="s">
        <v>258</v>
      </c>
      <c r="G539" t="s">
        <v>12</v>
      </c>
      <c r="H539" t="s">
        <v>10</v>
      </c>
      <c r="J539" t="str">
        <f>VLOOKUP(tblSalaries[[#This Row],[clean Country]],tblCountries[[#All],[Mapping]:[Region]],2,FALSE)</f>
        <v>USA</v>
      </c>
      <c r="L539" s="9" t="str">
        <f>IF($T539,tblSalaries[[#This Row],[Salary in USD]],"")</f>
        <v/>
      </c>
      <c r="M539" s="9" t="str">
        <f>IF($T539,tblSalaries[[#This Row],[Your Job Title]],"")</f>
        <v/>
      </c>
      <c r="N539" s="9" t="str">
        <f>IF($T539,tblSalaries[[#This Row],[Job Type]],"")</f>
        <v/>
      </c>
      <c r="O539" s="9" t="str">
        <f>IF($T539,tblSalaries[[#This Row],[clean Country]],"")</f>
        <v/>
      </c>
      <c r="P539" s="9" t="str">
        <f>IF($T539,tblSalaries[[#This Row],[How many hours of a day you work on Excel]],"")</f>
        <v/>
      </c>
      <c r="Q539" s="9" t="str">
        <f>IF($T539,tblSalaries[[#This Row],[Years of Experience]],"")</f>
        <v/>
      </c>
      <c r="R539" s="9" t="str">
        <f>IF($T539,tblSalaries[[#This Row],[Region]],"")</f>
        <v/>
      </c>
      <c r="T539" s="11">
        <f t="shared" si="8"/>
        <v>0</v>
      </c>
      <c r="U539" s="11">
        <f>VLOOKUP(tblSalaries[[#This Row],[Region]],SReg,2,FALSE)</f>
        <v>1</v>
      </c>
      <c r="V539" s="11">
        <f>VLOOKUP(tblSalaries[[#This Row],[How many hours of a day you work on Excel]],SHours,2,FALSE)</f>
        <v>1</v>
      </c>
      <c r="W539" s="11">
        <f>IF(tblSalaries[[#This Row],[Years of Experience]]="",Filters!$I$10,VLOOKUP(tblSalaries[[#This Row],[Years of Experience]],Filters!$G$3:$I$9,3,TRUE))</f>
        <v>0</v>
      </c>
    </row>
    <row r="540" spans="2:23" ht="15" customHeight="1" x14ac:dyDescent="0.25">
      <c r="B540" t="s">
        <v>1936</v>
      </c>
      <c r="C540" s="1">
        <v>41055.229305555556</v>
      </c>
      <c r="D540">
        <v>18000</v>
      </c>
      <c r="E540" t="s">
        <v>233</v>
      </c>
      <c r="F540" t="s">
        <v>233</v>
      </c>
      <c r="G540" t="s">
        <v>118</v>
      </c>
      <c r="H540" t="s">
        <v>7</v>
      </c>
      <c r="J540" t="str">
        <f>VLOOKUP(tblSalaries[[#This Row],[clean Country]],tblCountries[[#All],[Mapping]:[Region]],2,FALSE)</f>
        <v>S AMER</v>
      </c>
      <c r="L540" s="9" t="str">
        <f>IF($T540,tblSalaries[[#This Row],[Salary in USD]],"")</f>
        <v/>
      </c>
      <c r="M540" s="9" t="str">
        <f>IF($T540,tblSalaries[[#This Row],[Your Job Title]],"")</f>
        <v/>
      </c>
      <c r="N540" s="9" t="str">
        <f>IF($T540,tblSalaries[[#This Row],[Job Type]],"")</f>
        <v/>
      </c>
      <c r="O540" s="9" t="str">
        <f>IF($T540,tblSalaries[[#This Row],[clean Country]],"")</f>
        <v/>
      </c>
      <c r="P540" s="9" t="str">
        <f>IF($T540,tblSalaries[[#This Row],[How many hours of a day you work on Excel]],"")</f>
        <v/>
      </c>
      <c r="Q540" s="9" t="str">
        <f>IF($T540,tblSalaries[[#This Row],[Years of Experience]],"")</f>
        <v/>
      </c>
      <c r="R540" s="9" t="str">
        <f>IF($T540,tblSalaries[[#This Row],[Region]],"")</f>
        <v/>
      </c>
      <c r="T540" s="11">
        <f t="shared" si="8"/>
        <v>0</v>
      </c>
      <c r="U540" s="11">
        <f>VLOOKUP(tblSalaries[[#This Row],[Region]],SReg,2,FALSE)</f>
        <v>0</v>
      </c>
      <c r="V540" s="11">
        <f>VLOOKUP(tblSalaries[[#This Row],[How many hours of a day you work on Excel]],SHours,2,FALSE)</f>
        <v>1</v>
      </c>
      <c r="W540" s="11">
        <f>IF(tblSalaries[[#This Row],[Years of Experience]]="",Filters!$I$10,VLOOKUP(tblSalaries[[#This Row],[Years of Experience]],Filters!$G$3:$I$9,3,TRUE))</f>
        <v>0</v>
      </c>
    </row>
    <row r="541" spans="2:23" ht="15" customHeight="1" x14ac:dyDescent="0.25">
      <c r="B541" t="s">
        <v>1937</v>
      </c>
      <c r="C541" s="1">
        <v>41055.229930555557</v>
      </c>
      <c r="D541">
        <v>55000</v>
      </c>
      <c r="E541" t="s">
        <v>316</v>
      </c>
      <c r="F541" t="s">
        <v>17</v>
      </c>
      <c r="G541" t="s">
        <v>12</v>
      </c>
      <c r="H541" t="s">
        <v>15</v>
      </c>
      <c r="J541" t="str">
        <f>VLOOKUP(tblSalaries[[#This Row],[clean Country]],tblCountries[[#All],[Mapping]:[Region]],2,FALSE)</f>
        <v>USA</v>
      </c>
      <c r="L541" s="9" t="str">
        <f>IF($T541,tblSalaries[[#This Row],[Salary in USD]],"")</f>
        <v/>
      </c>
      <c r="M541" s="9" t="str">
        <f>IF($T541,tblSalaries[[#This Row],[Your Job Title]],"")</f>
        <v/>
      </c>
      <c r="N541" s="9" t="str">
        <f>IF($T541,tblSalaries[[#This Row],[Job Type]],"")</f>
        <v/>
      </c>
      <c r="O541" s="9" t="str">
        <f>IF($T541,tblSalaries[[#This Row],[clean Country]],"")</f>
        <v/>
      </c>
      <c r="P541" s="9" t="str">
        <f>IF($T541,tblSalaries[[#This Row],[How many hours of a day you work on Excel]],"")</f>
        <v/>
      </c>
      <c r="Q541" s="9" t="str">
        <f>IF($T541,tblSalaries[[#This Row],[Years of Experience]],"")</f>
        <v/>
      </c>
      <c r="R541" s="9" t="str">
        <f>IF($T541,tblSalaries[[#This Row],[Region]],"")</f>
        <v/>
      </c>
      <c r="T541" s="11">
        <f t="shared" si="8"/>
        <v>0</v>
      </c>
      <c r="U541" s="11">
        <f>VLOOKUP(tblSalaries[[#This Row],[Region]],SReg,2,FALSE)</f>
        <v>1</v>
      </c>
      <c r="V541" s="11">
        <f>VLOOKUP(tblSalaries[[#This Row],[How many hours of a day you work on Excel]],SHours,2,FALSE)</f>
        <v>0</v>
      </c>
      <c r="W541" s="11">
        <f>IF(tblSalaries[[#This Row],[Years of Experience]]="",Filters!$I$10,VLOOKUP(tblSalaries[[#This Row],[Years of Experience]],Filters!$G$3:$I$9,3,TRUE))</f>
        <v>0</v>
      </c>
    </row>
    <row r="542" spans="2:23" ht="15" customHeight="1" x14ac:dyDescent="0.25">
      <c r="B542" t="s">
        <v>1938</v>
      </c>
      <c r="C542" s="1">
        <v>41055.230150462965</v>
      </c>
      <c r="D542">
        <v>8903.9583437212841</v>
      </c>
      <c r="E542" t="s">
        <v>508</v>
      </c>
      <c r="F542" t="s">
        <v>17</v>
      </c>
      <c r="G542" t="s">
        <v>6</v>
      </c>
      <c r="H542" t="s">
        <v>10</v>
      </c>
      <c r="J542" t="str">
        <f>VLOOKUP(tblSalaries[[#This Row],[clean Country]],tblCountries[[#All],[Mapping]:[Region]],2,FALSE)</f>
        <v>APAC</v>
      </c>
      <c r="L542" s="9" t="str">
        <f>IF($T542,tblSalaries[[#This Row],[Salary in USD]],"")</f>
        <v/>
      </c>
      <c r="M542" s="9" t="str">
        <f>IF($T542,tblSalaries[[#This Row],[Your Job Title]],"")</f>
        <v/>
      </c>
      <c r="N542" s="9" t="str">
        <f>IF($T542,tblSalaries[[#This Row],[Job Type]],"")</f>
        <v/>
      </c>
      <c r="O542" s="9" t="str">
        <f>IF($T542,tblSalaries[[#This Row],[clean Country]],"")</f>
        <v/>
      </c>
      <c r="P542" s="9" t="str">
        <f>IF($T542,tblSalaries[[#This Row],[How many hours of a day you work on Excel]],"")</f>
        <v/>
      </c>
      <c r="Q542" s="9" t="str">
        <f>IF($T542,tblSalaries[[#This Row],[Years of Experience]],"")</f>
        <v/>
      </c>
      <c r="R542" s="9" t="str">
        <f>IF($T542,tblSalaries[[#This Row],[Region]],"")</f>
        <v/>
      </c>
      <c r="T542" s="11">
        <f t="shared" si="8"/>
        <v>0</v>
      </c>
      <c r="U542" s="11">
        <f>VLOOKUP(tblSalaries[[#This Row],[Region]],SReg,2,FALSE)</f>
        <v>0</v>
      </c>
      <c r="V542" s="11">
        <f>VLOOKUP(tblSalaries[[#This Row],[How many hours of a day you work on Excel]],SHours,2,FALSE)</f>
        <v>1</v>
      </c>
      <c r="W542" s="11">
        <f>IF(tblSalaries[[#This Row],[Years of Experience]]="",Filters!$I$10,VLOOKUP(tblSalaries[[#This Row],[Years of Experience]],Filters!$G$3:$I$9,3,TRUE))</f>
        <v>0</v>
      </c>
    </row>
    <row r="543" spans="2:23" ht="15" customHeight="1" x14ac:dyDescent="0.25">
      <c r="B543" t="s">
        <v>1939</v>
      </c>
      <c r="C543" s="1">
        <v>41055.231747685182</v>
      </c>
      <c r="D543">
        <v>45000</v>
      </c>
      <c r="E543" t="s">
        <v>509</v>
      </c>
      <c r="F543" t="s">
        <v>3391</v>
      </c>
      <c r="G543" t="s">
        <v>12</v>
      </c>
      <c r="H543" t="s">
        <v>10</v>
      </c>
      <c r="J543" t="str">
        <f>VLOOKUP(tblSalaries[[#This Row],[clean Country]],tblCountries[[#All],[Mapping]:[Region]],2,FALSE)</f>
        <v>USA</v>
      </c>
      <c r="L543" s="9" t="str">
        <f>IF($T543,tblSalaries[[#This Row],[Salary in USD]],"")</f>
        <v/>
      </c>
      <c r="M543" s="9" t="str">
        <f>IF($T543,tblSalaries[[#This Row],[Your Job Title]],"")</f>
        <v/>
      </c>
      <c r="N543" s="9" t="str">
        <f>IF($T543,tblSalaries[[#This Row],[Job Type]],"")</f>
        <v/>
      </c>
      <c r="O543" s="9" t="str">
        <f>IF($T543,tblSalaries[[#This Row],[clean Country]],"")</f>
        <v/>
      </c>
      <c r="P543" s="9" t="str">
        <f>IF($T543,tblSalaries[[#This Row],[How many hours of a day you work on Excel]],"")</f>
        <v/>
      </c>
      <c r="Q543" s="9" t="str">
        <f>IF($T543,tblSalaries[[#This Row],[Years of Experience]],"")</f>
        <v/>
      </c>
      <c r="R543" s="9" t="str">
        <f>IF($T543,tblSalaries[[#This Row],[Region]],"")</f>
        <v/>
      </c>
      <c r="T543" s="11">
        <f t="shared" si="8"/>
        <v>0</v>
      </c>
      <c r="U543" s="11">
        <f>VLOOKUP(tblSalaries[[#This Row],[Region]],SReg,2,FALSE)</f>
        <v>1</v>
      </c>
      <c r="V543" s="11">
        <f>VLOOKUP(tblSalaries[[#This Row],[How many hours of a day you work on Excel]],SHours,2,FALSE)</f>
        <v>1</v>
      </c>
      <c r="W543" s="11">
        <f>IF(tblSalaries[[#This Row],[Years of Experience]]="",Filters!$I$10,VLOOKUP(tblSalaries[[#This Row],[Years of Experience]],Filters!$G$3:$I$9,3,TRUE))</f>
        <v>0</v>
      </c>
    </row>
    <row r="544" spans="2:23" ht="15" customHeight="1" x14ac:dyDescent="0.25">
      <c r="B544" t="s">
        <v>1940</v>
      </c>
      <c r="C544" s="1">
        <v>41055.232638888891</v>
      </c>
      <c r="D544">
        <v>50000</v>
      </c>
      <c r="E544" t="s">
        <v>510</v>
      </c>
      <c r="F544" t="s">
        <v>45</v>
      </c>
      <c r="G544" t="s">
        <v>12</v>
      </c>
      <c r="H544" t="s">
        <v>7</v>
      </c>
      <c r="J544" t="str">
        <f>VLOOKUP(tblSalaries[[#This Row],[clean Country]],tblCountries[[#All],[Mapping]:[Region]],2,FALSE)</f>
        <v>USA</v>
      </c>
      <c r="L544" s="9" t="str">
        <f>IF($T544,tblSalaries[[#This Row],[Salary in USD]],"")</f>
        <v/>
      </c>
      <c r="M544" s="9" t="str">
        <f>IF($T544,tblSalaries[[#This Row],[Your Job Title]],"")</f>
        <v/>
      </c>
      <c r="N544" s="9" t="str">
        <f>IF($T544,tblSalaries[[#This Row],[Job Type]],"")</f>
        <v/>
      </c>
      <c r="O544" s="9" t="str">
        <f>IF($T544,tblSalaries[[#This Row],[clean Country]],"")</f>
        <v/>
      </c>
      <c r="P544" s="9" t="str">
        <f>IF($T544,tblSalaries[[#This Row],[How many hours of a day you work on Excel]],"")</f>
        <v/>
      </c>
      <c r="Q544" s="9" t="str">
        <f>IF($T544,tblSalaries[[#This Row],[Years of Experience]],"")</f>
        <v/>
      </c>
      <c r="R544" s="9" t="str">
        <f>IF($T544,tblSalaries[[#This Row],[Region]],"")</f>
        <v/>
      </c>
      <c r="T544" s="11">
        <f t="shared" si="8"/>
        <v>0</v>
      </c>
      <c r="U544" s="11">
        <f>VLOOKUP(tblSalaries[[#This Row],[Region]],SReg,2,FALSE)</f>
        <v>1</v>
      </c>
      <c r="V544" s="11">
        <f>VLOOKUP(tblSalaries[[#This Row],[How many hours of a day you work on Excel]],SHours,2,FALSE)</f>
        <v>1</v>
      </c>
      <c r="W544" s="11">
        <f>IF(tblSalaries[[#This Row],[Years of Experience]]="",Filters!$I$10,VLOOKUP(tblSalaries[[#This Row],[Years of Experience]],Filters!$G$3:$I$9,3,TRUE))</f>
        <v>0</v>
      </c>
    </row>
    <row r="545" spans="2:23" ht="15" customHeight="1" x14ac:dyDescent="0.25">
      <c r="B545" t="s">
        <v>1941</v>
      </c>
      <c r="C545" s="1">
        <v>41055.239374999997</v>
      </c>
      <c r="D545">
        <v>80000</v>
      </c>
      <c r="E545" t="s">
        <v>511</v>
      </c>
      <c r="F545" t="s">
        <v>17</v>
      </c>
      <c r="G545" t="s">
        <v>12</v>
      </c>
      <c r="H545" t="s">
        <v>10</v>
      </c>
      <c r="J545" t="str">
        <f>VLOOKUP(tblSalaries[[#This Row],[clean Country]],tblCountries[[#All],[Mapping]:[Region]],2,FALSE)</f>
        <v>USA</v>
      </c>
      <c r="L545" s="9" t="str">
        <f>IF($T545,tblSalaries[[#This Row],[Salary in USD]],"")</f>
        <v/>
      </c>
      <c r="M545" s="9" t="str">
        <f>IF($T545,tblSalaries[[#This Row],[Your Job Title]],"")</f>
        <v/>
      </c>
      <c r="N545" s="9" t="str">
        <f>IF($T545,tblSalaries[[#This Row],[Job Type]],"")</f>
        <v/>
      </c>
      <c r="O545" s="9" t="str">
        <f>IF($T545,tblSalaries[[#This Row],[clean Country]],"")</f>
        <v/>
      </c>
      <c r="P545" s="9" t="str">
        <f>IF($T545,tblSalaries[[#This Row],[How many hours of a day you work on Excel]],"")</f>
        <v/>
      </c>
      <c r="Q545" s="9" t="str">
        <f>IF($T545,tblSalaries[[#This Row],[Years of Experience]],"")</f>
        <v/>
      </c>
      <c r="R545" s="9" t="str">
        <f>IF($T545,tblSalaries[[#This Row],[Region]],"")</f>
        <v/>
      </c>
      <c r="T545" s="11">
        <f t="shared" si="8"/>
        <v>0</v>
      </c>
      <c r="U545" s="11">
        <f>VLOOKUP(tblSalaries[[#This Row],[Region]],SReg,2,FALSE)</f>
        <v>1</v>
      </c>
      <c r="V545" s="11">
        <f>VLOOKUP(tblSalaries[[#This Row],[How many hours of a day you work on Excel]],SHours,2,FALSE)</f>
        <v>1</v>
      </c>
      <c r="W545" s="11">
        <f>IF(tblSalaries[[#This Row],[Years of Experience]]="",Filters!$I$10,VLOOKUP(tblSalaries[[#This Row],[Years of Experience]],Filters!$G$3:$I$9,3,TRUE))</f>
        <v>0</v>
      </c>
    </row>
    <row r="546" spans="2:23" ht="15" customHeight="1" x14ac:dyDescent="0.25">
      <c r="B546" t="s">
        <v>1942</v>
      </c>
      <c r="C546" s="1">
        <v>41055.240300925929</v>
      </c>
      <c r="D546">
        <v>67000</v>
      </c>
      <c r="E546" t="s">
        <v>322</v>
      </c>
      <c r="F546" t="s">
        <v>17</v>
      </c>
      <c r="G546" t="s">
        <v>12</v>
      </c>
      <c r="H546" t="s">
        <v>7</v>
      </c>
      <c r="J546" t="str">
        <f>VLOOKUP(tblSalaries[[#This Row],[clean Country]],tblCountries[[#All],[Mapping]:[Region]],2,FALSE)</f>
        <v>USA</v>
      </c>
      <c r="L546" s="9" t="str">
        <f>IF($T546,tblSalaries[[#This Row],[Salary in USD]],"")</f>
        <v/>
      </c>
      <c r="M546" s="9" t="str">
        <f>IF($T546,tblSalaries[[#This Row],[Your Job Title]],"")</f>
        <v/>
      </c>
      <c r="N546" s="9" t="str">
        <f>IF($T546,tblSalaries[[#This Row],[Job Type]],"")</f>
        <v/>
      </c>
      <c r="O546" s="9" t="str">
        <f>IF($T546,tblSalaries[[#This Row],[clean Country]],"")</f>
        <v/>
      </c>
      <c r="P546" s="9" t="str">
        <f>IF($T546,tblSalaries[[#This Row],[How many hours of a day you work on Excel]],"")</f>
        <v/>
      </c>
      <c r="Q546" s="9" t="str">
        <f>IF($T546,tblSalaries[[#This Row],[Years of Experience]],"")</f>
        <v/>
      </c>
      <c r="R546" s="9" t="str">
        <f>IF($T546,tblSalaries[[#This Row],[Region]],"")</f>
        <v/>
      </c>
      <c r="T546" s="11">
        <f t="shared" si="8"/>
        <v>0</v>
      </c>
      <c r="U546" s="11">
        <f>VLOOKUP(tblSalaries[[#This Row],[Region]],SReg,2,FALSE)</f>
        <v>1</v>
      </c>
      <c r="V546" s="11">
        <f>VLOOKUP(tblSalaries[[#This Row],[How many hours of a day you work on Excel]],SHours,2,FALSE)</f>
        <v>1</v>
      </c>
      <c r="W546" s="11">
        <f>IF(tblSalaries[[#This Row],[Years of Experience]]="",Filters!$I$10,VLOOKUP(tblSalaries[[#This Row],[Years of Experience]],Filters!$G$3:$I$9,3,TRUE))</f>
        <v>0</v>
      </c>
    </row>
    <row r="547" spans="2:23" ht="15" customHeight="1" x14ac:dyDescent="0.25">
      <c r="B547" t="s">
        <v>1943</v>
      </c>
      <c r="C547" s="1">
        <v>41055.240763888891</v>
      </c>
      <c r="D547">
        <v>111000</v>
      </c>
      <c r="E547" t="s">
        <v>343</v>
      </c>
      <c r="F547" t="s">
        <v>17</v>
      </c>
      <c r="G547" t="s">
        <v>512</v>
      </c>
      <c r="H547" t="s">
        <v>10</v>
      </c>
      <c r="J547" t="str">
        <f>VLOOKUP(tblSalaries[[#This Row],[clean Country]],tblCountries[[#All],[Mapping]:[Region]],2,FALSE)</f>
        <v>APAC</v>
      </c>
      <c r="L547" s="9" t="str">
        <f>IF($T547,tblSalaries[[#This Row],[Salary in USD]],"")</f>
        <v/>
      </c>
      <c r="M547" s="9" t="str">
        <f>IF($T547,tblSalaries[[#This Row],[Your Job Title]],"")</f>
        <v/>
      </c>
      <c r="N547" s="9" t="str">
        <f>IF($T547,tblSalaries[[#This Row],[Job Type]],"")</f>
        <v/>
      </c>
      <c r="O547" s="9" t="str">
        <f>IF($T547,tblSalaries[[#This Row],[clean Country]],"")</f>
        <v/>
      </c>
      <c r="P547" s="9" t="str">
        <f>IF($T547,tblSalaries[[#This Row],[How many hours of a day you work on Excel]],"")</f>
        <v/>
      </c>
      <c r="Q547" s="9" t="str">
        <f>IF($T547,tblSalaries[[#This Row],[Years of Experience]],"")</f>
        <v/>
      </c>
      <c r="R547" s="9" t="str">
        <f>IF($T547,tblSalaries[[#This Row],[Region]],"")</f>
        <v/>
      </c>
      <c r="T547" s="11">
        <f t="shared" si="8"/>
        <v>0</v>
      </c>
      <c r="U547" s="11">
        <f>VLOOKUP(tblSalaries[[#This Row],[Region]],SReg,2,FALSE)</f>
        <v>0</v>
      </c>
      <c r="V547" s="11">
        <f>VLOOKUP(tblSalaries[[#This Row],[How many hours of a day you work on Excel]],SHours,2,FALSE)</f>
        <v>1</v>
      </c>
      <c r="W547" s="11">
        <f>IF(tblSalaries[[#This Row],[Years of Experience]]="",Filters!$I$10,VLOOKUP(tblSalaries[[#This Row],[Years of Experience]],Filters!$G$3:$I$9,3,TRUE))</f>
        <v>0</v>
      </c>
    </row>
    <row r="548" spans="2:23" ht="15" customHeight="1" x14ac:dyDescent="0.25">
      <c r="B548" t="s">
        <v>1944</v>
      </c>
      <c r="C548" s="1">
        <v>41055.241782407407</v>
      </c>
      <c r="D548">
        <v>120000</v>
      </c>
      <c r="E548" t="s">
        <v>115</v>
      </c>
      <c r="F548" t="s">
        <v>3393</v>
      </c>
      <c r="G548" t="s">
        <v>12</v>
      </c>
      <c r="H548" t="s">
        <v>7</v>
      </c>
      <c r="J548" t="str">
        <f>VLOOKUP(tblSalaries[[#This Row],[clean Country]],tblCountries[[#All],[Mapping]:[Region]],2,FALSE)</f>
        <v>USA</v>
      </c>
      <c r="L548" s="9" t="str">
        <f>IF($T548,tblSalaries[[#This Row],[Salary in USD]],"")</f>
        <v/>
      </c>
      <c r="M548" s="9" t="str">
        <f>IF($T548,tblSalaries[[#This Row],[Your Job Title]],"")</f>
        <v/>
      </c>
      <c r="N548" s="9" t="str">
        <f>IF($T548,tblSalaries[[#This Row],[Job Type]],"")</f>
        <v/>
      </c>
      <c r="O548" s="9" t="str">
        <f>IF($T548,tblSalaries[[#This Row],[clean Country]],"")</f>
        <v/>
      </c>
      <c r="P548" s="9" t="str">
        <f>IF($T548,tblSalaries[[#This Row],[How many hours of a day you work on Excel]],"")</f>
        <v/>
      </c>
      <c r="Q548" s="9" t="str">
        <f>IF($T548,tblSalaries[[#This Row],[Years of Experience]],"")</f>
        <v/>
      </c>
      <c r="R548" s="9" t="str">
        <f>IF($T548,tblSalaries[[#This Row],[Region]],"")</f>
        <v/>
      </c>
      <c r="T548" s="11">
        <f t="shared" si="8"/>
        <v>0</v>
      </c>
      <c r="U548" s="11">
        <f>VLOOKUP(tblSalaries[[#This Row],[Region]],SReg,2,FALSE)</f>
        <v>1</v>
      </c>
      <c r="V548" s="11">
        <f>VLOOKUP(tblSalaries[[#This Row],[How many hours of a day you work on Excel]],SHours,2,FALSE)</f>
        <v>1</v>
      </c>
      <c r="W548" s="11">
        <f>IF(tblSalaries[[#This Row],[Years of Experience]]="",Filters!$I$10,VLOOKUP(tblSalaries[[#This Row],[Years of Experience]],Filters!$G$3:$I$9,3,TRUE))</f>
        <v>0</v>
      </c>
    </row>
    <row r="549" spans="2:23" ht="15" customHeight="1" x14ac:dyDescent="0.25">
      <c r="B549" t="s">
        <v>1945</v>
      </c>
      <c r="C549" s="1">
        <v>41055.241805555554</v>
      </c>
      <c r="D549">
        <v>31523.565441345683</v>
      </c>
      <c r="E549" t="s">
        <v>513</v>
      </c>
      <c r="F549" t="s">
        <v>294</v>
      </c>
      <c r="G549" t="s">
        <v>59</v>
      </c>
      <c r="H549" t="s">
        <v>7</v>
      </c>
      <c r="J549" t="str">
        <f>VLOOKUP(tblSalaries[[#This Row],[clean Country]],tblCountries[[#All],[Mapping]:[Region]],2,FALSE)</f>
        <v>EMEA</v>
      </c>
      <c r="L549" s="9" t="str">
        <f>IF($T549,tblSalaries[[#This Row],[Salary in USD]],"")</f>
        <v/>
      </c>
      <c r="M549" s="9" t="str">
        <f>IF($T549,tblSalaries[[#This Row],[Your Job Title]],"")</f>
        <v/>
      </c>
      <c r="N549" s="9" t="str">
        <f>IF($T549,tblSalaries[[#This Row],[Job Type]],"")</f>
        <v/>
      </c>
      <c r="O549" s="9" t="str">
        <f>IF($T549,tblSalaries[[#This Row],[clean Country]],"")</f>
        <v/>
      </c>
      <c r="P549" s="9" t="str">
        <f>IF($T549,tblSalaries[[#This Row],[How many hours of a day you work on Excel]],"")</f>
        <v/>
      </c>
      <c r="Q549" s="9" t="str">
        <f>IF($T549,tblSalaries[[#This Row],[Years of Experience]],"")</f>
        <v/>
      </c>
      <c r="R549" s="9" t="str">
        <f>IF($T549,tblSalaries[[#This Row],[Region]],"")</f>
        <v/>
      </c>
      <c r="T549" s="11">
        <f t="shared" si="8"/>
        <v>0</v>
      </c>
      <c r="U549" s="11">
        <f>VLOOKUP(tblSalaries[[#This Row],[Region]],SReg,2,FALSE)</f>
        <v>0</v>
      </c>
      <c r="V549" s="11">
        <f>VLOOKUP(tblSalaries[[#This Row],[How many hours of a day you work on Excel]],SHours,2,FALSE)</f>
        <v>1</v>
      </c>
      <c r="W549" s="11">
        <f>IF(tblSalaries[[#This Row],[Years of Experience]]="",Filters!$I$10,VLOOKUP(tblSalaries[[#This Row],[Years of Experience]],Filters!$G$3:$I$9,3,TRUE))</f>
        <v>0</v>
      </c>
    </row>
    <row r="550" spans="2:23" ht="15" customHeight="1" x14ac:dyDescent="0.25">
      <c r="B550" t="s">
        <v>1946</v>
      </c>
      <c r="C550" s="1">
        <v>41055.243298611109</v>
      </c>
      <c r="D550">
        <v>78533.043543002947</v>
      </c>
      <c r="E550" t="s">
        <v>514</v>
      </c>
      <c r="F550" t="s">
        <v>17</v>
      </c>
      <c r="G550" t="s">
        <v>70</v>
      </c>
      <c r="H550" t="s">
        <v>15</v>
      </c>
      <c r="J550" t="str">
        <f>VLOOKUP(tblSalaries[[#This Row],[clean Country]],tblCountries[[#All],[Mapping]:[Region]],2,FALSE)</f>
        <v>APAC</v>
      </c>
      <c r="L550" s="9" t="str">
        <f>IF($T550,tblSalaries[[#This Row],[Salary in USD]],"")</f>
        <v/>
      </c>
      <c r="M550" s="9" t="str">
        <f>IF($T550,tblSalaries[[#This Row],[Your Job Title]],"")</f>
        <v/>
      </c>
      <c r="N550" s="9" t="str">
        <f>IF($T550,tblSalaries[[#This Row],[Job Type]],"")</f>
        <v/>
      </c>
      <c r="O550" s="9" t="str">
        <f>IF($T550,tblSalaries[[#This Row],[clean Country]],"")</f>
        <v/>
      </c>
      <c r="P550" s="9" t="str">
        <f>IF($T550,tblSalaries[[#This Row],[How many hours of a day you work on Excel]],"")</f>
        <v/>
      </c>
      <c r="Q550" s="9" t="str">
        <f>IF($T550,tblSalaries[[#This Row],[Years of Experience]],"")</f>
        <v/>
      </c>
      <c r="R550" s="9" t="str">
        <f>IF($T550,tblSalaries[[#This Row],[Region]],"")</f>
        <v/>
      </c>
      <c r="T550" s="11">
        <f t="shared" si="8"/>
        <v>0</v>
      </c>
      <c r="U550" s="11">
        <f>VLOOKUP(tblSalaries[[#This Row],[Region]],SReg,2,FALSE)</f>
        <v>0</v>
      </c>
      <c r="V550" s="11">
        <f>VLOOKUP(tblSalaries[[#This Row],[How many hours of a day you work on Excel]],SHours,2,FALSE)</f>
        <v>0</v>
      </c>
      <c r="W550" s="11">
        <f>IF(tblSalaries[[#This Row],[Years of Experience]]="",Filters!$I$10,VLOOKUP(tblSalaries[[#This Row],[Years of Experience]],Filters!$G$3:$I$9,3,TRUE))</f>
        <v>0</v>
      </c>
    </row>
    <row r="551" spans="2:23" ht="15" customHeight="1" x14ac:dyDescent="0.25">
      <c r="B551" t="s">
        <v>1947</v>
      </c>
      <c r="C551" s="1">
        <v>41055.243321759262</v>
      </c>
      <c r="D551">
        <v>60000</v>
      </c>
      <c r="E551" t="s">
        <v>515</v>
      </c>
      <c r="F551" t="s">
        <v>56</v>
      </c>
      <c r="G551" t="s">
        <v>12</v>
      </c>
      <c r="H551" t="s">
        <v>22</v>
      </c>
      <c r="J551" t="str">
        <f>VLOOKUP(tblSalaries[[#This Row],[clean Country]],tblCountries[[#All],[Mapping]:[Region]],2,FALSE)</f>
        <v>USA</v>
      </c>
      <c r="L551" s="9" t="str">
        <f>IF($T551,tblSalaries[[#This Row],[Salary in USD]],"")</f>
        <v/>
      </c>
      <c r="M551" s="9" t="str">
        <f>IF($T551,tblSalaries[[#This Row],[Your Job Title]],"")</f>
        <v/>
      </c>
      <c r="N551" s="9" t="str">
        <f>IF($T551,tblSalaries[[#This Row],[Job Type]],"")</f>
        <v/>
      </c>
      <c r="O551" s="9" t="str">
        <f>IF($T551,tblSalaries[[#This Row],[clean Country]],"")</f>
        <v/>
      </c>
      <c r="P551" s="9" t="str">
        <f>IF($T551,tblSalaries[[#This Row],[How many hours of a day you work on Excel]],"")</f>
        <v/>
      </c>
      <c r="Q551" s="9" t="str">
        <f>IF($T551,tblSalaries[[#This Row],[Years of Experience]],"")</f>
        <v/>
      </c>
      <c r="R551" s="9" t="str">
        <f>IF($T551,tblSalaries[[#This Row],[Region]],"")</f>
        <v/>
      </c>
      <c r="T551" s="11">
        <f t="shared" si="8"/>
        <v>0</v>
      </c>
      <c r="U551" s="11">
        <f>VLOOKUP(tblSalaries[[#This Row],[Region]],SReg,2,FALSE)</f>
        <v>1</v>
      </c>
      <c r="V551" s="11">
        <f>VLOOKUP(tblSalaries[[#This Row],[How many hours of a day you work on Excel]],SHours,2,FALSE)</f>
        <v>0</v>
      </c>
      <c r="W551" s="11">
        <f>IF(tblSalaries[[#This Row],[Years of Experience]]="",Filters!$I$10,VLOOKUP(tblSalaries[[#This Row],[Years of Experience]],Filters!$G$3:$I$9,3,TRUE))</f>
        <v>0</v>
      </c>
    </row>
    <row r="552" spans="2:23" ht="15" customHeight="1" x14ac:dyDescent="0.25">
      <c r="B552" t="s">
        <v>1948</v>
      </c>
      <c r="C552" s="1">
        <v>41055.243356481478</v>
      </c>
      <c r="D552">
        <v>35000</v>
      </c>
      <c r="E552" t="s">
        <v>17</v>
      </c>
      <c r="F552" t="s">
        <v>17</v>
      </c>
      <c r="G552" t="s">
        <v>12</v>
      </c>
      <c r="H552" t="s">
        <v>15</v>
      </c>
      <c r="J552" t="str">
        <f>VLOOKUP(tblSalaries[[#This Row],[clean Country]],tblCountries[[#All],[Mapping]:[Region]],2,FALSE)</f>
        <v>USA</v>
      </c>
      <c r="L552" s="9" t="str">
        <f>IF($T552,tblSalaries[[#This Row],[Salary in USD]],"")</f>
        <v/>
      </c>
      <c r="M552" s="9" t="str">
        <f>IF($T552,tblSalaries[[#This Row],[Your Job Title]],"")</f>
        <v/>
      </c>
      <c r="N552" s="9" t="str">
        <f>IF($T552,tblSalaries[[#This Row],[Job Type]],"")</f>
        <v/>
      </c>
      <c r="O552" s="9" t="str">
        <f>IF($T552,tblSalaries[[#This Row],[clean Country]],"")</f>
        <v/>
      </c>
      <c r="P552" s="9" t="str">
        <f>IF($T552,tblSalaries[[#This Row],[How many hours of a day you work on Excel]],"")</f>
        <v/>
      </c>
      <c r="Q552" s="9" t="str">
        <f>IF($T552,tblSalaries[[#This Row],[Years of Experience]],"")</f>
        <v/>
      </c>
      <c r="R552" s="9" t="str">
        <f>IF($T552,tblSalaries[[#This Row],[Region]],"")</f>
        <v/>
      </c>
      <c r="T552" s="11">
        <f t="shared" si="8"/>
        <v>0</v>
      </c>
      <c r="U552" s="11">
        <f>VLOOKUP(tblSalaries[[#This Row],[Region]],SReg,2,FALSE)</f>
        <v>1</v>
      </c>
      <c r="V552" s="11">
        <f>VLOOKUP(tblSalaries[[#This Row],[How many hours of a day you work on Excel]],SHours,2,FALSE)</f>
        <v>0</v>
      </c>
      <c r="W552" s="11">
        <f>IF(tblSalaries[[#This Row],[Years of Experience]]="",Filters!$I$10,VLOOKUP(tblSalaries[[#This Row],[Years of Experience]],Filters!$G$3:$I$9,3,TRUE))</f>
        <v>0</v>
      </c>
    </row>
    <row r="553" spans="2:23" ht="15" customHeight="1" x14ac:dyDescent="0.25">
      <c r="B553" t="s">
        <v>1949</v>
      </c>
      <c r="C553" s="1">
        <v>41055.244988425926</v>
      </c>
      <c r="D553">
        <v>63519.971949580387</v>
      </c>
      <c r="E553" t="s">
        <v>516</v>
      </c>
      <c r="F553" t="s">
        <v>45</v>
      </c>
      <c r="G553" t="s">
        <v>113</v>
      </c>
      <c r="H553" t="s">
        <v>15</v>
      </c>
      <c r="J553" t="str">
        <f>VLOOKUP(tblSalaries[[#This Row],[clean Country]],tblCountries[[#All],[Mapping]:[Region]],2,FALSE)</f>
        <v>S AMER</v>
      </c>
      <c r="L553" s="9" t="str">
        <f>IF($T553,tblSalaries[[#This Row],[Salary in USD]],"")</f>
        <v/>
      </c>
      <c r="M553" s="9" t="str">
        <f>IF($T553,tblSalaries[[#This Row],[Your Job Title]],"")</f>
        <v/>
      </c>
      <c r="N553" s="9" t="str">
        <f>IF($T553,tblSalaries[[#This Row],[Job Type]],"")</f>
        <v/>
      </c>
      <c r="O553" s="9" t="str">
        <f>IF($T553,tblSalaries[[#This Row],[clean Country]],"")</f>
        <v/>
      </c>
      <c r="P553" s="9" t="str">
        <f>IF($T553,tblSalaries[[#This Row],[How many hours of a day you work on Excel]],"")</f>
        <v/>
      </c>
      <c r="Q553" s="9" t="str">
        <f>IF($T553,tblSalaries[[#This Row],[Years of Experience]],"")</f>
        <v/>
      </c>
      <c r="R553" s="9" t="str">
        <f>IF($T553,tblSalaries[[#This Row],[Region]],"")</f>
        <v/>
      </c>
      <c r="T553" s="11">
        <f t="shared" si="8"/>
        <v>0</v>
      </c>
      <c r="U553" s="11">
        <f>VLOOKUP(tblSalaries[[#This Row],[Region]],SReg,2,FALSE)</f>
        <v>0</v>
      </c>
      <c r="V553" s="11">
        <f>VLOOKUP(tblSalaries[[#This Row],[How many hours of a day you work on Excel]],SHours,2,FALSE)</f>
        <v>0</v>
      </c>
      <c r="W553" s="11">
        <f>IF(tblSalaries[[#This Row],[Years of Experience]]="",Filters!$I$10,VLOOKUP(tblSalaries[[#This Row],[Years of Experience]],Filters!$G$3:$I$9,3,TRUE))</f>
        <v>0</v>
      </c>
    </row>
    <row r="554" spans="2:23" ht="15" customHeight="1" x14ac:dyDescent="0.25">
      <c r="B554" t="s">
        <v>1950</v>
      </c>
      <c r="C554" s="1">
        <v>41055.246782407405</v>
      </c>
      <c r="D554">
        <v>54000</v>
      </c>
      <c r="E554" t="s">
        <v>517</v>
      </c>
      <c r="F554" t="s">
        <v>56</v>
      </c>
      <c r="G554" t="s">
        <v>12</v>
      </c>
      <c r="H554" t="s">
        <v>10</v>
      </c>
      <c r="I554">
        <v>5</v>
      </c>
      <c r="J554" t="str">
        <f>VLOOKUP(tblSalaries[[#This Row],[clean Country]],tblCountries[[#All],[Mapping]:[Region]],2,FALSE)</f>
        <v>USA</v>
      </c>
      <c r="L554" s="9" t="str">
        <f>IF($T554,tblSalaries[[#This Row],[Salary in USD]],"")</f>
        <v/>
      </c>
      <c r="M554" s="9" t="str">
        <f>IF($T554,tblSalaries[[#This Row],[Your Job Title]],"")</f>
        <v/>
      </c>
      <c r="N554" s="9" t="str">
        <f>IF($T554,tblSalaries[[#This Row],[Job Type]],"")</f>
        <v/>
      </c>
      <c r="O554" s="9" t="str">
        <f>IF($T554,tblSalaries[[#This Row],[clean Country]],"")</f>
        <v/>
      </c>
      <c r="P554" s="9" t="str">
        <f>IF($T554,tblSalaries[[#This Row],[How many hours of a day you work on Excel]],"")</f>
        <v/>
      </c>
      <c r="Q554" s="9" t="str">
        <f>IF($T554,tblSalaries[[#This Row],[Years of Experience]],"")</f>
        <v/>
      </c>
      <c r="R554" s="9" t="str">
        <f>IF($T554,tblSalaries[[#This Row],[Region]],"")</f>
        <v/>
      </c>
      <c r="T554" s="11">
        <f t="shared" si="8"/>
        <v>0</v>
      </c>
      <c r="U554" s="11">
        <f>VLOOKUP(tblSalaries[[#This Row],[Region]],SReg,2,FALSE)</f>
        <v>1</v>
      </c>
      <c r="V554" s="11">
        <f>VLOOKUP(tblSalaries[[#This Row],[How many hours of a day you work on Excel]],SHours,2,FALSE)</f>
        <v>1</v>
      </c>
      <c r="W554" s="11">
        <f>IF(tblSalaries[[#This Row],[Years of Experience]]="",Filters!$I$10,VLOOKUP(tblSalaries[[#This Row],[Years of Experience]],Filters!$G$3:$I$9,3,TRUE))</f>
        <v>0</v>
      </c>
    </row>
    <row r="555" spans="2:23" ht="15" customHeight="1" x14ac:dyDescent="0.25">
      <c r="B555" t="s">
        <v>1951</v>
      </c>
      <c r="C555" s="1">
        <v>41055.251354166663</v>
      </c>
      <c r="D555">
        <v>15600</v>
      </c>
      <c r="E555" t="s">
        <v>518</v>
      </c>
      <c r="F555" t="s">
        <v>391</v>
      </c>
      <c r="G555" t="s">
        <v>118</v>
      </c>
      <c r="H555" t="s">
        <v>7</v>
      </c>
      <c r="I555">
        <v>20</v>
      </c>
      <c r="J555" t="str">
        <f>VLOOKUP(tblSalaries[[#This Row],[clean Country]],tblCountries[[#All],[Mapping]:[Region]],2,FALSE)</f>
        <v>S AMER</v>
      </c>
      <c r="L555" s="9" t="str">
        <f>IF($T555,tblSalaries[[#This Row],[Salary in USD]],"")</f>
        <v/>
      </c>
      <c r="M555" s="9" t="str">
        <f>IF($T555,tblSalaries[[#This Row],[Your Job Title]],"")</f>
        <v/>
      </c>
      <c r="N555" s="9" t="str">
        <f>IF($T555,tblSalaries[[#This Row],[Job Type]],"")</f>
        <v/>
      </c>
      <c r="O555" s="9" t="str">
        <f>IF($T555,tblSalaries[[#This Row],[clean Country]],"")</f>
        <v/>
      </c>
      <c r="P555" s="9" t="str">
        <f>IF($T555,tblSalaries[[#This Row],[How many hours of a day you work on Excel]],"")</f>
        <v/>
      </c>
      <c r="Q555" s="9" t="str">
        <f>IF($T555,tblSalaries[[#This Row],[Years of Experience]],"")</f>
        <v/>
      </c>
      <c r="R555" s="9" t="str">
        <f>IF($T555,tblSalaries[[#This Row],[Region]],"")</f>
        <v/>
      </c>
      <c r="T555" s="11">
        <f t="shared" si="8"/>
        <v>0</v>
      </c>
      <c r="U555" s="11">
        <f>VLOOKUP(tblSalaries[[#This Row],[Region]],SReg,2,FALSE)</f>
        <v>0</v>
      </c>
      <c r="V555" s="11">
        <f>VLOOKUP(tblSalaries[[#This Row],[How many hours of a day you work on Excel]],SHours,2,FALSE)</f>
        <v>1</v>
      </c>
      <c r="W555" s="11">
        <f>IF(tblSalaries[[#This Row],[Years of Experience]]="",Filters!$I$10,VLOOKUP(tblSalaries[[#This Row],[Years of Experience]],Filters!$G$3:$I$9,3,TRUE))</f>
        <v>1</v>
      </c>
    </row>
    <row r="556" spans="2:23" ht="15" customHeight="1" x14ac:dyDescent="0.25">
      <c r="B556" t="s">
        <v>1952</v>
      </c>
      <c r="C556" s="1">
        <v>41055.25582175926</v>
      </c>
      <c r="D556">
        <v>35000</v>
      </c>
      <c r="E556" t="s">
        <v>520</v>
      </c>
      <c r="F556" t="s">
        <v>17</v>
      </c>
      <c r="G556" t="s">
        <v>12</v>
      </c>
      <c r="H556" t="s">
        <v>22</v>
      </c>
      <c r="I556">
        <v>7</v>
      </c>
      <c r="J556" t="str">
        <f>VLOOKUP(tblSalaries[[#This Row],[clean Country]],tblCountries[[#All],[Mapping]:[Region]],2,FALSE)</f>
        <v>USA</v>
      </c>
      <c r="L556" s="9" t="str">
        <f>IF($T556,tblSalaries[[#This Row],[Salary in USD]],"")</f>
        <v/>
      </c>
      <c r="M556" s="9" t="str">
        <f>IF($T556,tblSalaries[[#This Row],[Your Job Title]],"")</f>
        <v/>
      </c>
      <c r="N556" s="9" t="str">
        <f>IF($T556,tblSalaries[[#This Row],[Job Type]],"")</f>
        <v/>
      </c>
      <c r="O556" s="9" t="str">
        <f>IF($T556,tblSalaries[[#This Row],[clean Country]],"")</f>
        <v/>
      </c>
      <c r="P556" s="9" t="str">
        <f>IF($T556,tblSalaries[[#This Row],[How many hours of a day you work on Excel]],"")</f>
        <v/>
      </c>
      <c r="Q556" s="9" t="str">
        <f>IF($T556,tblSalaries[[#This Row],[Years of Experience]],"")</f>
        <v/>
      </c>
      <c r="R556" s="9" t="str">
        <f>IF($T556,tblSalaries[[#This Row],[Region]],"")</f>
        <v/>
      </c>
      <c r="T556" s="11">
        <f t="shared" si="8"/>
        <v>0</v>
      </c>
      <c r="U556" s="11">
        <f>VLOOKUP(tblSalaries[[#This Row],[Region]],SReg,2,FALSE)</f>
        <v>1</v>
      </c>
      <c r="V556" s="11">
        <f>VLOOKUP(tblSalaries[[#This Row],[How many hours of a day you work on Excel]],SHours,2,FALSE)</f>
        <v>0</v>
      </c>
      <c r="W556" s="11">
        <f>IF(tblSalaries[[#This Row],[Years of Experience]]="",Filters!$I$10,VLOOKUP(tblSalaries[[#This Row],[Years of Experience]],Filters!$G$3:$I$9,3,TRUE))</f>
        <v>0</v>
      </c>
    </row>
    <row r="557" spans="2:23" ht="15" customHeight="1" x14ac:dyDescent="0.25">
      <c r="B557" t="s">
        <v>1953</v>
      </c>
      <c r="C557" s="1">
        <v>41055.257037037038</v>
      </c>
      <c r="D557">
        <v>188000</v>
      </c>
      <c r="E557" t="s">
        <v>521</v>
      </c>
      <c r="F557" t="s">
        <v>3393</v>
      </c>
      <c r="G557" t="s">
        <v>12</v>
      </c>
      <c r="H557" t="s">
        <v>22</v>
      </c>
      <c r="I557">
        <v>20</v>
      </c>
      <c r="J557" t="str">
        <f>VLOOKUP(tblSalaries[[#This Row],[clean Country]],tblCountries[[#All],[Mapping]:[Region]],2,FALSE)</f>
        <v>USA</v>
      </c>
      <c r="L557" s="9" t="str">
        <f>IF($T557,tblSalaries[[#This Row],[Salary in USD]],"")</f>
        <v/>
      </c>
      <c r="M557" s="9" t="str">
        <f>IF($T557,tblSalaries[[#This Row],[Your Job Title]],"")</f>
        <v/>
      </c>
      <c r="N557" s="9" t="str">
        <f>IF($T557,tblSalaries[[#This Row],[Job Type]],"")</f>
        <v/>
      </c>
      <c r="O557" s="9" t="str">
        <f>IF($T557,tblSalaries[[#This Row],[clean Country]],"")</f>
        <v/>
      </c>
      <c r="P557" s="9" t="str">
        <f>IF($T557,tblSalaries[[#This Row],[How many hours of a day you work on Excel]],"")</f>
        <v/>
      </c>
      <c r="Q557" s="9" t="str">
        <f>IF($T557,tblSalaries[[#This Row],[Years of Experience]],"")</f>
        <v/>
      </c>
      <c r="R557" s="9" t="str">
        <f>IF($T557,tblSalaries[[#This Row],[Region]],"")</f>
        <v/>
      </c>
      <c r="T557" s="11">
        <f t="shared" si="8"/>
        <v>0</v>
      </c>
      <c r="U557" s="11">
        <f>VLOOKUP(tblSalaries[[#This Row],[Region]],SReg,2,FALSE)</f>
        <v>1</v>
      </c>
      <c r="V557" s="11">
        <f>VLOOKUP(tblSalaries[[#This Row],[How many hours of a day you work on Excel]],SHours,2,FALSE)</f>
        <v>0</v>
      </c>
      <c r="W557" s="11">
        <f>IF(tblSalaries[[#This Row],[Years of Experience]]="",Filters!$I$10,VLOOKUP(tblSalaries[[#This Row],[Years of Experience]],Filters!$G$3:$I$9,3,TRUE))</f>
        <v>1</v>
      </c>
    </row>
    <row r="558" spans="2:23" ht="15" customHeight="1" x14ac:dyDescent="0.25">
      <c r="B558" t="s">
        <v>1954</v>
      </c>
      <c r="C558" s="1">
        <v>41055.259872685187</v>
      </c>
      <c r="D558">
        <v>27500</v>
      </c>
      <c r="E558" t="s">
        <v>483</v>
      </c>
      <c r="F558" t="s">
        <v>17</v>
      </c>
      <c r="G558" t="s">
        <v>12</v>
      </c>
      <c r="H558" t="s">
        <v>10</v>
      </c>
      <c r="I558">
        <v>1</v>
      </c>
      <c r="J558" t="str">
        <f>VLOOKUP(tblSalaries[[#This Row],[clean Country]],tblCountries[[#All],[Mapping]:[Region]],2,FALSE)</f>
        <v>USA</v>
      </c>
      <c r="L558" s="9" t="str">
        <f>IF($T558,tblSalaries[[#This Row],[Salary in USD]],"")</f>
        <v/>
      </c>
      <c r="M558" s="9" t="str">
        <f>IF($T558,tblSalaries[[#This Row],[Your Job Title]],"")</f>
        <v/>
      </c>
      <c r="N558" s="9" t="str">
        <f>IF($T558,tblSalaries[[#This Row],[Job Type]],"")</f>
        <v/>
      </c>
      <c r="O558" s="9" t="str">
        <f>IF($T558,tblSalaries[[#This Row],[clean Country]],"")</f>
        <v/>
      </c>
      <c r="P558" s="9" t="str">
        <f>IF($T558,tblSalaries[[#This Row],[How many hours of a day you work on Excel]],"")</f>
        <v/>
      </c>
      <c r="Q558" s="9" t="str">
        <f>IF($T558,tblSalaries[[#This Row],[Years of Experience]],"")</f>
        <v/>
      </c>
      <c r="R558" s="9" t="str">
        <f>IF($T558,tblSalaries[[#This Row],[Region]],"")</f>
        <v/>
      </c>
      <c r="T558" s="11">
        <f t="shared" si="8"/>
        <v>0</v>
      </c>
      <c r="U558" s="11">
        <f>VLOOKUP(tblSalaries[[#This Row],[Region]],SReg,2,FALSE)</f>
        <v>1</v>
      </c>
      <c r="V558" s="11">
        <f>VLOOKUP(tblSalaries[[#This Row],[How many hours of a day you work on Excel]],SHours,2,FALSE)</f>
        <v>1</v>
      </c>
      <c r="W558" s="11">
        <f>IF(tblSalaries[[#This Row],[Years of Experience]]="",Filters!$I$10,VLOOKUP(tblSalaries[[#This Row],[Years of Experience]],Filters!$G$3:$I$9,3,TRUE))</f>
        <v>0</v>
      </c>
    </row>
    <row r="559" spans="2:23" ht="15" customHeight="1" x14ac:dyDescent="0.25">
      <c r="B559" t="s">
        <v>1955</v>
      </c>
      <c r="C559" s="1">
        <v>41055.264328703706</v>
      </c>
      <c r="D559">
        <v>140000</v>
      </c>
      <c r="E559" t="s">
        <v>227</v>
      </c>
      <c r="F559" t="s">
        <v>391</v>
      </c>
      <c r="G559" t="s">
        <v>12</v>
      </c>
      <c r="H559" t="s">
        <v>15</v>
      </c>
      <c r="I559">
        <v>10</v>
      </c>
      <c r="J559" t="str">
        <f>VLOOKUP(tblSalaries[[#This Row],[clean Country]],tblCountries[[#All],[Mapping]:[Region]],2,FALSE)</f>
        <v>USA</v>
      </c>
      <c r="L559" s="9" t="str">
        <f>IF($T559,tblSalaries[[#This Row],[Salary in USD]],"")</f>
        <v/>
      </c>
      <c r="M559" s="9" t="str">
        <f>IF($T559,tblSalaries[[#This Row],[Your Job Title]],"")</f>
        <v/>
      </c>
      <c r="N559" s="9" t="str">
        <f>IF($T559,tblSalaries[[#This Row],[Job Type]],"")</f>
        <v/>
      </c>
      <c r="O559" s="9" t="str">
        <f>IF($T559,tblSalaries[[#This Row],[clean Country]],"")</f>
        <v/>
      </c>
      <c r="P559" s="9" t="str">
        <f>IF($T559,tblSalaries[[#This Row],[How many hours of a day you work on Excel]],"")</f>
        <v/>
      </c>
      <c r="Q559" s="9" t="str">
        <f>IF($T559,tblSalaries[[#This Row],[Years of Experience]],"")</f>
        <v/>
      </c>
      <c r="R559" s="9" t="str">
        <f>IF($T559,tblSalaries[[#This Row],[Region]],"")</f>
        <v/>
      </c>
      <c r="T559" s="11">
        <f t="shared" si="8"/>
        <v>0</v>
      </c>
      <c r="U559" s="11">
        <f>VLOOKUP(tblSalaries[[#This Row],[Region]],SReg,2,FALSE)</f>
        <v>1</v>
      </c>
      <c r="V559" s="11">
        <f>VLOOKUP(tblSalaries[[#This Row],[How many hours of a day you work on Excel]],SHours,2,FALSE)</f>
        <v>0</v>
      </c>
      <c r="W559" s="11">
        <f>IF(tblSalaries[[#This Row],[Years of Experience]]="",Filters!$I$10,VLOOKUP(tblSalaries[[#This Row],[Years of Experience]],Filters!$G$3:$I$9,3,TRUE))</f>
        <v>1</v>
      </c>
    </row>
    <row r="560" spans="2:23" ht="15" customHeight="1" x14ac:dyDescent="0.25">
      <c r="B560" t="s">
        <v>1956</v>
      </c>
      <c r="C560" s="1">
        <v>41055.266701388886</v>
      </c>
      <c r="D560">
        <v>69871.969144538423</v>
      </c>
      <c r="E560" t="s">
        <v>506</v>
      </c>
      <c r="F560" t="s">
        <v>17</v>
      </c>
      <c r="G560" t="s">
        <v>491</v>
      </c>
      <c r="H560" t="s">
        <v>10</v>
      </c>
      <c r="I560">
        <v>6</v>
      </c>
      <c r="J560" t="str">
        <f>VLOOKUP(tblSalaries[[#This Row],[clean Country]],tblCountries[[#All],[Mapping]:[Region]],2,FALSE)</f>
        <v>EMEA</v>
      </c>
      <c r="L560" s="9" t="str">
        <f>IF($T560,tblSalaries[[#This Row],[Salary in USD]],"")</f>
        <v/>
      </c>
      <c r="M560" s="9" t="str">
        <f>IF($T560,tblSalaries[[#This Row],[Your Job Title]],"")</f>
        <v/>
      </c>
      <c r="N560" s="9" t="str">
        <f>IF($T560,tblSalaries[[#This Row],[Job Type]],"")</f>
        <v/>
      </c>
      <c r="O560" s="9" t="str">
        <f>IF($T560,tblSalaries[[#This Row],[clean Country]],"")</f>
        <v/>
      </c>
      <c r="P560" s="9" t="str">
        <f>IF($T560,tblSalaries[[#This Row],[How many hours of a day you work on Excel]],"")</f>
        <v/>
      </c>
      <c r="Q560" s="9" t="str">
        <f>IF($T560,tblSalaries[[#This Row],[Years of Experience]],"")</f>
        <v/>
      </c>
      <c r="R560" s="9" t="str">
        <f>IF($T560,tblSalaries[[#This Row],[Region]],"")</f>
        <v/>
      </c>
      <c r="T560" s="11">
        <f t="shared" si="8"/>
        <v>0</v>
      </c>
      <c r="U560" s="11">
        <f>VLOOKUP(tblSalaries[[#This Row],[Region]],SReg,2,FALSE)</f>
        <v>0</v>
      </c>
      <c r="V560" s="11">
        <f>VLOOKUP(tblSalaries[[#This Row],[How many hours of a day you work on Excel]],SHours,2,FALSE)</f>
        <v>1</v>
      </c>
      <c r="W560" s="11">
        <f>IF(tblSalaries[[#This Row],[Years of Experience]]="",Filters!$I$10,VLOOKUP(tblSalaries[[#This Row],[Years of Experience]],Filters!$G$3:$I$9,3,TRUE))</f>
        <v>0</v>
      </c>
    </row>
    <row r="561" spans="2:23" ht="15" customHeight="1" x14ac:dyDescent="0.25">
      <c r="B561" t="s">
        <v>1957</v>
      </c>
      <c r="C561" s="1">
        <v>41055.278460648151</v>
      </c>
      <c r="D561">
        <v>45000</v>
      </c>
      <c r="E561" t="s">
        <v>522</v>
      </c>
      <c r="F561" t="s">
        <v>17</v>
      </c>
      <c r="G561" t="s">
        <v>12</v>
      </c>
      <c r="H561" t="s">
        <v>7</v>
      </c>
      <c r="I561">
        <v>2</v>
      </c>
      <c r="J561" t="str">
        <f>VLOOKUP(tblSalaries[[#This Row],[clean Country]],tblCountries[[#All],[Mapping]:[Region]],2,FALSE)</f>
        <v>USA</v>
      </c>
      <c r="L561" s="9" t="str">
        <f>IF($T561,tblSalaries[[#This Row],[Salary in USD]],"")</f>
        <v/>
      </c>
      <c r="M561" s="9" t="str">
        <f>IF($T561,tblSalaries[[#This Row],[Your Job Title]],"")</f>
        <v/>
      </c>
      <c r="N561" s="9" t="str">
        <f>IF($T561,tblSalaries[[#This Row],[Job Type]],"")</f>
        <v/>
      </c>
      <c r="O561" s="9" t="str">
        <f>IF($T561,tblSalaries[[#This Row],[clean Country]],"")</f>
        <v/>
      </c>
      <c r="P561" s="9" t="str">
        <f>IF($T561,tblSalaries[[#This Row],[How many hours of a day you work on Excel]],"")</f>
        <v/>
      </c>
      <c r="Q561" s="9" t="str">
        <f>IF($T561,tblSalaries[[#This Row],[Years of Experience]],"")</f>
        <v/>
      </c>
      <c r="R561" s="9" t="str">
        <f>IF($T561,tblSalaries[[#This Row],[Region]],"")</f>
        <v/>
      </c>
      <c r="T561" s="11">
        <f t="shared" si="8"/>
        <v>0</v>
      </c>
      <c r="U561" s="11">
        <f>VLOOKUP(tblSalaries[[#This Row],[Region]],SReg,2,FALSE)</f>
        <v>1</v>
      </c>
      <c r="V561" s="11">
        <f>VLOOKUP(tblSalaries[[#This Row],[How many hours of a day you work on Excel]],SHours,2,FALSE)</f>
        <v>1</v>
      </c>
      <c r="W561" s="11">
        <f>IF(tblSalaries[[#This Row],[Years of Experience]]="",Filters!$I$10,VLOOKUP(tblSalaries[[#This Row],[Years of Experience]],Filters!$G$3:$I$9,3,TRUE))</f>
        <v>0</v>
      </c>
    </row>
    <row r="562" spans="2:23" ht="15" customHeight="1" x14ac:dyDescent="0.25">
      <c r="B562" t="s">
        <v>1958</v>
      </c>
      <c r="C562" s="1">
        <v>41055.28197916667</v>
      </c>
      <c r="D562">
        <v>95000</v>
      </c>
      <c r="E562" t="s">
        <v>173</v>
      </c>
      <c r="F562" t="s">
        <v>17</v>
      </c>
      <c r="G562" t="s">
        <v>70</v>
      </c>
      <c r="H562" t="s">
        <v>15</v>
      </c>
      <c r="I562">
        <v>11</v>
      </c>
      <c r="J562" t="str">
        <f>VLOOKUP(tblSalaries[[#This Row],[clean Country]],tblCountries[[#All],[Mapping]:[Region]],2,FALSE)</f>
        <v>APAC</v>
      </c>
      <c r="L562" s="9" t="str">
        <f>IF($T562,tblSalaries[[#This Row],[Salary in USD]],"")</f>
        <v/>
      </c>
      <c r="M562" s="9" t="str">
        <f>IF($T562,tblSalaries[[#This Row],[Your Job Title]],"")</f>
        <v/>
      </c>
      <c r="N562" s="9" t="str">
        <f>IF($T562,tblSalaries[[#This Row],[Job Type]],"")</f>
        <v/>
      </c>
      <c r="O562" s="9" t="str">
        <f>IF($T562,tblSalaries[[#This Row],[clean Country]],"")</f>
        <v/>
      </c>
      <c r="P562" s="9" t="str">
        <f>IF($T562,tblSalaries[[#This Row],[How many hours of a day you work on Excel]],"")</f>
        <v/>
      </c>
      <c r="Q562" s="9" t="str">
        <f>IF($T562,tblSalaries[[#This Row],[Years of Experience]],"")</f>
        <v/>
      </c>
      <c r="R562" s="9" t="str">
        <f>IF($T562,tblSalaries[[#This Row],[Region]],"")</f>
        <v/>
      </c>
      <c r="T562" s="11">
        <f t="shared" si="8"/>
        <v>0</v>
      </c>
      <c r="U562" s="11">
        <f>VLOOKUP(tblSalaries[[#This Row],[Region]],SReg,2,FALSE)</f>
        <v>0</v>
      </c>
      <c r="V562" s="11">
        <f>VLOOKUP(tblSalaries[[#This Row],[How many hours of a day you work on Excel]],SHours,2,FALSE)</f>
        <v>0</v>
      </c>
      <c r="W562" s="11">
        <f>IF(tblSalaries[[#This Row],[Years of Experience]]="",Filters!$I$10,VLOOKUP(tblSalaries[[#This Row],[Years of Experience]],Filters!$G$3:$I$9,3,TRUE))</f>
        <v>1</v>
      </c>
    </row>
    <row r="563" spans="2:23" ht="15" customHeight="1" x14ac:dyDescent="0.25">
      <c r="B563" t="s">
        <v>1959</v>
      </c>
      <c r="C563" s="1">
        <v>41055.282638888886</v>
      </c>
      <c r="D563">
        <v>158085.99674240855</v>
      </c>
      <c r="E563" t="s">
        <v>523</v>
      </c>
      <c r="F563" t="s">
        <v>45</v>
      </c>
      <c r="G563" t="s">
        <v>70</v>
      </c>
      <c r="H563" t="s">
        <v>7</v>
      </c>
      <c r="I563">
        <v>20</v>
      </c>
      <c r="J563" t="str">
        <f>VLOOKUP(tblSalaries[[#This Row],[clean Country]],tblCountries[[#All],[Mapping]:[Region]],2,FALSE)</f>
        <v>APAC</v>
      </c>
      <c r="L563" s="9" t="str">
        <f>IF($T563,tblSalaries[[#This Row],[Salary in USD]],"")</f>
        <v/>
      </c>
      <c r="M563" s="9" t="str">
        <f>IF($T563,tblSalaries[[#This Row],[Your Job Title]],"")</f>
        <v/>
      </c>
      <c r="N563" s="9" t="str">
        <f>IF($T563,tblSalaries[[#This Row],[Job Type]],"")</f>
        <v/>
      </c>
      <c r="O563" s="9" t="str">
        <f>IF($T563,tblSalaries[[#This Row],[clean Country]],"")</f>
        <v/>
      </c>
      <c r="P563" s="9" t="str">
        <f>IF($T563,tblSalaries[[#This Row],[How many hours of a day you work on Excel]],"")</f>
        <v/>
      </c>
      <c r="Q563" s="9" t="str">
        <f>IF($T563,tblSalaries[[#This Row],[Years of Experience]],"")</f>
        <v/>
      </c>
      <c r="R563" s="9" t="str">
        <f>IF($T563,tblSalaries[[#This Row],[Region]],"")</f>
        <v/>
      </c>
      <c r="T563" s="11">
        <f t="shared" si="8"/>
        <v>0</v>
      </c>
      <c r="U563" s="11">
        <f>VLOOKUP(tblSalaries[[#This Row],[Region]],SReg,2,FALSE)</f>
        <v>0</v>
      </c>
      <c r="V563" s="11">
        <f>VLOOKUP(tblSalaries[[#This Row],[How many hours of a day you work on Excel]],SHours,2,FALSE)</f>
        <v>1</v>
      </c>
      <c r="W563" s="11">
        <f>IF(tblSalaries[[#This Row],[Years of Experience]]="",Filters!$I$10,VLOOKUP(tblSalaries[[#This Row],[Years of Experience]],Filters!$G$3:$I$9,3,TRUE))</f>
        <v>1</v>
      </c>
    </row>
    <row r="564" spans="2:23" ht="15" customHeight="1" x14ac:dyDescent="0.25">
      <c r="B564" t="s">
        <v>1960</v>
      </c>
      <c r="C564" s="1">
        <v>41055.283321759256</v>
      </c>
      <c r="D564">
        <v>63807.047488395103</v>
      </c>
      <c r="E564" t="s">
        <v>525</v>
      </c>
      <c r="F564" t="s">
        <v>17</v>
      </c>
      <c r="G564" t="s">
        <v>526</v>
      </c>
      <c r="H564" t="s">
        <v>7</v>
      </c>
      <c r="I564">
        <v>23</v>
      </c>
      <c r="J564" t="str">
        <f>VLOOKUP(tblSalaries[[#This Row],[clean Country]],tblCountries[[#All],[Mapping]:[Region]],2,FALSE)</f>
        <v>APAC</v>
      </c>
      <c r="L564" s="9" t="str">
        <f>IF($T564,tblSalaries[[#This Row],[Salary in USD]],"")</f>
        <v/>
      </c>
      <c r="M564" s="9" t="str">
        <f>IF($T564,tblSalaries[[#This Row],[Your Job Title]],"")</f>
        <v/>
      </c>
      <c r="N564" s="9" t="str">
        <f>IF($T564,tblSalaries[[#This Row],[Job Type]],"")</f>
        <v/>
      </c>
      <c r="O564" s="9" t="str">
        <f>IF($T564,tblSalaries[[#This Row],[clean Country]],"")</f>
        <v/>
      </c>
      <c r="P564" s="9" t="str">
        <f>IF($T564,tblSalaries[[#This Row],[How many hours of a day you work on Excel]],"")</f>
        <v/>
      </c>
      <c r="Q564" s="9" t="str">
        <f>IF($T564,tblSalaries[[#This Row],[Years of Experience]],"")</f>
        <v/>
      </c>
      <c r="R564" s="9" t="str">
        <f>IF($T564,tblSalaries[[#This Row],[Region]],"")</f>
        <v/>
      </c>
      <c r="T564" s="11">
        <f t="shared" si="8"/>
        <v>0</v>
      </c>
      <c r="U564" s="11">
        <f>VLOOKUP(tblSalaries[[#This Row],[Region]],SReg,2,FALSE)</f>
        <v>0</v>
      </c>
      <c r="V564" s="11">
        <f>VLOOKUP(tblSalaries[[#This Row],[How many hours of a day you work on Excel]],SHours,2,FALSE)</f>
        <v>1</v>
      </c>
      <c r="W564" s="11">
        <f>IF(tblSalaries[[#This Row],[Years of Experience]]="",Filters!$I$10,VLOOKUP(tblSalaries[[#This Row],[Years of Experience]],Filters!$G$3:$I$9,3,TRUE))</f>
        <v>1</v>
      </c>
    </row>
    <row r="565" spans="2:23" ht="15" customHeight="1" x14ac:dyDescent="0.25">
      <c r="B565" t="s">
        <v>1961</v>
      </c>
      <c r="C565" s="1">
        <v>41055.284988425927</v>
      </c>
      <c r="D565">
        <v>38000</v>
      </c>
      <c r="E565" t="s">
        <v>527</v>
      </c>
      <c r="F565" t="s">
        <v>17</v>
      </c>
      <c r="G565" t="s">
        <v>12</v>
      </c>
      <c r="H565" t="s">
        <v>10</v>
      </c>
      <c r="I565">
        <v>11</v>
      </c>
      <c r="J565" t="str">
        <f>VLOOKUP(tblSalaries[[#This Row],[clean Country]],tblCountries[[#All],[Mapping]:[Region]],2,FALSE)</f>
        <v>USA</v>
      </c>
      <c r="L565" s="9">
        <f>IF($T565,tblSalaries[[#This Row],[Salary in USD]],"")</f>
        <v>38000</v>
      </c>
      <c r="M565" s="9" t="str">
        <f>IF($T565,tblSalaries[[#This Row],[Your Job Title]],"")</f>
        <v>Costing Analysis</v>
      </c>
      <c r="N565" s="9" t="str">
        <f>IF($T565,tblSalaries[[#This Row],[Job Type]],"")</f>
        <v>Analyst</v>
      </c>
      <c r="O565" s="9" t="str">
        <f>IF($T565,tblSalaries[[#This Row],[clean Country]],"")</f>
        <v>USA</v>
      </c>
      <c r="P565" s="9" t="str">
        <f>IF($T565,tblSalaries[[#This Row],[How many hours of a day you work on Excel]],"")</f>
        <v>All the 8 hours baby, all the 8!</v>
      </c>
      <c r="Q565" s="9">
        <f>IF($T565,tblSalaries[[#This Row],[Years of Experience]],"")</f>
        <v>11</v>
      </c>
      <c r="R565" s="9" t="str">
        <f>IF($T565,tblSalaries[[#This Row],[Region]],"")</f>
        <v>USA</v>
      </c>
      <c r="T565" s="11">
        <f t="shared" si="8"/>
        <v>1</v>
      </c>
      <c r="U565" s="11">
        <f>VLOOKUP(tblSalaries[[#This Row],[Region]],SReg,2,FALSE)</f>
        <v>1</v>
      </c>
      <c r="V565" s="11">
        <f>VLOOKUP(tblSalaries[[#This Row],[How many hours of a day you work on Excel]],SHours,2,FALSE)</f>
        <v>1</v>
      </c>
      <c r="W565" s="11">
        <f>IF(tblSalaries[[#This Row],[Years of Experience]]="",Filters!$I$10,VLOOKUP(tblSalaries[[#This Row],[Years of Experience]],Filters!$G$3:$I$9,3,TRUE))</f>
        <v>1</v>
      </c>
    </row>
    <row r="566" spans="2:23" ht="15" customHeight="1" x14ac:dyDescent="0.25">
      <c r="B566" t="s">
        <v>1962</v>
      </c>
      <c r="C566" s="1">
        <v>41055.287962962961</v>
      </c>
      <c r="D566">
        <v>90000</v>
      </c>
      <c r="E566" t="s">
        <v>528</v>
      </c>
      <c r="F566" t="s">
        <v>45</v>
      </c>
      <c r="G566" t="s">
        <v>12</v>
      </c>
      <c r="H566" t="s">
        <v>7</v>
      </c>
      <c r="I566">
        <v>6</v>
      </c>
      <c r="J566" t="str">
        <f>VLOOKUP(tblSalaries[[#This Row],[clean Country]],tblCountries[[#All],[Mapping]:[Region]],2,FALSE)</f>
        <v>USA</v>
      </c>
      <c r="L566" s="9" t="str">
        <f>IF($T566,tblSalaries[[#This Row],[Salary in USD]],"")</f>
        <v/>
      </c>
      <c r="M566" s="9" t="str">
        <f>IF($T566,tblSalaries[[#This Row],[Your Job Title]],"")</f>
        <v/>
      </c>
      <c r="N566" s="9" t="str">
        <f>IF($T566,tblSalaries[[#This Row],[Job Type]],"")</f>
        <v/>
      </c>
      <c r="O566" s="9" t="str">
        <f>IF($T566,tblSalaries[[#This Row],[clean Country]],"")</f>
        <v/>
      </c>
      <c r="P566" s="9" t="str">
        <f>IF($T566,tblSalaries[[#This Row],[How many hours of a day you work on Excel]],"")</f>
        <v/>
      </c>
      <c r="Q566" s="9" t="str">
        <f>IF($T566,tblSalaries[[#This Row],[Years of Experience]],"")</f>
        <v/>
      </c>
      <c r="R566" s="9" t="str">
        <f>IF($T566,tblSalaries[[#This Row],[Region]],"")</f>
        <v/>
      </c>
      <c r="T566" s="11">
        <f t="shared" si="8"/>
        <v>0</v>
      </c>
      <c r="U566" s="11">
        <f>VLOOKUP(tblSalaries[[#This Row],[Region]],SReg,2,FALSE)</f>
        <v>1</v>
      </c>
      <c r="V566" s="11">
        <f>VLOOKUP(tblSalaries[[#This Row],[How many hours of a day you work on Excel]],SHours,2,FALSE)</f>
        <v>1</v>
      </c>
      <c r="W566" s="11">
        <f>IF(tblSalaries[[#This Row],[Years of Experience]]="",Filters!$I$10,VLOOKUP(tblSalaries[[#This Row],[Years of Experience]],Filters!$G$3:$I$9,3,TRUE))</f>
        <v>0</v>
      </c>
    </row>
    <row r="567" spans="2:23" ht="15" customHeight="1" x14ac:dyDescent="0.25">
      <c r="B567" t="s">
        <v>1963</v>
      </c>
      <c r="C567" s="1">
        <v>41055.289687500001</v>
      </c>
      <c r="D567">
        <v>45393.934235537781</v>
      </c>
      <c r="E567" t="s">
        <v>502</v>
      </c>
      <c r="F567" t="s">
        <v>45</v>
      </c>
      <c r="G567" t="s">
        <v>59</v>
      </c>
      <c r="H567" t="s">
        <v>7</v>
      </c>
      <c r="I567">
        <v>27</v>
      </c>
      <c r="J567" t="str">
        <f>VLOOKUP(tblSalaries[[#This Row],[clean Country]],tblCountries[[#All],[Mapping]:[Region]],2,FALSE)</f>
        <v>EMEA</v>
      </c>
      <c r="L567" s="9" t="str">
        <f>IF($T567,tblSalaries[[#This Row],[Salary in USD]],"")</f>
        <v/>
      </c>
      <c r="M567" s="9" t="str">
        <f>IF($T567,tblSalaries[[#This Row],[Your Job Title]],"")</f>
        <v/>
      </c>
      <c r="N567" s="9" t="str">
        <f>IF($T567,tblSalaries[[#This Row],[Job Type]],"")</f>
        <v/>
      </c>
      <c r="O567" s="9" t="str">
        <f>IF($T567,tblSalaries[[#This Row],[clean Country]],"")</f>
        <v/>
      </c>
      <c r="P567" s="9" t="str">
        <f>IF($T567,tblSalaries[[#This Row],[How many hours of a day you work on Excel]],"")</f>
        <v/>
      </c>
      <c r="Q567" s="9" t="str">
        <f>IF($T567,tblSalaries[[#This Row],[Years of Experience]],"")</f>
        <v/>
      </c>
      <c r="R567" s="9" t="str">
        <f>IF($T567,tblSalaries[[#This Row],[Region]],"")</f>
        <v/>
      </c>
      <c r="T567" s="11">
        <f t="shared" si="8"/>
        <v>0</v>
      </c>
      <c r="U567" s="11">
        <f>VLOOKUP(tblSalaries[[#This Row],[Region]],SReg,2,FALSE)</f>
        <v>0</v>
      </c>
      <c r="V567" s="11">
        <f>VLOOKUP(tblSalaries[[#This Row],[How many hours of a day you work on Excel]],SHours,2,FALSE)</f>
        <v>1</v>
      </c>
      <c r="W567" s="11">
        <f>IF(tblSalaries[[#This Row],[Years of Experience]]="",Filters!$I$10,VLOOKUP(tblSalaries[[#This Row],[Years of Experience]],Filters!$G$3:$I$9,3,TRUE))</f>
        <v>1</v>
      </c>
    </row>
    <row r="568" spans="2:23" ht="15" customHeight="1" x14ac:dyDescent="0.25">
      <c r="B568" t="s">
        <v>1964</v>
      </c>
      <c r="C568" s="1">
        <v>41055.29247685185</v>
      </c>
      <c r="D568">
        <v>33099.743713412965</v>
      </c>
      <c r="E568" t="s">
        <v>90</v>
      </c>
      <c r="F568" t="s">
        <v>17</v>
      </c>
      <c r="G568" t="s">
        <v>59</v>
      </c>
      <c r="H568" t="s">
        <v>10</v>
      </c>
      <c r="I568">
        <v>10</v>
      </c>
      <c r="J568" t="str">
        <f>VLOOKUP(tblSalaries[[#This Row],[clean Country]],tblCountries[[#All],[Mapping]:[Region]],2,FALSE)</f>
        <v>EMEA</v>
      </c>
      <c r="L568" s="9" t="str">
        <f>IF($T568,tblSalaries[[#This Row],[Salary in USD]],"")</f>
        <v/>
      </c>
      <c r="M568" s="9" t="str">
        <f>IF($T568,tblSalaries[[#This Row],[Your Job Title]],"")</f>
        <v/>
      </c>
      <c r="N568" s="9" t="str">
        <f>IF($T568,tblSalaries[[#This Row],[Job Type]],"")</f>
        <v/>
      </c>
      <c r="O568" s="9" t="str">
        <f>IF($T568,tblSalaries[[#This Row],[clean Country]],"")</f>
        <v/>
      </c>
      <c r="P568" s="9" t="str">
        <f>IF($T568,tblSalaries[[#This Row],[How many hours of a day you work on Excel]],"")</f>
        <v/>
      </c>
      <c r="Q568" s="9" t="str">
        <f>IF($T568,tblSalaries[[#This Row],[Years of Experience]],"")</f>
        <v/>
      </c>
      <c r="R568" s="9" t="str">
        <f>IF($T568,tblSalaries[[#This Row],[Region]],"")</f>
        <v/>
      </c>
      <c r="T568" s="11">
        <f t="shared" si="8"/>
        <v>0</v>
      </c>
      <c r="U568" s="11">
        <f>VLOOKUP(tblSalaries[[#This Row],[Region]],SReg,2,FALSE)</f>
        <v>0</v>
      </c>
      <c r="V568" s="11">
        <f>VLOOKUP(tblSalaries[[#This Row],[How many hours of a day you work on Excel]],SHours,2,FALSE)</f>
        <v>1</v>
      </c>
      <c r="W568" s="11">
        <f>IF(tblSalaries[[#This Row],[Years of Experience]]="",Filters!$I$10,VLOOKUP(tblSalaries[[#This Row],[Years of Experience]],Filters!$G$3:$I$9,3,TRUE))</f>
        <v>1</v>
      </c>
    </row>
    <row r="569" spans="2:23" ht="15" customHeight="1" x14ac:dyDescent="0.25">
      <c r="B569" t="s">
        <v>1965</v>
      </c>
      <c r="C569" s="1">
        <v>41055.296412037038</v>
      </c>
      <c r="D569">
        <v>4285</v>
      </c>
      <c r="E569" t="s">
        <v>529</v>
      </c>
      <c r="F569" t="s">
        <v>17</v>
      </c>
      <c r="G569" t="s">
        <v>6</v>
      </c>
      <c r="H569" t="s">
        <v>10</v>
      </c>
      <c r="I569">
        <v>6</v>
      </c>
      <c r="J569" t="str">
        <f>VLOOKUP(tblSalaries[[#This Row],[clean Country]],tblCountries[[#All],[Mapping]:[Region]],2,FALSE)</f>
        <v>APAC</v>
      </c>
      <c r="L569" s="9" t="str">
        <f>IF($T569,tblSalaries[[#This Row],[Salary in USD]],"")</f>
        <v/>
      </c>
      <c r="M569" s="9" t="str">
        <f>IF($T569,tblSalaries[[#This Row],[Your Job Title]],"")</f>
        <v/>
      </c>
      <c r="N569" s="9" t="str">
        <f>IF($T569,tblSalaries[[#This Row],[Job Type]],"")</f>
        <v/>
      </c>
      <c r="O569" s="9" t="str">
        <f>IF($T569,tblSalaries[[#This Row],[clean Country]],"")</f>
        <v/>
      </c>
      <c r="P569" s="9" t="str">
        <f>IF($T569,tblSalaries[[#This Row],[How many hours of a day you work on Excel]],"")</f>
        <v/>
      </c>
      <c r="Q569" s="9" t="str">
        <f>IF($T569,tblSalaries[[#This Row],[Years of Experience]],"")</f>
        <v/>
      </c>
      <c r="R569" s="9" t="str">
        <f>IF($T569,tblSalaries[[#This Row],[Region]],"")</f>
        <v/>
      </c>
      <c r="T569" s="11">
        <f t="shared" si="8"/>
        <v>0</v>
      </c>
      <c r="U569" s="11">
        <f>VLOOKUP(tblSalaries[[#This Row],[Region]],SReg,2,FALSE)</f>
        <v>0</v>
      </c>
      <c r="V569" s="11">
        <f>VLOOKUP(tblSalaries[[#This Row],[How many hours of a day you work on Excel]],SHours,2,FALSE)</f>
        <v>1</v>
      </c>
      <c r="W569" s="11">
        <f>IF(tblSalaries[[#This Row],[Years of Experience]]="",Filters!$I$10,VLOOKUP(tblSalaries[[#This Row],[Years of Experience]],Filters!$G$3:$I$9,3,TRUE))</f>
        <v>0</v>
      </c>
    </row>
    <row r="570" spans="2:23" ht="15" customHeight="1" x14ac:dyDescent="0.25">
      <c r="B570" t="s">
        <v>1966</v>
      </c>
      <c r="C570" s="1">
        <v>41055.301412037035</v>
      </c>
      <c r="D570">
        <v>6000</v>
      </c>
      <c r="E570" t="s">
        <v>530</v>
      </c>
      <c r="F570" t="s">
        <v>45</v>
      </c>
      <c r="G570" t="s">
        <v>531</v>
      </c>
      <c r="H570" t="s">
        <v>22</v>
      </c>
      <c r="I570">
        <v>20</v>
      </c>
      <c r="J570" t="str">
        <f>VLOOKUP(tblSalaries[[#This Row],[clean Country]],tblCountries[[#All],[Mapping]:[Region]],2,FALSE)</f>
        <v>EMEA</v>
      </c>
      <c r="L570" s="9" t="str">
        <f>IF($T570,tblSalaries[[#This Row],[Salary in USD]],"")</f>
        <v/>
      </c>
      <c r="M570" s="9" t="str">
        <f>IF($T570,tblSalaries[[#This Row],[Your Job Title]],"")</f>
        <v/>
      </c>
      <c r="N570" s="9" t="str">
        <f>IF($T570,tblSalaries[[#This Row],[Job Type]],"")</f>
        <v/>
      </c>
      <c r="O570" s="9" t="str">
        <f>IF($T570,tblSalaries[[#This Row],[clean Country]],"")</f>
        <v/>
      </c>
      <c r="P570" s="9" t="str">
        <f>IF($T570,tblSalaries[[#This Row],[How many hours of a day you work on Excel]],"")</f>
        <v/>
      </c>
      <c r="Q570" s="9" t="str">
        <f>IF($T570,tblSalaries[[#This Row],[Years of Experience]],"")</f>
        <v/>
      </c>
      <c r="R570" s="9" t="str">
        <f>IF($T570,tblSalaries[[#This Row],[Region]],"")</f>
        <v/>
      </c>
      <c r="T570" s="11">
        <f t="shared" si="8"/>
        <v>0</v>
      </c>
      <c r="U570" s="11">
        <f>VLOOKUP(tblSalaries[[#This Row],[Region]],SReg,2,FALSE)</f>
        <v>0</v>
      </c>
      <c r="V570" s="11">
        <f>VLOOKUP(tblSalaries[[#This Row],[How many hours of a day you work on Excel]],SHours,2,FALSE)</f>
        <v>0</v>
      </c>
      <c r="W570" s="11">
        <f>IF(tblSalaries[[#This Row],[Years of Experience]]="",Filters!$I$10,VLOOKUP(tblSalaries[[#This Row],[Years of Experience]],Filters!$G$3:$I$9,3,TRUE))</f>
        <v>1</v>
      </c>
    </row>
    <row r="571" spans="2:23" ht="15" customHeight="1" x14ac:dyDescent="0.25">
      <c r="B571" t="s">
        <v>1967</v>
      </c>
      <c r="C571" s="1">
        <v>41055.30263888889</v>
      </c>
      <c r="D571">
        <v>22438.012440857987</v>
      </c>
      <c r="E571" t="s">
        <v>90</v>
      </c>
      <c r="F571" t="s">
        <v>17</v>
      </c>
      <c r="G571" t="s">
        <v>70</v>
      </c>
      <c r="H571" t="s">
        <v>7</v>
      </c>
      <c r="I571">
        <v>8</v>
      </c>
      <c r="J571" t="str">
        <f>VLOOKUP(tblSalaries[[#This Row],[clean Country]],tblCountries[[#All],[Mapping]:[Region]],2,FALSE)</f>
        <v>APAC</v>
      </c>
      <c r="L571" s="9" t="str">
        <f>IF($T571,tblSalaries[[#This Row],[Salary in USD]],"")</f>
        <v/>
      </c>
      <c r="M571" s="9" t="str">
        <f>IF($T571,tblSalaries[[#This Row],[Your Job Title]],"")</f>
        <v/>
      </c>
      <c r="N571" s="9" t="str">
        <f>IF($T571,tblSalaries[[#This Row],[Job Type]],"")</f>
        <v/>
      </c>
      <c r="O571" s="9" t="str">
        <f>IF($T571,tblSalaries[[#This Row],[clean Country]],"")</f>
        <v/>
      </c>
      <c r="P571" s="9" t="str">
        <f>IF($T571,tblSalaries[[#This Row],[How many hours of a day you work on Excel]],"")</f>
        <v/>
      </c>
      <c r="Q571" s="9" t="str">
        <f>IF($T571,tblSalaries[[#This Row],[Years of Experience]],"")</f>
        <v/>
      </c>
      <c r="R571" s="9" t="str">
        <f>IF($T571,tblSalaries[[#This Row],[Region]],"")</f>
        <v/>
      </c>
      <c r="T571" s="11">
        <f t="shared" si="8"/>
        <v>0</v>
      </c>
      <c r="U571" s="11">
        <f>VLOOKUP(tblSalaries[[#This Row],[Region]],SReg,2,FALSE)</f>
        <v>0</v>
      </c>
      <c r="V571" s="11">
        <f>VLOOKUP(tblSalaries[[#This Row],[How many hours of a day you work on Excel]],SHours,2,FALSE)</f>
        <v>1</v>
      </c>
      <c r="W571" s="11">
        <f>IF(tblSalaries[[#This Row],[Years of Experience]]="",Filters!$I$10,VLOOKUP(tblSalaries[[#This Row],[Years of Experience]],Filters!$G$3:$I$9,3,TRUE))</f>
        <v>0</v>
      </c>
    </row>
    <row r="572" spans="2:23" ht="15" customHeight="1" x14ac:dyDescent="0.25">
      <c r="B572" t="s">
        <v>1968</v>
      </c>
      <c r="C572" s="1">
        <v>41055.304826388892</v>
      </c>
      <c r="D572">
        <v>90000</v>
      </c>
      <c r="E572" t="s">
        <v>45</v>
      </c>
      <c r="F572" t="s">
        <v>45</v>
      </c>
      <c r="G572" t="s">
        <v>12</v>
      </c>
      <c r="H572" t="s">
        <v>15</v>
      </c>
      <c r="I572">
        <v>15</v>
      </c>
      <c r="J572" t="str">
        <f>VLOOKUP(tblSalaries[[#This Row],[clean Country]],tblCountries[[#All],[Mapping]:[Region]],2,FALSE)</f>
        <v>USA</v>
      </c>
      <c r="L572" s="9" t="str">
        <f>IF($T572,tblSalaries[[#This Row],[Salary in USD]],"")</f>
        <v/>
      </c>
      <c r="M572" s="9" t="str">
        <f>IF($T572,tblSalaries[[#This Row],[Your Job Title]],"")</f>
        <v/>
      </c>
      <c r="N572" s="9" t="str">
        <f>IF($T572,tblSalaries[[#This Row],[Job Type]],"")</f>
        <v/>
      </c>
      <c r="O572" s="9" t="str">
        <f>IF($T572,tblSalaries[[#This Row],[clean Country]],"")</f>
        <v/>
      </c>
      <c r="P572" s="9" t="str">
        <f>IF($T572,tblSalaries[[#This Row],[How many hours of a day you work on Excel]],"")</f>
        <v/>
      </c>
      <c r="Q572" s="9" t="str">
        <f>IF($T572,tblSalaries[[#This Row],[Years of Experience]],"")</f>
        <v/>
      </c>
      <c r="R572" s="9" t="str">
        <f>IF($T572,tblSalaries[[#This Row],[Region]],"")</f>
        <v/>
      </c>
      <c r="T572" s="11">
        <f t="shared" si="8"/>
        <v>0</v>
      </c>
      <c r="U572" s="11">
        <f>VLOOKUP(tblSalaries[[#This Row],[Region]],SReg,2,FALSE)</f>
        <v>1</v>
      </c>
      <c r="V572" s="11">
        <f>VLOOKUP(tblSalaries[[#This Row],[How many hours of a day you work on Excel]],SHours,2,FALSE)</f>
        <v>0</v>
      </c>
      <c r="W572" s="11">
        <f>IF(tblSalaries[[#This Row],[Years of Experience]]="",Filters!$I$10,VLOOKUP(tblSalaries[[#This Row],[Years of Experience]],Filters!$G$3:$I$9,3,TRUE))</f>
        <v>1</v>
      </c>
    </row>
    <row r="573" spans="2:23" ht="15" customHeight="1" x14ac:dyDescent="0.25">
      <c r="B573" t="s">
        <v>1969</v>
      </c>
      <c r="C573" s="1">
        <v>41055.307766203703</v>
      </c>
      <c r="D573">
        <v>150000</v>
      </c>
      <c r="E573" t="s">
        <v>25</v>
      </c>
      <c r="F573" t="s">
        <v>3393</v>
      </c>
      <c r="G573" t="s">
        <v>12</v>
      </c>
      <c r="H573" t="s">
        <v>7</v>
      </c>
      <c r="I573">
        <v>22</v>
      </c>
      <c r="J573" t="str">
        <f>VLOOKUP(tblSalaries[[#This Row],[clean Country]],tblCountries[[#All],[Mapping]:[Region]],2,FALSE)</f>
        <v>USA</v>
      </c>
      <c r="L573" s="9">
        <f>IF($T573,tblSalaries[[#This Row],[Salary in USD]],"")</f>
        <v>150000</v>
      </c>
      <c r="M573" s="9" t="str">
        <f>IF($T573,tblSalaries[[#This Row],[Your Job Title]],"")</f>
        <v>CFO</v>
      </c>
      <c r="N573" s="9" t="str">
        <f>IF($T573,tblSalaries[[#This Row],[Job Type]],"")</f>
        <v>CXO or Top Mgmt.</v>
      </c>
      <c r="O573" s="9" t="str">
        <f>IF($T573,tblSalaries[[#This Row],[clean Country]],"")</f>
        <v>USA</v>
      </c>
      <c r="P573" s="9" t="str">
        <f>IF($T573,tblSalaries[[#This Row],[How many hours of a day you work on Excel]],"")</f>
        <v>4 to 6 hours a day</v>
      </c>
      <c r="Q573" s="9">
        <f>IF($T573,tblSalaries[[#This Row],[Years of Experience]],"")</f>
        <v>22</v>
      </c>
      <c r="R573" s="9" t="str">
        <f>IF($T573,tblSalaries[[#This Row],[Region]],"")</f>
        <v>USA</v>
      </c>
      <c r="T573" s="11">
        <f t="shared" si="8"/>
        <v>1</v>
      </c>
      <c r="U573" s="11">
        <f>VLOOKUP(tblSalaries[[#This Row],[Region]],SReg,2,FALSE)</f>
        <v>1</v>
      </c>
      <c r="V573" s="11">
        <f>VLOOKUP(tblSalaries[[#This Row],[How many hours of a day you work on Excel]],SHours,2,FALSE)</f>
        <v>1</v>
      </c>
      <c r="W573" s="11">
        <f>IF(tblSalaries[[#This Row],[Years of Experience]]="",Filters!$I$10,VLOOKUP(tblSalaries[[#This Row],[Years of Experience]],Filters!$G$3:$I$9,3,TRUE))</f>
        <v>1</v>
      </c>
    </row>
    <row r="574" spans="2:23" ht="15" customHeight="1" x14ac:dyDescent="0.25">
      <c r="B574" t="s">
        <v>1970</v>
      </c>
      <c r="C574" s="1">
        <v>41055.314108796294</v>
      </c>
      <c r="D574">
        <v>132588.25533234264</v>
      </c>
      <c r="E574" t="s">
        <v>258</v>
      </c>
      <c r="F574" t="s">
        <v>258</v>
      </c>
      <c r="G574" t="s">
        <v>70</v>
      </c>
      <c r="H574" t="s">
        <v>15</v>
      </c>
      <c r="I574">
        <v>27</v>
      </c>
      <c r="J574" t="str">
        <f>VLOOKUP(tblSalaries[[#This Row],[clean Country]],tblCountries[[#All],[Mapping]:[Region]],2,FALSE)</f>
        <v>APAC</v>
      </c>
      <c r="L574" s="9" t="str">
        <f>IF($T574,tblSalaries[[#This Row],[Salary in USD]],"")</f>
        <v/>
      </c>
      <c r="M574" s="9" t="str">
        <f>IF($T574,tblSalaries[[#This Row],[Your Job Title]],"")</f>
        <v/>
      </c>
      <c r="N574" s="9" t="str">
        <f>IF($T574,tblSalaries[[#This Row],[Job Type]],"")</f>
        <v/>
      </c>
      <c r="O574" s="9" t="str">
        <f>IF($T574,tblSalaries[[#This Row],[clean Country]],"")</f>
        <v/>
      </c>
      <c r="P574" s="9" t="str">
        <f>IF($T574,tblSalaries[[#This Row],[How many hours of a day you work on Excel]],"")</f>
        <v/>
      </c>
      <c r="Q574" s="9" t="str">
        <f>IF($T574,tblSalaries[[#This Row],[Years of Experience]],"")</f>
        <v/>
      </c>
      <c r="R574" s="9" t="str">
        <f>IF($T574,tblSalaries[[#This Row],[Region]],"")</f>
        <v/>
      </c>
      <c r="T574" s="11">
        <f t="shared" si="8"/>
        <v>0</v>
      </c>
      <c r="U574" s="11">
        <f>VLOOKUP(tblSalaries[[#This Row],[Region]],SReg,2,FALSE)</f>
        <v>0</v>
      </c>
      <c r="V574" s="11">
        <f>VLOOKUP(tblSalaries[[#This Row],[How many hours of a day you work on Excel]],SHours,2,FALSE)</f>
        <v>0</v>
      </c>
      <c r="W574" s="11">
        <f>IF(tblSalaries[[#This Row],[Years of Experience]]="",Filters!$I$10,VLOOKUP(tblSalaries[[#This Row],[Years of Experience]],Filters!$G$3:$I$9,3,TRUE))</f>
        <v>1</v>
      </c>
    </row>
    <row r="575" spans="2:23" ht="15" customHeight="1" x14ac:dyDescent="0.25">
      <c r="B575" t="s">
        <v>1971</v>
      </c>
      <c r="C575" s="1">
        <v>41055.316932870373</v>
      </c>
      <c r="D575">
        <v>45000</v>
      </c>
      <c r="E575" t="s">
        <v>35</v>
      </c>
      <c r="F575" t="s">
        <v>17</v>
      </c>
      <c r="G575" t="s">
        <v>12</v>
      </c>
      <c r="H575" t="s">
        <v>7</v>
      </c>
      <c r="I575">
        <v>3</v>
      </c>
      <c r="J575" t="str">
        <f>VLOOKUP(tblSalaries[[#This Row],[clean Country]],tblCountries[[#All],[Mapping]:[Region]],2,FALSE)</f>
        <v>USA</v>
      </c>
      <c r="L575" s="9" t="str">
        <f>IF($T575,tblSalaries[[#This Row],[Salary in USD]],"")</f>
        <v/>
      </c>
      <c r="M575" s="9" t="str">
        <f>IF($T575,tblSalaries[[#This Row],[Your Job Title]],"")</f>
        <v/>
      </c>
      <c r="N575" s="9" t="str">
        <f>IF($T575,tblSalaries[[#This Row],[Job Type]],"")</f>
        <v/>
      </c>
      <c r="O575" s="9" t="str">
        <f>IF($T575,tblSalaries[[#This Row],[clean Country]],"")</f>
        <v/>
      </c>
      <c r="P575" s="9" t="str">
        <f>IF($T575,tblSalaries[[#This Row],[How many hours of a day you work on Excel]],"")</f>
        <v/>
      </c>
      <c r="Q575" s="9" t="str">
        <f>IF($T575,tblSalaries[[#This Row],[Years of Experience]],"")</f>
        <v/>
      </c>
      <c r="R575" s="9" t="str">
        <f>IF($T575,tblSalaries[[#This Row],[Region]],"")</f>
        <v/>
      </c>
      <c r="T575" s="11">
        <f t="shared" si="8"/>
        <v>0</v>
      </c>
      <c r="U575" s="11">
        <f>VLOOKUP(tblSalaries[[#This Row],[Region]],SReg,2,FALSE)</f>
        <v>1</v>
      </c>
      <c r="V575" s="11">
        <f>VLOOKUP(tblSalaries[[#This Row],[How many hours of a day you work on Excel]],SHours,2,FALSE)</f>
        <v>1</v>
      </c>
      <c r="W575" s="11">
        <f>IF(tblSalaries[[#This Row],[Years of Experience]]="",Filters!$I$10,VLOOKUP(tblSalaries[[#This Row],[Years of Experience]],Filters!$G$3:$I$9,3,TRUE))</f>
        <v>0</v>
      </c>
    </row>
    <row r="576" spans="2:23" ht="15" customHeight="1" x14ac:dyDescent="0.25">
      <c r="B576" t="s">
        <v>1972</v>
      </c>
      <c r="C576" s="1">
        <v>41055.317974537036</v>
      </c>
      <c r="D576">
        <v>50000</v>
      </c>
      <c r="E576" t="s">
        <v>517</v>
      </c>
      <c r="F576" t="s">
        <v>56</v>
      </c>
      <c r="G576" t="s">
        <v>12</v>
      </c>
      <c r="H576" t="s">
        <v>15</v>
      </c>
      <c r="I576">
        <v>10</v>
      </c>
      <c r="J576" t="str">
        <f>VLOOKUP(tblSalaries[[#This Row],[clean Country]],tblCountries[[#All],[Mapping]:[Region]],2,FALSE)</f>
        <v>USA</v>
      </c>
      <c r="L576" s="9" t="str">
        <f>IF($T576,tblSalaries[[#This Row],[Salary in USD]],"")</f>
        <v/>
      </c>
      <c r="M576" s="9" t="str">
        <f>IF($T576,tblSalaries[[#This Row],[Your Job Title]],"")</f>
        <v/>
      </c>
      <c r="N576" s="9" t="str">
        <f>IF($T576,tblSalaries[[#This Row],[Job Type]],"")</f>
        <v/>
      </c>
      <c r="O576" s="9" t="str">
        <f>IF($T576,tblSalaries[[#This Row],[clean Country]],"")</f>
        <v/>
      </c>
      <c r="P576" s="9" t="str">
        <f>IF($T576,tblSalaries[[#This Row],[How many hours of a day you work on Excel]],"")</f>
        <v/>
      </c>
      <c r="Q576" s="9" t="str">
        <f>IF($T576,tblSalaries[[#This Row],[Years of Experience]],"")</f>
        <v/>
      </c>
      <c r="R576" s="9" t="str">
        <f>IF($T576,tblSalaries[[#This Row],[Region]],"")</f>
        <v/>
      </c>
      <c r="T576" s="11">
        <f t="shared" si="8"/>
        <v>0</v>
      </c>
      <c r="U576" s="11">
        <f>VLOOKUP(tblSalaries[[#This Row],[Region]],SReg,2,FALSE)</f>
        <v>1</v>
      </c>
      <c r="V576" s="11">
        <f>VLOOKUP(tblSalaries[[#This Row],[How many hours of a day you work on Excel]],SHours,2,FALSE)</f>
        <v>0</v>
      </c>
      <c r="W576" s="11">
        <f>IF(tblSalaries[[#This Row],[Years of Experience]]="",Filters!$I$10,VLOOKUP(tblSalaries[[#This Row],[Years of Experience]],Filters!$G$3:$I$9,3,TRUE))</f>
        <v>1</v>
      </c>
    </row>
    <row r="577" spans="2:23" ht="15" customHeight="1" x14ac:dyDescent="0.25">
      <c r="B577" t="s">
        <v>1973</v>
      </c>
      <c r="C577" s="1">
        <v>41055.322268518517</v>
      </c>
      <c r="D577">
        <v>300000</v>
      </c>
      <c r="E577" t="s">
        <v>532</v>
      </c>
      <c r="F577" t="s">
        <v>3393</v>
      </c>
      <c r="G577" t="s">
        <v>12</v>
      </c>
      <c r="H577" t="s">
        <v>15</v>
      </c>
      <c r="I577">
        <v>30</v>
      </c>
      <c r="J577" t="str">
        <f>VLOOKUP(tblSalaries[[#This Row],[clean Country]],tblCountries[[#All],[Mapping]:[Region]],2,FALSE)</f>
        <v>USA</v>
      </c>
      <c r="L577" s="9" t="str">
        <f>IF($T577,tblSalaries[[#This Row],[Salary in USD]],"")</f>
        <v/>
      </c>
      <c r="M577" s="9" t="str">
        <f>IF($T577,tblSalaries[[#This Row],[Your Job Title]],"")</f>
        <v/>
      </c>
      <c r="N577" s="9" t="str">
        <f>IF($T577,tblSalaries[[#This Row],[Job Type]],"")</f>
        <v/>
      </c>
      <c r="O577" s="9" t="str">
        <f>IF($T577,tblSalaries[[#This Row],[clean Country]],"")</f>
        <v/>
      </c>
      <c r="P577" s="9" t="str">
        <f>IF($T577,tblSalaries[[#This Row],[How many hours of a day you work on Excel]],"")</f>
        <v/>
      </c>
      <c r="Q577" s="9" t="str">
        <f>IF($T577,tblSalaries[[#This Row],[Years of Experience]],"")</f>
        <v/>
      </c>
      <c r="R577" s="9" t="str">
        <f>IF($T577,tblSalaries[[#This Row],[Region]],"")</f>
        <v/>
      </c>
      <c r="T577" s="11">
        <f t="shared" si="8"/>
        <v>0</v>
      </c>
      <c r="U577" s="11">
        <f>VLOOKUP(tblSalaries[[#This Row],[Region]],SReg,2,FALSE)</f>
        <v>1</v>
      </c>
      <c r="V577" s="11">
        <f>VLOOKUP(tblSalaries[[#This Row],[How many hours of a day you work on Excel]],SHours,2,FALSE)</f>
        <v>0</v>
      </c>
      <c r="W577" s="11">
        <f>IF(tblSalaries[[#This Row],[Years of Experience]]="",Filters!$I$10,VLOOKUP(tblSalaries[[#This Row],[Years of Experience]],Filters!$G$3:$I$9,3,TRUE))</f>
        <v>1</v>
      </c>
    </row>
    <row r="578" spans="2:23" ht="15" customHeight="1" x14ac:dyDescent="0.25">
      <c r="B578" t="s">
        <v>1974</v>
      </c>
      <c r="C578" s="1">
        <v>41055.325335648151</v>
      </c>
      <c r="D578">
        <v>104030.78495306884</v>
      </c>
      <c r="E578" t="s">
        <v>533</v>
      </c>
      <c r="F578" t="s">
        <v>45</v>
      </c>
      <c r="G578" t="s">
        <v>70</v>
      </c>
      <c r="H578" t="s">
        <v>22</v>
      </c>
      <c r="I578">
        <v>10</v>
      </c>
      <c r="J578" t="str">
        <f>VLOOKUP(tblSalaries[[#This Row],[clean Country]],tblCountries[[#All],[Mapping]:[Region]],2,FALSE)</f>
        <v>APAC</v>
      </c>
      <c r="L578" s="9" t="str">
        <f>IF($T578,tblSalaries[[#This Row],[Salary in USD]],"")</f>
        <v/>
      </c>
      <c r="M578" s="9" t="str">
        <f>IF($T578,tblSalaries[[#This Row],[Your Job Title]],"")</f>
        <v/>
      </c>
      <c r="N578" s="9" t="str">
        <f>IF($T578,tblSalaries[[#This Row],[Job Type]],"")</f>
        <v/>
      </c>
      <c r="O578" s="9" t="str">
        <f>IF($T578,tblSalaries[[#This Row],[clean Country]],"")</f>
        <v/>
      </c>
      <c r="P578" s="9" t="str">
        <f>IF($T578,tblSalaries[[#This Row],[How many hours of a day you work on Excel]],"")</f>
        <v/>
      </c>
      <c r="Q578" s="9" t="str">
        <f>IF($T578,tblSalaries[[#This Row],[Years of Experience]],"")</f>
        <v/>
      </c>
      <c r="R578" s="9" t="str">
        <f>IF($T578,tblSalaries[[#This Row],[Region]],"")</f>
        <v/>
      </c>
      <c r="T578" s="11">
        <f t="shared" si="8"/>
        <v>0</v>
      </c>
      <c r="U578" s="11">
        <f>VLOOKUP(tblSalaries[[#This Row],[Region]],SReg,2,FALSE)</f>
        <v>0</v>
      </c>
      <c r="V578" s="11">
        <f>VLOOKUP(tblSalaries[[#This Row],[How many hours of a day you work on Excel]],SHours,2,FALSE)</f>
        <v>0</v>
      </c>
      <c r="W578" s="11">
        <f>IF(tblSalaries[[#This Row],[Years of Experience]]="",Filters!$I$10,VLOOKUP(tblSalaries[[#This Row],[Years of Experience]],Filters!$G$3:$I$9,3,TRUE))</f>
        <v>1</v>
      </c>
    </row>
    <row r="579" spans="2:23" ht="15" customHeight="1" x14ac:dyDescent="0.25">
      <c r="B579" t="s">
        <v>1975</v>
      </c>
      <c r="C579" s="1">
        <v>41055.326967592591</v>
      </c>
      <c r="D579">
        <v>115000</v>
      </c>
      <c r="E579" t="s">
        <v>534</v>
      </c>
      <c r="F579" t="s">
        <v>45</v>
      </c>
      <c r="G579" t="s">
        <v>12</v>
      </c>
      <c r="H579" t="s">
        <v>7</v>
      </c>
      <c r="I579">
        <v>15</v>
      </c>
      <c r="J579" t="str">
        <f>VLOOKUP(tblSalaries[[#This Row],[clean Country]],tblCountries[[#All],[Mapping]:[Region]],2,FALSE)</f>
        <v>USA</v>
      </c>
      <c r="L579" s="9">
        <f>IF($T579,tblSalaries[[#This Row],[Salary in USD]],"")</f>
        <v>115000</v>
      </c>
      <c r="M579" s="9" t="str">
        <f>IF($T579,tblSalaries[[#This Row],[Your Job Title]],"")</f>
        <v>Mgr Op Excellence</v>
      </c>
      <c r="N579" s="9" t="str">
        <f>IF($T579,tblSalaries[[#This Row],[Job Type]],"")</f>
        <v>Manager</v>
      </c>
      <c r="O579" s="9" t="str">
        <f>IF($T579,tblSalaries[[#This Row],[clean Country]],"")</f>
        <v>USA</v>
      </c>
      <c r="P579" s="9" t="str">
        <f>IF($T579,tblSalaries[[#This Row],[How many hours of a day you work on Excel]],"")</f>
        <v>4 to 6 hours a day</v>
      </c>
      <c r="Q579" s="9">
        <f>IF($T579,tblSalaries[[#This Row],[Years of Experience]],"")</f>
        <v>15</v>
      </c>
      <c r="R579" s="9" t="str">
        <f>IF($T579,tblSalaries[[#This Row],[Region]],"")</f>
        <v>USA</v>
      </c>
      <c r="T579" s="11">
        <f t="shared" si="8"/>
        <v>1</v>
      </c>
      <c r="U579" s="11">
        <f>VLOOKUP(tblSalaries[[#This Row],[Region]],SReg,2,FALSE)</f>
        <v>1</v>
      </c>
      <c r="V579" s="11">
        <f>VLOOKUP(tblSalaries[[#This Row],[How many hours of a day you work on Excel]],SHours,2,FALSE)</f>
        <v>1</v>
      </c>
      <c r="W579" s="11">
        <f>IF(tblSalaries[[#This Row],[Years of Experience]]="",Filters!$I$10,VLOOKUP(tblSalaries[[#This Row],[Years of Experience]],Filters!$G$3:$I$9,3,TRUE))</f>
        <v>1</v>
      </c>
    </row>
    <row r="580" spans="2:23" ht="15" customHeight="1" x14ac:dyDescent="0.25">
      <c r="B580" t="s">
        <v>1976</v>
      </c>
      <c r="C580" s="1">
        <v>41055.328622685185</v>
      </c>
      <c r="D580">
        <v>70000</v>
      </c>
      <c r="E580" t="s">
        <v>11</v>
      </c>
      <c r="F580" t="s">
        <v>17</v>
      </c>
      <c r="G580" t="s">
        <v>12</v>
      </c>
      <c r="H580" t="s">
        <v>7</v>
      </c>
      <c r="I580">
        <v>3</v>
      </c>
      <c r="J580" t="str">
        <f>VLOOKUP(tblSalaries[[#This Row],[clean Country]],tblCountries[[#All],[Mapping]:[Region]],2,FALSE)</f>
        <v>USA</v>
      </c>
      <c r="L580" s="9" t="str">
        <f>IF($T580,tblSalaries[[#This Row],[Salary in USD]],"")</f>
        <v/>
      </c>
      <c r="M580" s="9" t="str">
        <f>IF($T580,tblSalaries[[#This Row],[Your Job Title]],"")</f>
        <v/>
      </c>
      <c r="N580" s="9" t="str">
        <f>IF($T580,tblSalaries[[#This Row],[Job Type]],"")</f>
        <v/>
      </c>
      <c r="O580" s="9" t="str">
        <f>IF($T580,tblSalaries[[#This Row],[clean Country]],"")</f>
        <v/>
      </c>
      <c r="P580" s="9" t="str">
        <f>IF($T580,tblSalaries[[#This Row],[How many hours of a day you work on Excel]],"")</f>
        <v/>
      </c>
      <c r="Q580" s="9" t="str">
        <f>IF($T580,tblSalaries[[#This Row],[Years of Experience]],"")</f>
        <v/>
      </c>
      <c r="R580" s="9" t="str">
        <f>IF($T580,tblSalaries[[#This Row],[Region]],"")</f>
        <v/>
      </c>
      <c r="T580" s="11">
        <f t="shared" si="8"/>
        <v>0</v>
      </c>
      <c r="U580" s="11">
        <f>VLOOKUP(tblSalaries[[#This Row],[Region]],SReg,2,FALSE)</f>
        <v>1</v>
      </c>
      <c r="V580" s="11">
        <f>VLOOKUP(tblSalaries[[#This Row],[How many hours of a day you work on Excel]],SHours,2,FALSE)</f>
        <v>1</v>
      </c>
      <c r="W580" s="11">
        <f>IF(tblSalaries[[#This Row],[Years of Experience]]="",Filters!$I$10,VLOOKUP(tblSalaries[[#This Row],[Years of Experience]],Filters!$G$3:$I$9,3,TRUE))</f>
        <v>0</v>
      </c>
    </row>
    <row r="581" spans="2:23" ht="15" customHeight="1" x14ac:dyDescent="0.25">
      <c r="B581" t="s">
        <v>1977</v>
      </c>
      <c r="C581" s="1">
        <v>41055.331296296295</v>
      </c>
      <c r="D581">
        <v>108110.42357867939</v>
      </c>
      <c r="E581" t="s">
        <v>535</v>
      </c>
      <c r="F581" t="s">
        <v>56</v>
      </c>
      <c r="G581" t="s">
        <v>70</v>
      </c>
      <c r="H581" t="s">
        <v>7</v>
      </c>
      <c r="I581">
        <v>16</v>
      </c>
      <c r="J581" t="str">
        <f>VLOOKUP(tblSalaries[[#This Row],[clean Country]],tblCountries[[#All],[Mapping]:[Region]],2,FALSE)</f>
        <v>APAC</v>
      </c>
      <c r="L581" s="9" t="str">
        <f>IF($T581,tblSalaries[[#This Row],[Salary in USD]],"")</f>
        <v/>
      </c>
      <c r="M581" s="9" t="str">
        <f>IF($T581,tblSalaries[[#This Row],[Your Job Title]],"")</f>
        <v/>
      </c>
      <c r="N581" s="9" t="str">
        <f>IF($T581,tblSalaries[[#This Row],[Job Type]],"")</f>
        <v/>
      </c>
      <c r="O581" s="9" t="str">
        <f>IF($T581,tblSalaries[[#This Row],[clean Country]],"")</f>
        <v/>
      </c>
      <c r="P581" s="9" t="str">
        <f>IF($T581,tblSalaries[[#This Row],[How many hours of a day you work on Excel]],"")</f>
        <v/>
      </c>
      <c r="Q581" s="9" t="str">
        <f>IF($T581,tblSalaries[[#This Row],[Years of Experience]],"")</f>
        <v/>
      </c>
      <c r="R581" s="9" t="str">
        <f>IF($T581,tblSalaries[[#This Row],[Region]],"")</f>
        <v/>
      </c>
      <c r="T581" s="11">
        <f t="shared" si="8"/>
        <v>0</v>
      </c>
      <c r="U581" s="11">
        <f>VLOOKUP(tblSalaries[[#This Row],[Region]],SReg,2,FALSE)</f>
        <v>0</v>
      </c>
      <c r="V581" s="11">
        <f>VLOOKUP(tblSalaries[[#This Row],[How many hours of a day you work on Excel]],SHours,2,FALSE)</f>
        <v>1</v>
      </c>
      <c r="W581" s="11">
        <f>IF(tblSalaries[[#This Row],[Years of Experience]]="",Filters!$I$10,VLOOKUP(tblSalaries[[#This Row],[Years of Experience]],Filters!$G$3:$I$9,3,TRUE))</f>
        <v>1</v>
      </c>
    </row>
    <row r="582" spans="2:23" ht="15" customHeight="1" x14ac:dyDescent="0.25">
      <c r="B582" t="s">
        <v>1978</v>
      </c>
      <c r="C582" s="1">
        <v>41055.334537037037</v>
      </c>
      <c r="D582">
        <v>75000</v>
      </c>
      <c r="E582" t="s">
        <v>536</v>
      </c>
      <c r="F582" t="s">
        <v>17</v>
      </c>
      <c r="G582" t="s">
        <v>12</v>
      </c>
      <c r="H582" t="s">
        <v>15</v>
      </c>
      <c r="I582">
        <v>25</v>
      </c>
      <c r="J582" t="str">
        <f>VLOOKUP(tblSalaries[[#This Row],[clean Country]],tblCountries[[#All],[Mapping]:[Region]],2,FALSE)</f>
        <v>USA</v>
      </c>
      <c r="L582" s="9" t="str">
        <f>IF($T582,tblSalaries[[#This Row],[Salary in USD]],"")</f>
        <v/>
      </c>
      <c r="M582" s="9" t="str">
        <f>IF($T582,tblSalaries[[#This Row],[Your Job Title]],"")</f>
        <v/>
      </c>
      <c r="N582" s="9" t="str">
        <f>IF($T582,tblSalaries[[#This Row],[Job Type]],"")</f>
        <v/>
      </c>
      <c r="O582" s="9" t="str">
        <f>IF($T582,tblSalaries[[#This Row],[clean Country]],"")</f>
        <v/>
      </c>
      <c r="P582" s="9" t="str">
        <f>IF($T582,tblSalaries[[#This Row],[How many hours of a day you work on Excel]],"")</f>
        <v/>
      </c>
      <c r="Q582" s="9" t="str">
        <f>IF($T582,tblSalaries[[#This Row],[Years of Experience]],"")</f>
        <v/>
      </c>
      <c r="R582" s="9" t="str">
        <f>IF($T582,tblSalaries[[#This Row],[Region]],"")</f>
        <v/>
      </c>
      <c r="T582" s="11">
        <f t="shared" si="8"/>
        <v>0</v>
      </c>
      <c r="U582" s="11">
        <f>VLOOKUP(tblSalaries[[#This Row],[Region]],SReg,2,FALSE)</f>
        <v>1</v>
      </c>
      <c r="V582" s="11">
        <f>VLOOKUP(tblSalaries[[#This Row],[How many hours of a day you work on Excel]],SHours,2,FALSE)</f>
        <v>0</v>
      </c>
      <c r="W582" s="11">
        <f>IF(tblSalaries[[#This Row],[Years of Experience]]="",Filters!$I$10,VLOOKUP(tblSalaries[[#This Row],[Years of Experience]],Filters!$G$3:$I$9,3,TRUE))</f>
        <v>1</v>
      </c>
    </row>
    <row r="583" spans="2:23" ht="15" customHeight="1" x14ac:dyDescent="0.25">
      <c r="B583" t="s">
        <v>1979</v>
      </c>
      <c r="C583" s="1">
        <v>41055.337071759262</v>
      </c>
      <c r="D583">
        <v>40414</v>
      </c>
      <c r="E583" t="s">
        <v>537</v>
      </c>
      <c r="F583" t="s">
        <v>17</v>
      </c>
      <c r="G583" t="s">
        <v>12</v>
      </c>
      <c r="H583" t="s">
        <v>7</v>
      </c>
      <c r="I583">
        <v>8</v>
      </c>
      <c r="J583" t="str">
        <f>VLOOKUP(tblSalaries[[#This Row],[clean Country]],tblCountries[[#All],[Mapping]:[Region]],2,FALSE)</f>
        <v>USA</v>
      </c>
      <c r="L583" s="9" t="str">
        <f>IF($T583,tblSalaries[[#This Row],[Salary in USD]],"")</f>
        <v/>
      </c>
      <c r="M583" s="9" t="str">
        <f>IF($T583,tblSalaries[[#This Row],[Your Job Title]],"")</f>
        <v/>
      </c>
      <c r="N583" s="9" t="str">
        <f>IF($T583,tblSalaries[[#This Row],[Job Type]],"")</f>
        <v/>
      </c>
      <c r="O583" s="9" t="str">
        <f>IF($T583,tblSalaries[[#This Row],[clean Country]],"")</f>
        <v/>
      </c>
      <c r="P583" s="9" t="str">
        <f>IF($T583,tblSalaries[[#This Row],[How many hours of a day you work on Excel]],"")</f>
        <v/>
      </c>
      <c r="Q583" s="9" t="str">
        <f>IF($T583,tblSalaries[[#This Row],[Years of Experience]],"")</f>
        <v/>
      </c>
      <c r="R583" s="9" t="str">
        <f>IF($T583,tblSalaries[[#This Row],[Region]],"")</f>
        <v/>
      </c>
      <c r="T583" s="11">
        <f t="shared" ref="T583:T646" si="9">U583*V583*W583</f>
        <v>0</v>
      </c>
      <c r="U583" s="11">
        <f>VLOOKUP(tblSalaries[[#This Row],[Region]],SReg,2,FALSE)</f>
        <v>1</v>
      </c>
      <c r="V583" s="11">
        <f>VLOOKUP(tblSalaries[[#This Row],[How many hours of a day you work on Excel]],SHours,2,FALSE)</f>
        <v>1</v>
      </c>
      <c r="W583" s="11">
        <f>IF(tblSalaries[[#This Row],[Years of Experience]]="",Filters!$I$10,VLOOKUP(tblSalaries[[#This Row],[Years of Experience]],Filters!$G$3:$I$9,3,TRUE))</f>
        <v>0</v>
      </c>
    </row>
    <row r="584" spans="2:23" ht="15" customHeight="1" x14ac:dyDescent="0.25">
      <c r="B584" t="s">
        <v>1980</v>
      </c>
      <c r="C584" s="1">
        <v>41055.337256944447</v>
      </c>
      <c r="D584">
        <v>65000</v>
      </c>
      <c r="E584" t="s">
        <v>126</v>
      </c>
      <c r="F584" t="s">
        <v>17</v>
      </c>
      <c r="G584" t="s">
        <v>12</v>
      </c>
      <c r="H584" t="s">
        <v>7</v>
      </c>
      <c r="I584">
        <v>3</v>
      </c>
      <c r="J584" t="str">
        <f>VLOOKUP(tblSalaries[[#This Row],[clean Country]],tblCountries[[#All],[Mapping]:[Region]],2,FALSE)</f>
        <v>USA</v>
      </c>
      <c r="L584" s="9" t="str">
        <f>IF($T584,tblSalaries[[#This Row],[Salary in USD]],"")</f>
        <v/>
      </c>
      <c r="M584" s="9" t="str">
        <f>IF($T584,tblSalaries[[#This Row],[Your Job Title]],"")</f>
        <v/>
      </c>
      <c r="N584" s="9" t="str">
        <f>IF($T584,tblSalaries[[#This Row],[Job Type]],"")</f>
        <v/>
      </c>
      <c r="O584" s="9" t="str">
        <f>IF($T584,tblSalaries[[#This Row],[clean Country]],"")</f>
        <v/>
      </c>
      <c r="P584" s="9" t="str">
        <f>IF($T584,tblSalaries[[#This Row],[How many hours of a day you work on Excel]],"")</f>
        <v/>
      </c>
      <c r="Q584" s="9" t="str">
        <f>IF($T584,tblSalaries[[#This Row],[Years of Experience]],"")</f>
        <v/>
      </c>
      <c r="R584" s="9" t="str">
        <f>IF($T584,tblSalaries[[#This Row],[Region]],"")</f>
        <v/>
      </c>
      <c r="T584" s="11">
        <f t="shared" si="9"/>
        <v>0</v>
      </c>
      <c r="U584" s="11">
        <f>VLOOKUP(tblSalaries[[#This Row],[Region]],SReg,2,FALSE)</f>
        <v>1</v>
      </c>
      <c r="V584" s="11">
        <f>VLOOKUP(tblSalaries[[#This Row],[How many hours of a day you work on Excel]],SHours,2,FALSE)</f>
        <v>1</v>
      </c>
      <c r="W584" s="11">
        <f>IF(tblSalaries[[#This Row],[Years of Experience]]="",Filters!$I$10,VLOOKUP(tblSalaries[[#This Row],[Years of Experience]],Filters!$G$3:$I$9,3,TRUE))</f>
        <v>0</v>
      </c>
    </row>
    <row r="585" spans="2:23" ht="15" customHeight="1" x14ac:dyDescent="0.25">
      <c r="B585" t="s">
        <v>1981</v>
      </c>
      <c r="C585" s="1">
        <v>41055.339386574073</v>
      </c>
      <c r="D585">
        <v>120000</v>
      </c>
      <c r="E585" t="s">
        <v>538</v>
      </c>
      <c r="F585" t="s">
        <v>17</v>
      </c>
      <c r="G585" t="s">
        <v>12</v>
      </c>
      <c r="H585" t="s">
        <v>10</v>
      </c>
      <c r="I585">
        <v>7</v>
      </c>
      <c r="J585" t="str">
        <f>VLOOKUP(tblSalaries[[#This Row],[clean Country]],tblCountries[[#All],[Mapping]:[Region]],2,FALSE)</f>
        <v>USA</v>
      </c>
      <c r="L585" s="9" t="str">
        <f>IF($T585,tblSalaries[[#This Row],[Salary in USD]],"")</f>
        <v/>
      </c>
      <c r="M585" s="9" t="str">
        <f>IF($T585,tblSalaries[[#This Row],[Your Job Title]],"")</f>
        <v/>
      </c>
      <c r="N585" s="9" t="str">
        <f>IF($T585,tblSalaries[[#This Row],[Job Type]],"")</f>
        <v/>
      </c>
      <c r="O585" s="9" t="str">
        <f>IF($T585,tblSalaries[[#This Row],[clean Country]],"")</f>
        <v/>
      </c>
      <c r="P585" s="9" t="str">
        <f>IF($T585,tblSalaries[[#This Row],[How many hours of a day you work on Excel]],"")</f>
        <v/>
      </c>
      <c r="Q585" s="9" t="str">
        <f>IF($T585,tblSalaries[[#This Row],[Years of Experience]],"")</f>
        <v/>
      </c>
      <c r="R585" s="9" t="str">
        <f>IF($T585,tblSalaries[[#This Row],[Region]],"")</f>
        <v/>
      </c>
      <c r="T585" s="11">
        <f t="shared" si="9"/>
        <v>0</v>
      </c>
      <c r="U585" s="11">
        <f>VLOOKUP(tblSalaries[[#This Row],[Region]],SReg,2,FALSE)</f>
        <v>1</v>
      </c>
      <c r="V585" s="11">
        <f>VLOOKUP(tblSalaries[[#This Row],[How many hours of a day you work on Excel]],SHours,2,FALSE)</f>
        <v>1</v>
      </c>
      <c r="W585" s="11">
        <f>IF(tblSalaries[[#This Row],[Years of Experience]]="",Filters!$I$10,VLOOKUP(tblSalaries[[#This Row],[Years of Experience]],Filters!$G$3:$I$9,3,TRUE))</f>
        <v>0</v>
      </c>
    </row>
    <row r="586" spans="2:23" ht="15" customHeight="1" x14ac:dyDescent="0.25">
      <c r="B586" t="s">
        <v>1982</v>
      </c>
      <c r="C586" s="1">
        <v>41055.340775462966</v>
      </c>
      <c r="D586">
        <v>15092.18020692008</v>
      </c>
      <c r="E586" t="s">
        <v>539</v>
      </c>
      <c r="F586" t="s">
        <v>258</v>
      </c>
      <c r="G586" t="s">
        <v>540</v>
      </c>
      <c r="H586" t="s">
        <v>7</v>
      </c>
      <c r="I586">
        <v>10</v>
      </c>
      <c r="J586" t="str">
        <f>VLOOKUP(tblSalaries[[#This Row],[clean Country]],tblCountries[[#All],[Mapping]:[Region]],2,FALSE)</f>
        <v>APAC</v>
      </c>
      <c r="L586" s="9" t="str">
        <f>IF($T586,tblSalaries[[#This Row],[Salary in USD]],"")</f>
        <v/>
      </c>
      <c r="M586" s="9" t="str">
        <f>IF($T586,tblSalaries[[#This Row],[Your Job Title]],"")</f>
        <v/>
      </c>
      <c r="N586" s="9" t="str">
        <f>IF($T586,tblSalaries[[#This Row],[Job Type]],"")</f>
        <v/>
      </c>
      <c r="O586" s="9" t="str">
        <f>IF($T586,tblSalaries[[#This Row],[clean Country]],"")</f>
        <v/>
      </c>
      <c r="P586" s="9" t="str">
        <f>IF($T586,tblSalaries[[#This Row],[How many hours of a day you work on Excel]],"")</f>
        <v/>
      </c>
      <c r="Q586" s="9" t="str">
        <f>IF($T586,tblSalaries[[#This Row],[Years of Experience]],"")</f>
        <v/>
      </c>
      <c r="R586" s="9" t="str">
        <f>IF($T586,tblSalaries[[#This Row],[Region]],"")</f>
        <v/>
      </c>
      <c r="T586" s="11">
        <f t="shared" si="9"/>
        <v>0</v>
      </c>
      <c r="U586" s="11">
        <f>VLOOKUP(tblSalaries[[#This Row],[Region]],SReg,2,FALSE)</f>
        <v>0</v>
      </c>
      <c r="V586" s="11">
        <f>VLOOKUP(tblSalaries[[#This Row],[How many hours of a day you work on Excel]],SHours,2,FALSE)</f>
        <v>1</v>
      </c>
      <c r="W586" s="11">
        <f>IF(tblSalaries[[#This Row],[Years of Experience]]="",Filters!$I$10,VLOOKUP(tblSalaries[[#This Row],[Years of Experience]],Filters!$G$3:$I$9,3,TRUE))</f>
        <v>1</v>
      </c>
    </row>
    <row r="587" spans="2:23" ht="15" customHeight="1" x14ac:dyDescent="0.25">
      <c r="B587" t="s">
        <v>1983</v>
      </c>
      <c r="C587" s="1">
        <v>41055.345752314817</v>
      </c>
      <c r="D587">
        <v>36000</v>
      </c>
      <c r="E587" t="s">
        <v>541</v>
      </c>
      <c r="F587" t="s">
        <v>294</v>
      </c>
      <c r="G587" t="s">
        <v>55</v>
      </c>
      <c r="H587" t="s">
        <v>10</v>
      </c>
      <c r="I587">
        <v>10</v>
      </c>
      <c r="J587" t="str">
        <f>VLOOKUP(tblSalaries[[#This Row],[clean Country]],tblCountries[[#All],[Mapping]:[Region]],2,FALSE)</f>
        <v>EMEA</v>
      </c>
      <c r="L587" s="9" t="str">
        <f>IF($T587,tblSalaries[[#This Row],[Salary in USD]],"")</f>
        <v/>
      </c>
      <c r="M587" s="9" t="str">
        <f>IF($T587,tblSalaries[[#This Row],[Your Job Title]],"")</f>
        <v/>
      </c>
      <c r="N587" s="9" t="str">
        <f>IF($T587,tblSalaries[[#This Row],[Job Type]],"")</f>
        <v/>
      </c>
      <c r="O587" s="9" t="str">
        <f>IF($T587,tblSalaries[[#This Row],[clean Country]],"")</f>
        <v/>
      </c>
      <c r="P587" s="9" t="str">
        <f>IF($T587,tblSalaries[[#This Row],[How many hours of a day you work on Excel]],"")</f>
        <v/>
      </c>
      <c r="Q587" s="9" t="str">
        <f>IF($T587,tblSalaries[[#This Row],[Years of Experience]],"")</f>
        <v/>
      </c>
      <c r="R587" s="9" t="str">
        <f>IF($T587,tblSalaries[[#This Row],[Region]],"")</f>
        <v/>
      </c>
      <c r="T587" s="11">
        <f t="shared" si="9"/>
        <v>0</v>
      </c>
      <c r="U587" s="11">
        <f>VLOOKUP(tblSalaries[[#This Row],[Region]],SReg,2,FALSE)</f>
        <v>0</v>
      </c>
      <c r="V587" s="11">
        <f>VLOOKUP(tblSalaries[[#This Row],[How many hours of a day you work on Excel]],SHours,2,FALSE)</f>
        <v>1</v>
      </c>
      <c r="W587" s="11">
        <f>IF(tblSalaries[[#This Row],[Years of Experience]]="",Filters!$I$10,VLOOKUP(tblSalaries[[#This Row],[Years of Experience]],Filters!$G$3:$I$9,3,TRUE))</f>
        <v>1</v>
      </c>
    </row>
    <row r="588" spans="2:23" ht="15" customHeight="1" x14ac:dyDescent="0.25">
      <c r="B588" t="s">
        <v>1984</v>
      </c>
      <c r="C588" s="1">
        <v>41055.354166666664</v>
      </c>
      <c r="D588">
        <v>63519.971949580387</v>
      </c>
      <c r="E588" t="s">
        <v>17</v>
      </c>
      <c r="F588" t="s">
        <v>17</v>
      </c>
      <c r="G588" t="s">
        <v>21</v>
      </c>
      <c r="H588" t="s">
        <v>15</v>
      </c>
      <c r="I588">
        <v>4</v>
      </c>
      <c r="J588" t="str">
        <f>VLOOKUP(tblSalaries[[#This Row],[clean Country]],tblCountries[[#All],[Mapping]:[Region]],2,FALSE)</f>
        <v>EMEA</v>
      </c>
      <c r="L588" s="9" t="str">
        <f>IF($T588,tblSalaries[[#This Row],[Salary in USD]],"")</f>
        <v/>
      </c>
      <c r="M588" s="9" t="str">
        <f>IF($T588,tblSalaries[[#This Row],[Your Job Title]],"")</f>
        <v/>
      </c>
      <c r="N588" s="9" t="str">
        <f>IF($T588,tblSalaries[[#This Row],[Job Type]],"")</f>
        <v/>
      </c>
      <c r="O588" s="9" t="str">
        <f>IF($T588,tblSalaries[[#This Row],[clean Country]],"")</f>
        <v/>
      </c>
      <c r="P588" s="9" t="str">
        <f>IF($T588,tblSalaries[[#This Row],[How many hours of a day you work on Excel]],"")</f>
        <v/>
      </c>
      <c r="Q588" s="9" t="str">
        <f>IF($T588,tblSalaries[[#This Row],[Years of Experience]],"")</f>
        <v/>
      </c>
      <c r="R588" s="9" t="str">
        <f>IF($T588,tblSalaries[[#This Row],[Region]],"")</f>
        <v/>
      </c>
      <c r="T588" s="11">
        <f t="shared" si="9"/>
        <v>0</v>
      </c>
      <c r="U588" s="11">
        <f>VLOOKUP(tblSalaries[[#This Row],[Region]],SReg,2,FALSE)</f>
        <v>0</v>
      </c>
      <c r="V588" s="11">
        <f>VLOOKUP(tblSalaries[[#This Row],[How many hours of a day you work on Excel]],SHours,2,FALSE)</f>
        <v>0</v>
      </c>
      <c r="W588" s="11">
        <f>IF(tblSalaries[[#This Row],[Years of Experience]]="",Filters!$I$10,VLOOKUP(tblSalaries[[#This Row],[Years of Experience]],Filters!$G$3:$I$9,3,TRUE))</f>
        <v>0</v>
      </c>
    </row>
    <row r="589" spans="2:23" ht="15" customHeight="1" x14ac:dyDescent="0.25">
      <c r="B589" t="s">
        <v>1985</v>
      </c>
      <c r="C589" s="1">
        <v>41055.363275462965</v>
      </c>
      <c r="D589">
        <v>108000</v>
      </c>
      <c r="E589" t="s">
        <v>542</v>
      </c>
      <c r="F589" t="s">
        <v>294</v>
      </c>
      <c r="G589" t="s">
        <v>12</v>
      </c>
      <c r="H589" t="s">
        <v>15</v>
      </c>
      <c r="I589">
        <v>7</v>
      </c>
      <c r="J589" t="str">
        <f>VLOOKUP(tblSalaries[[#This Row],[clean Country]],tblCountries[[#All],[Mapping]:[Region]],2,FALSE)</f>
        <v>USA</v>
      </c>
      <c r="L589" s="9" t="str">
        <f>IF($T589,tblSalaries[[#This Row],[Salary in USD]],"")</f>
        <v/>
      </c>
      <c r="M589" s="9" t="str">
        <f>IF($T589,tblSalaries[[#This Row],[Your Job Title]],"")</f>
        <v/>
      </c>
      <c r="N589" s="9" t="str">
        <f>IF($T589,tblSalaries[[#This Row],[Job Type]],"")</f>
        <v/>
      </c>
      <c r="O589" s="9" t="str">
        <f>IF($T589,tblSalaries[[#This Row],[clean Country]],"")</f>
        <v/>
      </c>
      <c r="P589" s="9" t="str">
        <f>IF($T589,tblSalaries[[#This Row],[How many hours of a day you work on Excel]],"")</f>
        <v/>
      </c>
      <c r="Q589" s="9" t="str">
        <f>IF($T589,tblSalaries[[#This Row],[Years of Experience]],"")</f>
        <v/>
      </c>
      <c r="R589" s="9" t="str">
        <f>IF($T589,tblSalaries[[#This Row],[Region]],"")</f>
        <v/>
      </c>
      <c r="T589" s="11">
        <f t="shared" si="9"/>
        <v>0</v>
      </c>
      <c r="U589" s="11">
        <f>VLOOKUP(tblSalaries[[#This Row],[Region]],SReg,2,FALSE)</f>
        <v>1</v>
      </c>
      <c r="V589" s="11">
        <f>VLOOKUP(tblSalaries[[#This Row],[How many hours of a day you work on Excel]],SHours,2,FALSE)</f>
        <v>0</v>
      </c>
      <c r="W589" s="11">
        <f>IF(tblSalaries[[#This Row],[Years of Experience]]="",Filters!$I$10,VLOOKUP(tblSalaries[[#This Row],[Years of Experience]],Filters!$G$3:$I$9,3,TRUE))</f>
        <v>0</v>
      </c>
    </row>
    <row r="590" spans="2:23" ht="15" customHeight="1" x14ac:dyDescent="0.25">
      <c r="B590" t="s">
        <v>1986</v>
      </c>
      <c r="C590" s="1">
        <v>41055.364976851852</v>
      </c>
      <c r="D590">
        <v>75000</v>
      </c>
      <c r="E590" t="s">
        <v>11</v>
      </c>
      <c r="F590" t="s">
        <v>17</v>
      </c>
      <c r="G590" t="s">
        <v>12</v>
      </c>
      <c r="H590" t="s">
        <v>7</v>
      </c>
      <c r="I590">
        <v>5</v>
      </c>
      <c r="J590" t="str">
        <f>VLOOKUP(tblSalaries[[#This Row],[clean Country]],tblCountries[[#All],[Mapping]:[Region]],2,FALSE)</f>
        <v>USA</v>
      </c>
      <c r="L590" s="9" t="str">
        <f>IF($T590,tblSalaries[[#This Row],[Salary in USD]],"")</f>
        <v/>
      </c>
      <c r="M590" s="9" t="str">
        <f>IF($T590,tblSalaries[[#This Row],[Your Job Title]],"")</f>
        <v/>
      </c>
      <c r="N590" s="9" t="str">
        <f>IF($T590,tblSalaries[[#This Row],[Job Type]],"")</f>
        <v/>
      </c>
      <c r="O590" s="9" t="str">
        <f>IF($T590,tblSalaries[[#This Row],[clean Country]],"")</f>
        <v/>
      </c>
      <c r="P590" s="9" t="str">
        <f>IF($T590,tblSalaries[[#This Row],[How many hours of a day you work on Excel]],"")</f>
        <v/>
      </c>
      <c r="Q590" s="9" t="str">
        <f>IF($T590,tblSalaries[[#This Row],[Years of Experience]],"")</f>
        <v/>
      </c>
      <c r="R590" s="9" t="str">
        <f>IF($T590,tblSalaries[[#This Row],[Region]],"")</f>
        <v/>
      </c>
      <c r="T590" s="11">
        <f t="shared" si="9"/>
        <v>0</v>
      </c>
      <c r="U590" s="11">
        <f>VLOOKUP(tblSalaries[[#This Row],[Region]],SReg,2,FALSE)</f>
        <v>1</v>
      </c>
      <c r="V590" s="11">
        <f>VLOOKUP(tblSalaries[[#This Row],[How many hours of a day you work on Excel]],SHours,2,FALSE)</f>
        <v>1</v>
      </c>
      <c r="W590" s="11">
        <f>IF(tblSalaries[[#This Row],[Years of Experience]]="",Filters!$I$10,VLOOKUP(tblSalaries[[#This Row],[Years of Experience]],Filters!$G$3:$I$9,3,TRUE))</f>
        <v>0</v>
      </c>
    </row>
    <row r="591" spans="2:23" ht="15" customHeight="1" x14ac:dyDescent="0.25">
      <c r="B591" t="s">
        <v>1987</v>
      </c>
      <c r="C591" s="1">
        <v>41055.368796296294</v>
      </c>
      <c r="D591">
        <v>7123.1666749770275</v>
      </c>
      <c r="E591" t="s">
        <v>543</v>
      </c>
      <c r="F591" t="s">
        <v>45</v>
      </c>
      <c r="G591" t="s">
        <v>6</v>
      </c>
      <c r="H591" t="s">
        <v>22</v>
      </c>
      <c r="I591">
        <v>3</v>
      </c>
      <c r="J591" t="str">
        <f>VLOOKUP(tblSalaries[[#This Row],[clean Country]],tblCountries[[#All],[Mapping]:[Region]],2,FALSE)</f>
        <v>APAC</v>
      </c>
      <c r="L591" s="9" t="str">
        <f>IF($T591,tblSalaries[[#This Row],[Salary in USD]],"")</f>
        <v/>
      </c>
      <c r="M591" s="9" t="str">
        <f>IF($T591,tblSalaries[[#This Row],[Your Job Title]],"")</f>
        <v/>
      </c>
      <c r="N591" s="9" t="str">
        <f>IF($T591,tblSalaries[[#This Row],[Job Type]],"")</f>
        <v/>
      </c>
      <c r="O591" s="9" t="str">
        <f>IF($T591,tblSalaries[[#This Row],[clean Country]],"")</f>
        <v/>
      </c>
      <c r="P591" s="9" t="str">
        <f>IF($T591,tblSalaries[[#This Row],[How many hours of a day you work on Excel]],"")</f>
        <v/>
      </c>
      <c r="Q591" s="9" t="str">
        <f>IF($T591,tblSalaries[[#This Row],[Years of Experience]],"")</f>
        <v/>
      </c>
      <c r="R591" s="9" t="str">
        <f>IF($T591,tblSalaries[[#This Row],[Region]],"")</f>
        <v/>
      </c>
      <c r="T591" s="11">
        <f t="shared" si="9"/>
        <v>0</v>
      </c>
      <c r="U591" s="11">
        <f>VLOOKUP(tblSalaries[[#This Row],[Region]],SReg,2,FALSE)</f>
        <v>0</v>
      </c>
      <c r="V591" s="11">
        <f>VLOOKUP(tblSalaries[[#This Row],[How many hours of a day you work on Excel]],SHours,2,FALSE)</f>
        <v>0</v>
      </c>
      <c r="W591" s="11">
        <f>IF(tblSalaries[[#This Row],[Years of Experience]]="",Filters!$I$10,VLOOKUP(tblSalaries[[#This Row],[Years of Experience]],Filters!$G$3:$I$9,3,TRUE))</f>
        <v>0</v>
      </c>
    </row>
    <row r="592" spans="2:23" ht="15" customHeight="1" x14ac:dyDescent="0.25">
      <c r="B592" t="s">
        <v>1988</v>
      </c>
      <c r="C592" s="1">
        <v>41055.369444444441</v>
      </c>
      <c r="D592">
        <v>50000</v>
      </c>
      <c r="E592" t="s">
        <v>544</v>
      </c>
      <c r="F592" t="s">
        <v>45</v>
      </c>
      <c r="G592" t="s">
        <v>6</v>
      </c>
      <c r="H592" t="s">
        <v>22</v>
      </c>
      <c r="I592">
        <v>25</v>
      </c>
      <c r="J592" t="str">
        <f>VLOOKUP(tblSalaries[[#This Row],[clean Country]],tblCountries[[#All],[Mapping]:[Region]],2,FALSE)</f>
        <v>APAC</v>
      </c>
      <c r="L592" s="9" t="str">
        <f>IF($T592,tblSalaries[[#This Row],[Salary in USD]],"")</f>
        <v/>
      </c>
      <c r="M592" s="9" t="str">
        <f>IF($T592,tblSalaries[[#This Row],[Your Job Title]],"")</f>
        <v/>
      </c>
      <c r="N592" s="9" t="str">
        <f>IF($T592,tblSalaries[[#This Row],[Job Type]],"")</f>
        <v/>
      </c>
      <c r="O592" s="9" t="str">
        <f>IF($T592,tblSalaries[[#This Row],[clean Country]],"")</f>
        <v/>
      </c>
      <c r="P592" s="9" t="str">
        <f>IF($T592,tblSalaries[[#This Row],[How many hours of a day you work on Excel]],"")</f>
        <v/>
      </c>
      <c r="Q592" s="9" t="str">
        <f>IF($T592,tblSalaries[[#This Row],[Years of Experience]],"")</f>
        <v/>
      </c>
      <c r="R592" s="9" t="str">
        <f>IF($T592,tblSalaries[[#This Row],[Region]],"")</f>
        <v/>
      </c>
      <c r="T592" s="11">
        <f t="shared" si="9"/>
        <v>0</v>
      </c>
      <c r="U592" s="11">
        <f>VLOOKUP(tblSalaries[[#This Row],[Region]],SReg,2,FALSE)</f>
        <v>0</v>
      </c>
      <c r="V592" s="11">
        <f>VLOOKUP(tblSalaries[[#This Row],[How many hours of a day you work on Excel]],SHours,2,FALSE)</f>
        <v>0</v>
      </c>
      <c r="W592" s="11">
        <f>IF(tblSalaries[[#This Row],[Years of Experience]]="",Filters!$I$10,VLOOKUP(tblSalaries[[#This Row],[Years of Experience]],Filters!$G$3:$I$9,3,TRUE))</f>
        <v>1</v>
      </c>
    </row>
    <row r="593" spans="2:23" ht="15" customHeight="1" x14ac:dyDescent="0.25">
      <c r="B593" t="s">
        <v>1989</v>
      </c>
      <c r="C593" s="1">
        <v>41055.371666666666</v>
      </c>
      <c r="D593">
        <v>45000</v>
      </c>
      <c r="E593" t="s">
        <v>545</v>
      </c>
      <c r="F593" t="s">
        <v>17</v>
      </c>
      <c r="G593" t="s">
        <v>12</v>
      </c>
      <c r="H593" t="s">
        <v>7</v>
      </c>
      <c r="I593">
        <v>15</v>
      </c>
      <c r="J593" t="str">
        <f>VLOOKUP(tblSalaries[[#This Row],[clean Country]],tblCountries[[#All],[Mapping]:[Region]],2,FALSE)</f>
        <v>USA</v>
      </c>
      <c r="L593" s="9">
        <f>IF($T593,tblSalaries[[#This Row],[Salary in USD]],"")</f>
        <v>45000</v>
      </c>
      <c r="M593" s="9" t="str">
        <f>IF($T593,tblSalaries[[#This Row],[Your Job Title]],"")</f>
        <v>Technical Analyst</v>
      </c>
      <c r="N593" s="9" t="str">
        <f>IF($T593,tblSalaries[[#This Row],[Job Type]],"")</f>
        <v>Analyst</v>
      </c>
      <c r="O593" s="9" t="str">
        <f>IF($T593,tblSalaries[[#This Row],[clean Country]],"")</f>
        <v>USA</v>
      </c>
      <c r="P593" s="9" t="str">
        <f>IF($T593,tblSalaries[[#This Row],[How many hours of a day you work on Excel]],"")</f>
        <v>4 to 6 hours a day</v>
      </c>
      <c r="Q593" s="9">
        <f>IF($T593,tblSalaries[[#This Row],[Years of Experience]],"")</f>
        <v>15</v>
      </c>
      <c r="R593" s="9" t="str">
        <f>IF($T593,tblSalaries[[#This Row],[Region]],"")</f>
        <v>USA</v>
      </c>
      <c r="T593" s="11">
        <f t="shared" si="9"/>
        <v>1</v>
      </c>
      <c r="U593" s="11">
        <f>VLOOKUP(tblSalaries[[#This Row],[Region]],SReg,2,FALSE)</f>
        <v>1</v>
      </c>
      <c r="V593" s="11">
        <f>VLOOKUP(tblSalaries[[#This Row],[How many hours of a day you work on Excel]],SHours,2,FALSE)</f>
        <v>1</v>
      </c>
      <c r="W593" s="11">
        <f>IF(tblSalaries[[#This Row],[Years of Experience]]="",Filters!$I$10,VLOOKUP(tblSalaries[[#This Row],[Years of Experience]],Filters!$G$3:$I$9,3,TRUE))</f>
        <v>1</v>
      </c>
    </row>
    <row r="594" spans="2:23" ht="15" customHeight="1" x14ac:dyDescent="0.25">
      <c r="B594" t="s">
        <v>1990</v>
      </c>
      <c r="C594" s="1">
        <v>41055.371724537035</v>
      </c>
      <c r="D594">
        <v>45000</v>
      </c>
      <c r="E594" t="s">
        <v>546</v>
      </c>
      <c r="F594" t="s">
        <v>258</v>
      </c>
      <c r="G594" t="s">
        <v>12</v>
      </c>
      <c r="H594" t="s">
        <v>7</v>
      </c>
      <c r="I594">
        <v>7</v>
      </c>
      <c r="J594" t="str">
        <f>VLOOKUP(tblSalaries[[#This Row],[clean Country]],tblCountries[[#All],[Mapping]:[Region]],2,FALSE)</f>
        <v>USA</v>
      </c>
      <c r="L594" s="9" t="str">
        <f>IF($T594,tblSalaries[[#This Row],[Salary in USD]],"")</f>
        <v/>
      </c>
      <c r="M594" s="9" t="str">
        <f>IF($T594,tblSalaries[[#This Row],[Your Job Title]],"")</f>
        <v/>
      </c>
      <c r="N594" s="9" t="str">
        <f>IF($T594,tblSalaries[[#This Row],[Job Type]],"")</f>
        <v/>
      </c>
      <c r="O594" s="9" t="str">
        <f>IF($T594,tblSalaries[[#This Row],[clean Country]],"")</f>
        <v/>
      </c>
      <c r="P594" s="9" t="str">
        <f>IF($T594,tblSalaries[[#This Row],[How many hours of a day you work on Excel]],"")</f>
        <v/>
      </c>
      <c r="Q594" s="9" t="str">
        <f>IF($T594,tblSalaries[[#This Row],[Years of Experience]],"")</f>
        <v/>
      </c>
      <c r="R594" s="9" t="str">
        <f>IF($T594,tblSalaries[[#This Row],[Region]],"")</f>
        <v/>
      </c>
      <c r="T594" s="11">
        <f t="shared" si="9"/>
        <v>0</v>
      </c>
      <c r="U594" s="11">
        <f>VLOOKUP(tblSalaries[[#This Row],[Region]],SReg,2,FALSE)</f>
        <v>1</v>
      </c>
      <c r="V594" s="11">
        <f>VLOOKUP(tblSalaries[[#This Row],[How many hours of a day you work on Excel]],SHours,2,FALSE)</f>
        <v>1</v>
      </c>
      <c r="W594" s="11">
        <f>IF(tblSalaries[[#This Row],[Years of Experience]]="",Filters!$I$10,VLOOKUP(tblSalaries[[#This Row],[Years of Experience]],Filters!$G$3:$I$9,3,TRUE))</f>
        <v>0</v>
      </c>
    </row>
    <row r="595" spans="2:23" ht="15" customHeight="1" x14ac:dyDescent="0.25">
      <c r="B595" t="s">
        <v>1991</v>
      </c>
      <c r="C595" s="1">
        <v>41055.372372685182</v>
      </c>
      <c r="D595">
        <v>90000</v>
      </c>
      <c r="E595" t="s">
        <v>547</v>
      </c>
      <c r="F595" t="s">
        <v>45</v>
      </c>
      <c r="G595" t="s">
        <v>12</v>
      </c>
      <c r="H595" t="s">
        <v>15</v>
      </c>
      <c r="I595">
        <v>20</v>
      </c>
      <c r="J595" t="str">
        <f>VLOOKUP(tblSalaries[[#This Row],[clean Country]],tblCountries[[#All],[Mapping]:[Region]],2,FALSE)</f>
        <v>USA</v>
      </c>
      <c r="L595" s="9" t="str">
        <f>IF($T595,tblSalaries[[#This Row],[Salary in USD]],"")</f>
        <v/>
      </c>
      <c r="M595" s="9" t="str">
        <f>IF($T595,tblSalaries[[#This Row],[Your Job Title]],"")</f>
        <v/>
      </c>
      <c r="N595" s="9" t="str">
        <f>IF($T595,tblSalaries[[#This Row],[Job Type]],"")</f>
        <v/>
      </c>
      <c r="O595" s="9" t="str">
        <f>IF($T595,tblSalaries[[#This Row],[clean Country]],"")</f>
        <v/>
      </c>
      <c r="P595" s="9" t="str">
        <f>IF($T595,tblSalaries[[#This Row],[How many hours of a day you work on Excel]],"")</f>
        <v/>
      </c>
      <c r="Q595" s="9" t="str">
        <f>IF($T595,tblSalaries[[#This Row],[Years of Experience]],"")</f>
        <v/>
      </c>
      <c r="R595" s="9" t="str">
        <f>IF($T595,tblSalaries[[#This Row],[Region]],"")</f>
        <v/>
      </c>
      <c r="T595" s="11">
        <f t="shared" si="9"/>
        <v>0</v>
      </c>
      <c r="U595" s="11">
        <f>VLOOKUP(tblSalaries[[#This Row],[Region]],SReg,2,FALSE)</f>
        <v>1</v>
      </c>
      <c r="V595" s="11">
        <f>VLOOKUP(tblSalaries[[#This Row],[How many hours of a day you work on Excel]],SHours,2,FALSE)</f>
        <v>0</v>
      </c>
      <c r="W595" s="11">
        <f>IF(tblSalaries[[#This Row],[Years of Experience]]="",Filters!$I$10,VLOOKUP(tblSalaries[[#This Row],[Years of Experience]],Filters!$G$3:$I$9,3,TRUE))</f>
        <v>1</v>
      </c>
    </row>
    <row r="596" spans="2:23" ht="15" customHeight="1" x14ac:dyDescent="0.25">
      <c r="B596" t="s">
        <v>1992</v>
      </c>
      <c r="C596" s="1">
        <v>41055.374247685184</v>
      </c>
      <c r="D596">
        <v>4273.9000049862161</v>
      </c>
      <c r="E596" t="s">
        <v>548</v>
      </c>
      <c r="F596" t="s">
        <v>17</v>
      </c>
      <c r="G596" t="s">
        <v>6</v>
      </c>
      <c r="H596" t="s">
        <v>15</v>
      </c>
      <c r="I596">
        <v>5</v>
      </c>
      <c r="J596" t="str">
        <f>VLOOKUP(tblSalaries[[#This Row],[clean Country]],tblCountries[[#All],[Mapping]:[Region]],2,FALSE)</f>
        <v>APAC</v>
      </c>
      <c r="L596" s="9" t="str">
        <f>IF($T596,tblSalaries[[#This Row],[Salary in USD]],"")</f>
        <v/>
      </c>
      <c r="M596" s="9" t="str">
        <f>IF($T596,tblSalaries[[#This Row],[Your Job Title]],"")</f>
        <v/>
      </c>
      <c r="N596" s="9" t="str">
        <f>IF($T596,tblSalaries[[#This Row],[Job Type]],"")</f>
        <v/>
      </c>
      <c r="O596" s="9" t="str">
        <f>IF($T596,tblSalaries[[#This Row],[clean Country]],"")</f>
        <v/>
      </c>
      <c r="P596" s="9" t="str">
        <f>IF($T596,tblSalaries[[#This Row],[How many hours of a day you work on Excel]],"")</f>
        <v/>
      </c>
      <c r="Q596" s="9" t="str">
        <f>IF($T596,tblSalaries[[#This Row],[Years of Experience]],"")</f>
        <v/>
      </c>
      <c r="R596" s="9" t="str">
        <f>IF($T596,tblSalaries[[#This Row],[Region]],"")</f>
        <v/>
      </c>
      <c r="T596" s="11">
        <f t="shared" si="9"/>
        <v>0</v>
      </c>
      <c r="U596" s="11">
        <f>VLOOKUP(tblSalaries[[#This Row],[Region]],SReg,2,FALSE)</f>
        <v>0</v>
      </c>
      <c r="V596" s="11">
        <f>VLOOKUP(tblSalaries[[#This Row],[How many hours of a day you work on Excel]],SHours,2,FALSE)</f>
        <v>0</v>
      </c>
      <c r="W596" s="11">
        <f>IF(tblSalaries[[#This Row],[Years of Experience]]="",Filters!$I$10,VLOOKUP(tblSalaries[[#This Row],[Years of Experience]],Filters!$G$3:$I$9,3,TRUE))</f>
        <v>0</v>
      </c>
    </row>
    <row r="597" spans="2:23" ht="15" customHeight="1" x14ac:dyDescent="0.25">
      <c r="B597" t="s">
        <v>1993</v>
      </c>
      <c r="C597" s="1">
        <v>41055.394814814812</v>
      </c>
      <c r="D597">
        <v>50000</v>
      </c>
      <c r="E597" t="s">
        <v>549</v>
      </c>
      <c r="F597" t="s">
        <v>45</v>
      </c>
      <c r="G597" t="s">
        <v>6</v>
      </c>
      <c r="H597" t="s">
        <v>22</v>
      </c>
      <c r="I597">
        <v>10</v>
      </c>
      <c r="J597" t="str">
        <f>VLOOKUP(tblSalaries[[#This Row],[clean Country]],tblCountries[[#All],[Mapping]:[Region]],2,FALSE)</f>
        <v>APAC</v>
      </c>
      <c r="L597" s="9" t="str">
        <f>IF($T597,tblSalaries[[#This Row],[Salary in USD]],"")</f>
        <v/>
      </c>
      <c r="M597" s="9" t="str">
        <f>IF($T597,tblSalaries[[#This Row],[Your Job Title]],"")</f>
        <v/>
      </c>
      <c r="N597" s="9" t="str">
        <f>IF($T597,tblSalaries[[#This Row],[Job Type]],"")</f>
        <v/>
      </c>
      <c r="O597" s="9" t="str">
        <f>IF($T597,tblSalaries[[#This Row],[clean Country]],"")</f>
        <v/>
      </c>
      <c r="P597" s="9" t="str">
        <f>IF($T597,tblSalaries[[#This Row],[How many hours of a day you work on Excel]],"")</f>
        <v/>
      </c>
      <c r="Q597" s="9" t="str">
        <f>IF($T597,tblSalaries[[#This Row],[Years of Experience]],"")</f>
        <v/>
      </c>
      <c r="R597" s="9" t="str">
        <f>IF($T597,tblSalaries[[#This Row],[Region]],"")</f>
        <v/>
      </c>
      <c r="T597" s="11">
        <f t="shared" si="9"/>
        <v>0</v>
      </c>
      <c r="U597" s="11">
        <f>VLOOKUP(tblSalaries[[#This Row],[Region]],SReg,2,FALSE)</f>
        <v>0</v>
      </c>
      <c r="V597" s="11">
        <f>VLOOKUP(tblSalaries[[#This Row],[How many hours of a day you work on Excel]],SHours,2,FALSE)</f>
        <v>0</v>
      </c>
      <c r="W597" s="11">
        <f>IF(tblSalaries[[#This Row],[Years of Experience]]="",Filters!$I$10,VLOOKUP(tblSalaries[[#This Row],[Years of Experience]],Filters!$G$3:$I$9,3,TRUE))</f>
        <v>1</v>
      </c>
    </row>
    <row r="598" spans="2:23" ht="15" customHeight="1" x14ac:dyDescent="0.25">
      <c r="B598" t="s">
        <v>1994</v>
      </c>
      <c r="C598" s="1">
        <v>41055.39502314815</v>
      </c>
      <c r="D598">
        <v>65000</v>
      </c>
      <c r="E598" t="s">
        <v>550</v>
      </c>
      <c r="F598" t="s">
        <v>17</v>
      </c>
      <c r="G598" t="s">
        <v>12</v>
      </c>
      <c r="H598" t="s">
        <v>15</v>
      </c>
      <c r="I598">
        <v>17</v>
      </c>
      <c r="J598" t="str">
        <f>VLOOKUP(tblSalaries[[#This Row],[clean Country]],tblCountries[[#All],[Mapping]:[Region]],2,FALSE)</f>
        <v>USA</v>
      </c>
      <c r="L598" s="9" t="str">
        <f>IF($T598,tblSalaries[[#This Row],[Salary in USD]],"")</f>
        <v/>
      </c>
      <c r="M598" s="9" t="str">
        <f>IF($T598,tblSalaries[[#This Row],[Your Job Title]],"")</f>
        <v/>
      </c>
      <c r="N598" s="9" t="str">
        <f>IF($T598,tblSalaries[[#This Row],[Job Type]],"")</f>
        <v/>
      </c>
      <c r="O598" s="9" t="str">
        <f>IF($T598,tblSalaries[[#This Row],[clean Country]],"")</f>
        <v/>
      </c>
      <c r="P598" s="9" t="str">
        <f>IF($T598,tblSalaries[[#This Row],[How many hours of a day you work on Excel]],"")</f>
        <v/>
      </c>
      <c r="Q598" s="9" t="str">
        <f>IF($T598,tblSalaries[[#This Row],[Years of Experience]],"")</f>
        <v/>
      </c>
      <c r="R598" s="9" t="str">
        <f>IF($T598,tblSalaries[[#This Row],[Region]],"")</f>
        <v/>
      </c>
      <c r="T598" s="11">
        <f t="shared" si="9"/>
        <v>0</v>
      </c>
      <c r="U598" s="11">
        <f>VLOOKUP(tblSalaries[[#This Row],[Region]],SReg,2,FALSE)</f>
        <v>1</v>
      </c>
      <c r="V598" s="11">
        <f>VLOOKUP(tblSalaries[[#This Row],[How many hours of a day you work on Excel]],SHours,2,FALSE)</f>
        <v>0</v>
      </c>
      <c r="W598" s="11">
        <f>IF(tblSalaries[[#This Row],[Years of Experience]]="",Filters!$I$10,VLOOKUP(tblSalaries[[#This Row],[Years of Experience]],Filters!$G$3:$I$9,3,TRUE))</f>
        <v>1</v>
      </c>
    </row>
    <row r="599" spans="2:23" ht="15" customHeight="1" x14ac:dyDescent="0.25">
      <c r="B599" t="s">
        <v>1995</v>
      </c>
      <c r="C599" s="1">
        <v>41055.400324074071</v>
      </c>
      <c r="D599">
        <v>70000</v>
      </c>
      <c r="E599" t="s">
        <v>551</v>
      </c>
      <c r="F599" t="s">
        <v>17</v>
      </c>
      <c r="G599" t="s">
        <v>12</v>
      </c>
      <c r="H599" t="s">
        <v>15</v>
      </c>
      <c r="I599">
        <v>18</v>
      </c>
      <c r="J599" t="str">
        <f>VLOOKUP(tblSalaries[[#This Row],[clean Country]],tblCountries[[#All],[Mapping]:[Region]],2,FALSE)</f>
        <v>USA</v>
      </c>
      <c r="L599" s="9" t="str">
        <f>IF($T599,tblSalaries[[#This Row],[Salary in USD]],"")</f>
        <v/>
      </c>
      <c r="M599" s="9" t="str">
        <f>IF($T599,tblSalaries[[#This Row],[Your Job Title]],"")</f>
        <v/>
      </c>
      <c r="N599" s="9" t="str">
        <f>IF($T599,tblSalaries[[#This Row],[Job Type]],"")</f>
        <v/>
      </c>
      <c r="O599" s="9" t="str">
        <f>IF($T599,tblSalaries[[#This Row],[clean Country]],"")</f>
        <v/>
      </c>
      <c r="P599" s="9" t="str">
        <f>IF($T599,tblSalaries[[#This Row],[How many hours of a day you work on Excel]],"")</f>
        <v/>
      </c>
      <c r="Q599" s="9" t="str">
        <f>IF($T599,tblSalaries[[#This Row],[Years of Experience]],"")</f>
        <v/>
      </c>
      <c r="R599" s="9" t="str">
        <f>IF($T599,tblSalaries[[#This Row],[Region]],"")</f>
        <v/>
      </c>
      <c r="T599" s="11">
        <f t="shared" si="9"/>
        <v>0</v>
      </c>
      <c r="U599" s="11">
        <f>VLOOKUP(tblSalaries[[#This Row],[Region]],SReg,2,FALSE)</f>
        <v>1</v>
      </c>
      <c r="V599" s="11">
        <f>VLOOKUP(tblSalaries[[#This Row],[How many hours of a day you work on Excel]],SHours,2,FALSE)</f>
        <v>0</v>
      </c>
      <c r="W599" s="11">
        <f>IF(tblSalaries[[#This Row],[Years of Experience]]="",Filters!$I$10,VLOOKUP(tblSalaries[[#This Row],[Years of Experience]],Filters!$G$3:$I$9,3,TRUE))</f>
        <v>1</v>
      </c>
    </row>
    <row r="600" spans="2:23" ht="15" customHeight="1" x14ac:dyDescent="0.25">
      <c r="B600" t="s">
        <v>1996</v>
      </c>
      <c r="C600" s="1">
        <v>41055.410960648151</v>
      </c>
      <c r="D600">
        <v>160000</v>
      </c>
      <c r="E600" t="s">
        <v>552</v>
      </c>
      <c r="F600" t="s">
        <v>17</v>
      </c>
      <c r="G600" t="s">
        <v>12</v>
      </c>
      <c r="H600" t="s">
        <v>7</v>
      </c>
      <c r="I600">
        <v>5</v>
      </c>
      <c r="J600" t="str">
        <f>VLOOKUP(tblSalaries[[#This Row],[clean Country]],tblCountries[[#All],[Mapping]:[Region]],2,FALSE)</f>
        <v>USA</v>
      </c>
      <c r="L600" s="9" t="str">
        <f>IF($T600,tblSalaries[[#This Row],[Salary in USD]],"")</f>
        <v/>
      </c>
      <c r="M600" s="9" t="str">
        <f>IF($T600,tblSalaries[[#This Row],[Your Job Title]],"")</f>
        <v/>
      </c>
      <c r="N600" s="9" t="str">
        <f>IF($T600,tblSalaries[[#This Row],[Job Type]],"")</f>
        <v/>
      </c>
      <c r="O600" s="9" t="str">
        <f>IF($T600,tblSalaries[[#This Row],[clean Country]],"")</f>
        <v/>
      </c>
      <c r="P600" s="9" t="str">
        <f>IF($T600,tblSalaries[[#This Row],[How many hours of a day you work on Excel]],"")</f>
        <v/>
      </c>
      <c r="Q600" s="9" t="str">
        <f>IF($T600,tblSalaries[[#This Row],[Years of Experience]],"")</f>
        <v/>
      </c>
      <c r="R600" s="9" t="str">
        <f>IF($T600,tblSalaries[[#This Row],[Region]],"")</f>
        <v/>
      </c>
      <c r="T600" s="11">
        <f t="shared" si="9"/>
        <v>0</v>
      </c>
      <c r="U600" s="11">
        <f>VLOOKUP(tblSalaries[[#This Row],[Region]],SReg,2,FALSE)</f>
        <v>1</v>
      </c>
      <c r="V600" s="11">
        <f>VLOOKUP(tblSalaries[[#This Row],[How many hours of a day you work on Excel]],SHours,2,FALSE)</f>
        <v>1</v>
      </c>
      <c r="W600" s="11">
        <f>IF(tblSalaries[[#This Row],[Years of Experience]]="",Filters!$I$10,VLOOKUP(tblSalaries[[#This Row],[Years of Experience]],Filters!$G$3:$I$9,3,TRUE))</f>
        <v>0</v>
      </c>
    </row>
    <row r="601" spans="2:23" ht="15" customHeight="1" x14ac:dyDescent="0.25">
      <c r="B601" t="s">
        <v>1997</v>
      </c>
      <c r="C601" s="1">
        <v>41055.411365740743</v>
      </c>
      <c r="D601">
        <v>101990.96564026357</v>
      </c>
      <c r="E601" t="s">
        <v>553</v>
      </c>
      <c r="F601" t="s">
        <v>45</v>
      </c>
      <c r="G601" t="s">
        <v>70</v>
      </c>
      <c r="H601" t="s">
        <v>15</v>
      </c>
      <c r="I601">
        <v>20</v>
      </c>
      <c r="J601" t="str">
        <f>VLOOKUP(tblSalaries[[#This Row],[clean Country]],tblCountries[[#All],[Mapping]:[Region]],2,FALSE)</f>
        <v>APAC</v>
      </c>
      <c r="L601" s="9" t="str">
        <f>IF($T601,tblSalaries[[#This Row],[Salary in USD]],"")</f>
        <v/>
      </c>
      <c r="M601" s="9" t="str">
        <f>IF($T601,tblSalaries[[#This Row],[Your Job Title]],"")</f>
        <v/>
      </c>
      <c r="N601" s="9" t="str">
        <f>IF($T601,tblSalaries[[#This Row],[Job Type]],"")</f>
        <v/>
      </c>
      <c r="O601" s="9" t="str">
        <f>IF($T601,tblSalaries[[#This Row],[clean Country]],"")</f>
        <v/>
      </c>
      <c r="P601" s="9" t="str">
        <f>IF($T601,tblSalaries[[#This Row],[How many hours of a day you work on Excel]],"")</f>
        <v/>
      </c>
      <c r="Q601" s="9" t="str">
        <f>IF($T601,tblSalaries[[#This Row],[Years of Experience]],"")</f>
        <v/>
      </c>
      <c r="R601" s="9" t="str">
        <f>IF($T601,tblSalaries[[#This Row],[Region]],"")</f>
        <v/>
      </c>
      <c r="T601" s="11">
        <f t="shared" si="9"/>
        <v>0</v>
      </c>
      <c r="U601" s="11">
        <f>VLOOKUP(tblSalaries[[#This Row],[Region]],SReg,2,FALSE)</f>
        <v>0</v>
      </c>
      <c r="V601" s="11">
        <f>VLOOKUP(tblSalaries[[#This Row],[How many hours of a day you work on Excel]],SHours,2,FALSE)</f>
        <v>0</v>
      </c>
      <c r="W601" s="11">
        <f>IF(tblSalaries[[#This Row],[Years of Experience]]="",Filters!$I$10,VLOOKUP(tblSalaries[[#This Row],[Years of Experience]],Filters!$G$3:$I$9,3,TRUE))</f>
        <v>1</v>
      </c>
    </row>
    <row r="602" spans="2:23" ht="15" customHeight="1" x14ac:dyDescent="0.25">
      <c r="B602" t="s">
        <v>1998</v>
      </c>
      <c r="C602" s="1">
        <v>41055.417685185188</v>
      </c>
      <c r="D602">
        <v>6767.0083412281756</v>
      </c>
      <c r="E602" t="s">
        <v>555</v>
      </c>
      <c r="F602" t="s">
        <v>45</v>
      </c>
      <c r="G602" t="s">
        <v>6</v>
      </c>
      <c r="H602" t="s">
        <v>7</v>
      </c>
      <c r="I602">
        <v>10</v>
      </c>
      <c r="J602" t="str">
        <f>VLOOKUP(tblSalaries[[#This Row],[clean Country]],tblCountries[[#All],[Mapping]:[Region]],2,FALSE)</f>
        <v>APAC</v>
      </c>
      <c r="L602" s="9" t="str">
        <f>IF($T602,tblSalaries[[#This Row],[Salary in USD]],"")</f>
        <v/>
      </c>
      <c r="M602" s="9" t="str">
        <f>IF($T602,tblSalaries[[#This Row],[Your Job Title]],"")</f>
        <v/>
      </c>
      <c r="N602" s="9" t="str">
        <f>IF($T602,tblSalaries[[#This Row],[Job Type]],"")</f>
        <v/>
      </c>
      <c r="O602" s="9" t="str">
        <f>IF($T602,tblSalaries[[#This Row],[clean Country]],"")</f>
        <v/>
      </c>
      <c r="P602" s="9" t="str">
        <f>IF($T602,tblSalaries[[#This Row],[How many hours of a day you work on Excel]],"")</f>
        <v/>
      </c>
      <c r="Q602" s="9" t="str">
        <f>IF($T602,tblSalaries[[#This Row],[Years of Experience]],"")</f>
        <v/>
      </c>
      <c r="R602" s="9" t="str">
        <f>IF($T602,tblSalaries[[#This Row],[Region]],"")</f>
        <v/>
      </c>
      <c r="T602" s="11">
        <f t="shared" si="9"/>
        <v>0</v>
      </c>
      <c r="U602" s="11">
        <f>VLOOKUP(tblSalaries[[#This Row],[Region]],SReg,2,FALSE)</f>
        <v>0</v>
      </c>
      <c r="V602" s="11">
        <f>VLOOKUP(tblSalaries[[#This Row],[How many hours of a day you work on Excel]],SHours,2,FALSE)</f>
        <v>1</v>
      </c>
      <c r="W602" s="11">
        <f>IF(tblSalaries[[#This Row],[Years of Experience]]="",Filters!$I$10,VLOOKUP(tblSalaries[[#This Row],[Years of Experience]],Filters!$G$3:$I$9,3,TRUE))</f>
        <v>1</v>
      </c>
    </row>
    <row r="603" spans="2:23" ht="15" customHeight="1" x14ac:dyDescent="0.25">
      <c r="B603" t="s">
        <v>1999</v>
      </c>
      <c r="C603" s="1">
        <v>41055.430960648147</v>
      </c>
      <c r="D603">
        <v>30000</v>
      </c>
      <c r="E603" t="s">
        <v>556</v>
      </c>
      <c r="F603" t="s">
        <v>17</v>
      </c>
      <c r="G603" t="s">
        <v>12</v>
      </c>
      <c r="H603" t="s">
        <v>15</v>
      </c>
      <c r="I603">
        <v>8</v>
      </c>
      <c r="J603" t="str">
        <f>VLOOKUP(tblSalaries[[#This Row],[clean Country]],tblCountries[[#All],[Mapping]:[Region]],2,FALSE)</f>
        <v>USA</v>
      </c>
      <c r="L603" s="9" t="str">
        <f>IF($T603,tblSalaries[[#This Row],[Salary in USD]],"")</f>
        <v/>
      </c>
      <c r="M603" s="9" t="str">
        <f>IF($T603,tblSalaries[[#This Row],[Your Job Title]],"")</f>
        <v/>
      </c>
      <c r="N603" s="9" t="str">
        <f>IF($T603,tblSalaries[[#This Row],[Job Type]],"")</f>
        <v/>
      </c>
      <c r="O603" s="9" t="str">
        <f>IF($T603,tblSalaries[[#This Row],[clean Country]],"")</f>
        <v/>
      </c>
      <c r="P603" s="9" t="str">
        <f>IF($T603,tblSalaries[[#This Row],[How many hours of a day you work on Excel]],"")</f>
        <v/>
      </c>
      <c r="Q603" s="9" t="str">
        <f>IF($T603,tblSalaries[[#This Row],[Years of Experience]],"")</f>
        <v/>
      </c>
      <c r="R603" s="9" t="str">
        <f>IF($T603,tblSalaries[[#This Row],[Region]],"")</f>
        <v/>
      </c>
      <c r="T603" s="11">
        <f t="shared" si="9"/>
        <v>0</v>
      </c>
      <c r="U603" s="11">
        <f>VLOOKUP(tblSalaries[[#This Row],[Region]],SReg,2,FALSE)</f>
        <v>1</v>
      </c>
      <c r="V603" s="11">
        <f>VLOOKUP(tblSalaries[[#This Row],[How many hours of a day you work on Excel]],SHours,2,FALSE)</f>
        <v>0</v>
      </c>
      <c r="W603" s="11">
        <f>IF(tblSalaries[[#This Row],[Years of Experience]]="",Filters!$I$10,VLOOKUP(tblSalaries[[#This Row],[Years of Experience]],Filters!$G$3:$I$9,3,TRUE))</f>
        <v>0</v>
      </c>
    </row>
    <row r="604" spans="2:23" ht="15" customHeight="1" x14ac:dyDescent="0.25">
      <c r="B604" t="s">
        <v>2000</v>
      </c>
      <c r="C604" s="1">
        <v>41055.43246527778</v>
      </c>
      <c r="D604">
        <v>7479.3250087258784</v>
      </c>
      <c r="E604" t="s">
        <v>557</v>
      </c>
      <c r="F604" t="s">
        <v>17</v>
      </c>
      <c r="G604" t="s">
        <v>6</v>
      </c>
      <c r="H604" t="s">
        <v>7</v>
      </c>
      <c r="I604">
        <v>3</v>
      </c>
      <c r="J604" t="str">
        <f>VLOOKUP(tblSalaries[[#This Row],[clean Country]],tblCountries[[#All],[Mapping]:[Region]],2,FALSE)</f>
        <v>APAC</v>
      </c>
      <c r="L604" s="9" t="str">
        <f>IF($T604,tblSalaries[[#This Row],[Salary in USD]],"")</f>
        <v/>
      </c>
      <c r="M604" s="9" t="str">
        <f>IF($T604,tblSalaries[[#This Row],[Your Job Title]],"")</f>
        <v/>
      </c>
      <c r="N604" s="9" t="str">
        <f>IF($T604,tblSalaries[[#This Row],[Job Type]],"")</f>
        <v/>
      </c>
      <c r="O604" s="9" t="str">
        <f>IF($T604,tblSalaries[[#This Row],[clean Country]],"")</f>
        <v/>
      </c>
      <c r="P604" s="9" t="str">
        <f>IF($T604,tblSalaries[[#This Row],[How many hours of a day you work on Excel]],"")</f>
        <v/>
      </c>
      <c r="Q604" s="9" t="str">
        <f>IF($T604,tblSalaries[[#This Row],[Years of Experience]],"")</f>
        <v/>
      </c>
      <c r="R604" s="9" t="str">
        <f>IF($T604,tblSalaries[[#This Row],[Region]],"")</f>
        <v/>
      </c>
      <c r="T604" s="11">
        <f t="shared" si="9"/>
        <v>0</v>
      </c>
      <c r="U604" s="11">
        <f>VLOOKUP(tblSalaries[[#This Row],[Region]],SReg,2,FALSE)</f>
        <v>0</v>
      </c>
      <c r="V604" s="11">
        <f>VLOOKUP(tblSalaries[[#This Row],[How many hours of a day you work on Excel]],SHours,2,FALSE)</f>
        <v>1</v>
      </c>
      <c r="W604" s="11">
        <f>IF(tblSalaries[[#This Row],[Years of Experience]]="",Filters!$I$10,VLOOKUP(tblSalaries[[#This Row],[Years of Experience]],Filters!$G$3:$I$9,3,TRUE))</f>
        <v>0</v>
      </c>
    </row>
    <row r="605" spans="2:23" ht="15" customHeight="1" x14ac:dyDescent="0.25">
      <c r="B605" t="s">
        <v>2001</v>
      </c>
      <c r="C605" s="1">
        <v>41055.438680555555</v>
      </c>
      <c r="D605">
        <v>61000</v>
      </c>
      <c r="E605" t="s">
        <v>558</v>
      </c>
      <c r="F605" t="s">
        <v>45</v>
      </c>
      <c r="G605" t="s">
        <v>12</v>
      </c>
      <c r="H605" t="s">
        <v>7</v>
      </c>
      <c r="I605">
        <v>5</v>
      </c>
      <c r="J605" t="str">
        <f>VLOOKUP(tblSalaries[[#This Row],[clean Country]],tblCountries[[#All],[Mapping]:[Region]],2,FALSE)</f>
        <v>USA</v>
      </c>
      <c r="L605" s="9" t="str">
        <f>IF($T605,tblSalaries[[#This Row],[Salary in USD]],"")</f>
        <v/>
      </c>
      <c r="M605" s="9" t="str">
        <f>IF($T605,tblSalaries[[#This Row],[Your Job Title]],"")</f>
        <v/>
      </c>
      <c r="N605" s="9" t="str">
        <f>IF($T605,tblSalaries[[#This Row],[Job Type]],"")</f>
        <v/>
      </c>
      <c r="O605" s="9" t="str">
        <f>IF($T605,tblSalaries[[#This Row],[clean Country]],"")</f>
        <v/>
      </c>
      <c r="P605" s="9" t="str">
        <f>IF($T605,tblSalaries[[#This Row],[How many hours of a day you work on Excel]],"")</f>
        <v/>
      </c>
      <c r="Q605" s="9" t="str">
        <f>IF($T605,tblSalaries[[#This Row],[Years of Experience]],"")</f>
        <v/>
      </c>
      <c r="R605" s="9" t="str">
        <f>IF($T605,tblSalaries[[#This Row],[Region]],"")</f>
        <v/>
      </c>
      <c r="T605" s="11">
        <f t="shared" si="9"/>
        <v>0</v>
      </c>
      <c r="U605" s="11">
        <f>VLOOKUP(tblSalaries[[#This Row],[Region]],SReg,2,FALSE)</f>
        <v>1</v>
      </c>
      <c r="V605" s="11">
        <f>VLOOKUP(tblSalaries[[#This Row],[How many hours of a day you work on Excel]],SHours,2,FALSE)</f>
        <v>1</v>
      </c>
      <c r="W605" s="11">
        <f>IF(tblSalaries[[#This Row],[Years of Experience]]="",Filters!$I$10,VLOOKUP(tblSalaries[[#This Row],[Years of Experience]],Filters!$G$3:$I$9,3,TRUE))</f>
        <v>0</v>
      </c>
    </row>
    <row r="606" spans="2:23" ht="15" customHeight="1" x14ac:dyDescent="0.25">
      <c r="B606" t="s">
        <v>2002</v>
      </c>
      <c r="C606" s="1">
        <v>41055.438969907409</v>
      </c>
      <c r="D606">
        <v>13800</v>
      </c>
      <c r="E606" t="s">
        <v>559</v>
      </c>
      <c r="F606" t="s">
        <v>391</v>
      </c>
      <c r="G606" t="s">
        <v>560</v>
      </c>
      <c r="H606" t="s">
        <v>7</v>
      </c>
      <c r="I606">
        <v>20</v>
      </c>
      <c r="J606" t="str">
        <f>VLOOKUP(tblSalaries[[#This Row],[clean Country]],tblCountries[[#All],[Mapping]:[Region]],2,FALSE)</f>
        <v>APAC</v>
      </c>
      <c r="L606" s="9" t="str">
        <f>IF($T606,tblSalaries[[#This Row],[Salary in USD]],"")</f>
        <v/>
      </c>
      <c r="M606" s="9" t="str">
        <f>IF($T606,tblSalaries[[#This Row],[Your Job Title]],"")</f>
        <v/>
      </c>
      <c r="N606" s="9" t="str">
        <f>IF($T606,tblSalaries[[#This Row],[Job Type]],"")</f>
        <v/>
      </c>
      <c r="O606" s="9" t="str">
        <f>IF($T606,tblSalaries[[#This Row],[clean Country]],"")</f>
        <v/>
      </c>
      <c r="P606" s="9" t="str">
        <f>IF($T606,tblSalaries[[#This Row],[How many hours of a day you work on Excel]],"")</f>
        <v/>
      </c>
      <c r="Q606" s="9" t="str">
        <f>IF($T606,tblSalaries[[#This Row],[Years of Experience]],"")</f>
        <v/>
      </c>
      <c r="R606" s="9" t="str">
        <f>IF($T606,tblSalaries[[#This Row],[Region]],"")</f>
        <v/>
      </c>
      <c r="T606" s="11">
        <f t="shared" si="9"/>
        <v>0</v>
      </c>
      <c r="U606" s="11">
        <f>VLOOKUP(tblSalaries[[#This Row],[Region]],SReg,2,FALSE)</f>
        <v>0</v>
      </c>
      <c r="V606" s="11">
        <f>VLOOKUP(tblSalaries[[#This Row],[How many hours of a day you work on Excel]],SHours,2,FALSE)</f>
        <v>1</v>
      </c>
      <c r="W606" s="11">
        <f>IF(tblSalaries[[#This Row],[Years of Experience]]="",Filters!$I$10,VLOOKUP(tblSalaries[[#This Row],[Years of Experience]],Filters!$G$3:$I$9,3,TRUE))</f>
        <v>1</v>
      </c>
    </row>
    <row r="607" spans="2:23" ht="15" customHeight="1" x14ac:dyDescent="0.25">
      <c r="B607" t="s">
        <v>2003</v>
      </c>
      <c r="C607" s="1">
        <v>41055.4452662037</v>
      </c>
      <c r="D607">
        <v>15136.729184326183</v>
      </c>
      <c r="E607" t="s">
        <v>90</v>
      </c>
      <c r="F607" t="s">
        <v>17</v>
      </c>
      <c r="G607" t="s">
        <v>6</v>
      </c>
      <c r="H607" t="s">
        <v>7</v>
      </c>
      <c r="I607">
        <v>6</v>
      </c>
      <c r="J607" t="str">
        <f>VLOOKUP(tblSalaries[[#This Row],[clean Country]],tblCountries[[#All],[Mapping]:[Region]],2,FALSE)</f>
        <v>APAC</v>
      </c>
      <c r="L607" s="9" t="str">
        <f>IF($T607,tblSalaries[[#This Row],[Salary in USD]],"")</f>
        <v/>
      </c>
      <c r="M607" s="9" t="str">
        <f>IF($T607,tblSalaries[[#This Row],[Your Job Title]],"")</f>
        <v/>
      </c>
      <c r="N607" s="9" t="str">
        <f>IF($T607,tblSalaries[[#This Row],[Job Type]],"")</f>
        <v/>
      </c>
      <c r="O607" s="9" t="str">
        <f>IF($T607,tblSalaries[[#This Row],[clean Country]],"")</f>
        <v/>
      </c>
      <c r="P607" s="9" t="str">
        <f>IF($T607,tblSalaries[[#This Row],[How many hours of a day you work on Excel]],"")</f>
        <v/>
      </c>
      <c r="Q607" s="9" t="str">
        <f>IF($T607,tblSalaries[[#This Row],[Years of Experience]],"")</f>
        <v/>
      </c>
      <c r="R607" s="9" t="str">
        <f>IF($T607,tblSalaries[[#This Row],[Region]],"")</f>
        <v/>
      </c>
      <c r="T607" s="11">
        <f t="shared" si="9"/>
        <v>0</v>
      </c>
      <c r="U607" s="11">
        <f>VLOOKUP(tblSalaries[[#This Row],[Region]],SReg,2,FALSE)</f>
        <v>0</v>
      </c>
      <c r="V607" s="11">
        <f>VLOOKUP(tblSalaries[[#This Row],[How many hours of a day you work on Excel]],SHours,2,FALSE)</f>
        <v>1</v>
      </c>
      <c r="W607" s="11">
        <f>IF(tblSalaries[[#This Row],[Years of Experience]]="",Filters!$I$10,VLOOKUP(tblSalaries[[#This Row],[Years of Experience]],Filters!$G$3:$I$9,3,TRUE))</f>
        <v>0</v>
      </c>
    </row>
    <row r="608" spans="2:23" ht="15" customHeight="1" x14ac:dyDescent="0.25">
      <c r="B608" t="s">
        <v>2004</v>
      </c>
      <c r="C608" s="1">
        <v>41055.447141203702</v>
      </c>
      <c r="D608">
        <v>32054.250037396621</v>
      </c>
      <c r="E608" t="s">
        <v>561</v>
      </c>
      <c r="F608" t="s">
        <v>45</v>
      </c>
      <c r="G608" t="s">
        <v>6</v>
      </c>
      <c r="H608" t="s">
        <v>15</v>
      </c>
      <c r="I608">
        <v>10</v>
      </c>
      <c r="J608" t="str">
        <f>VLOOKUP(tblSalaries[[#This Row],[clean Country]],tblCountries[[#All],[Mapping]:[Region]],2,FALSE)</f>
        <v>APAC</v>
      </c>
      <c r="L608" s="9" t="str">
        <f>IF($T608,tblSalaries[[#This Row],[Salary in USD]],"")</f>
        <v/>
      </c>
      <c r="M608" s="9" t="str">
        <f>IF($T608,tblSalaries[[#This Row],[Your Job Title]],"")</f>
        <v/>
      </c>
      <c r="N608" s="9" t="str">
        <f>IF($T608,tblSalaries[[#This Row],[Job Type]],"")</f>
        <v/>
      </c>
      <c r="O608" s="9" t="str">
        <f>IF($T608,tblSalaries[[#This Row],[clean Country]],"")</f>
        <v/>
      </c>
      <c r="P608" s="9" t="str">
        <f>IF($T608,tblSalaries[[#This Row],[How many hours of a day you work on Excel]],"")</f>
        <v/>
      </c>
      <c r="Q608" s="9" t="str">
        <f>IF($T608,tblSalaries[[#This Row],[Years of Experience]],"")</f>
        <v/>
      </c>
      <c r="R608" s="9" t="str">
        <f>IF($T608,tblSalaries[[#This Row],[Region]],"")</f>
        <v/>
      </c>
      <c r="T608" s="11">
        <f t="shared" si="9"/>
        <v>0</v>
      </c>
      <c r="U608" s="11">
        <f>VLOOKUP(tblSalaries[[#This Row],[Region]],SReg,2,FALSE)</f>
        <v>0</v>
      </c>
      <c r="V608" s="11">
        <f>VLOOKUP(tblSalaries[[#This Row],[How many hours of a day you work on Excel]],SHours,2,FALSE)</f>
        <v>0</v>
      </c>
      <c r="W608" s="11">
        <f>IF(tblSalaries[[#This Row],[Years of Experience]]="",Filters!$I$10,VLOOKUP(tblSalaries[[#This Row],[Years of Experience]],Filters!$G$3:$I$9,3,TRUE))</f>
        <v>1</v>
      </c>
    </row>
    <row r="609" spans="2:23" ht="15" customHeight="1" x14ac:dyDescent="0.25">
      <c r="B609" t="s">
        <v>2005</v>
      </c>
      <c r="C609" s="1">
        <v>41055.452141203707</v>
      </c>
      <c r="D609">
        <v>80000</v>
      </c>
      <c r="E609" t="s">
        <v>562</v>
      </c>
      <c r="F609" t="s">
        <v>391</v>
      </c>
      <c r="G609" t="s">
        <v>12</v>
      </c>
      <c r="H609" t="s">
        <v>7</v>
      </c>
      <c r="I609">
        <v>15</v>
      </c>
      <c r="J609" t="str">
        <f>VLOOKUP(tblSalaries[[#This Row],[clean Country]],tblCountries[[#All],[Mapping]:[Region]],2,FALSE)</f>
        <v>USA</v>
      </c>
      <c r="L609" s="9">
        <f>IF($T609,tblSalaries[[#This Row],[Salary in USD]],"")</f>
        <v>80000</v>
      </c>
      <c r="M609" s="9" t="str">
        <f>IF($T609,tblSalaries[[#This Row],[Your Job Title]],"")</f>
        <v>Sales Controller</v>
      </c>
      <c r="N609" s="9" t="str">
        <f>IF($T609,tblSalaries[[#This Row],[Job Type]],"")</f>
        <v>Controller</v>
      </c>
      <c r="O609" s="9" t="str">
        <f>IF($T609,tblSalaries[[#This Row],[clean Country]],"")</f>
        <v>USA</v>
      </c>
      <c r="P609" s="9" t="str">
        <f>IF($T609,tblSalaries[[#This Row],[How many hours of a day you work on Excel]],"")</f>
        <v>4 to 6 hours a day</v>
      </c>
      <c r="Q609" s="9">
        <f>IF($T609,tblSalaries[[#This Row],[Years of Experience]],"")</f>
        <v>15</v>
      </c>
      <c r="R609" s="9" t="str">
        <f>IF($T609,tblSalaries[[#This Row],[Region]],"")</f>
        <v>USA</v>
      </c>
      <c r="T609" s="11">
        <f t="shared" si="9"/>
        <v>1</v>
      </c>
      <c r="U609" s="11">
        <f>VLOOKUP(tblSalaries[[#This Row],[Region]],SReg,2,FALSE)</f>
        <v>1</v>
      </c>
      <c r="V609" s="11">
        <f>VLOOKUP(tblSalaries[[#This Row],[How many hours of a day you work on Excel]],SHours,2,FALSE)</f>
        <v>1</v>
      </c>
      <c r="W609" s="11">
        <f>IF(tblSalaries[[#This Row],[Years of Experience]]="",Filters!$I$10,VLOOKUP(tblSalaries[[#This Row],[Years of Experience]],Filters!$G$3:$I$9,3,TRUE))</f>
        <v>1</v>
      </c>
    </row>
    <row r="610" spans="2:23" ht="15" customHeight="1" x14ac:dyDescent="0.25">
      <c r="B610" t="s">
        <v>2006</v>
      </c>
      <c r="C610" s="1">
        <v>41055.454421296294</v>
      </c>
      <c r="D610">
        <v>21000</v>
      </c>
      <c r="E610" t="s">
        <v>45</v>
      </c>
      <c r="F610" t="s">
        <v>45</v>
      </c>
      <c r="G610" t="s">
        <v>6</v>
      </c>
      <c r="H610" t="s">
        <v>10</v>
      </c>
      <c r="I610">
        <v>23</v>
      </c>
      <c r="J610" t="str">
        <f>VLOOKUP(tblSalaries[[#This Row],[clean Country]],tblCountries[[#All],[Mapping]:[Region]],2,FALSE)</f>
        <v>APAC</v>
      </c>
      <c r="L610" s="9" t="str">
        <f>IF($T610,tblSalaries[[#This Row],[Salary in USD]],"")</f>
        <v/>
      </c>
      <c r="M610" s="9" t="str">
        <f>IF($T610,tblSalaries[[#This Row],[Your Job Title]],"")</f>
        <v/>
      </c>
      <c r="N610" s="9" t="str">
        <f>IF($T610,tblSalaries[[#This Row],[Job Type]],"")</f>
        <v/>
      </c>
      <c r="O610" s="9" t="str">
        <f>IF($T610,tblSalaries[[#This Row],[clean Country]],"")</f>
        <v/>
      </c>
      <c r="P610" s="9" t="str">
        <f>IF($T610,tblSalaries[[#This Row],[How many hours of a day you work on Excel]],"")</f>
        <v/>
      </c>
      <c r="Q610" s="9" t="str">
        <f>IF($T610,tblSalaries[[#This Row],[Years of Experience]],"")</f>
        <v/>
      </c>
      <c r="R610" s="9" t="str">
        <f>IF($T610,tblSalaries[[#This Row],[Region]],"")</f>
        <v/>
      </c>
      <c r="T610" s="11">
        <f t="shared" si="9"/>
        <v>0</v>
      </c>
      <c r="U610" s="11">
        <f>VLOOKUP(tblSalaries[[#This Row],[Region]],SReg,2,FALSE)</f>
        <v>0</v>
      </c>
      <c r="V610" s="11">
        <f>VLOOKUP(tblSalaries[[#This Row],[How many hours of a day you work on Excel]],SHours,2,FALSE)</f>
        <v>1</v>
      </c>
      <c r="W610" s="11">
        <f>IF(tblSalaries[[#This Row],[Years of Experience]]="",Filters!$I$10,VLOOKUP(tblSalaries[[#This Row],[Years of Experience]],Filters!$G$3:$I$9,3,TRUE))</f>
        <v>1</v>
      </c>
    </row>
    <row r="611" spans="2:23" ht="15" customHeight="1" x14ac:dyDescent="0.25">
      <c r="B611" t="s">
        <v>2007</v>
      </c>
      <c r="C611" s="1">
        <v>41055.457754629628</v>
      </c>
      <c r="D611">
        <v>245840.3807575817</v>
      </c>
      <c r="E611" t="s">
        <v>173</v>
      </c>
      <c r="F611" t="s">
        <v>17</v>
      </c>
      <c r="G611" t="s">
        <v>74</v>
      </c>
      <c r="H611" t="s">
        <v>7</v>
      </c>
      <c r="I611">
        <v>32</v>
      </c>
      <c r="J611" t="str">
        <f>VLOOKUP(tblSalaries[[#This Row],[clean Country]],tblCountries[[#All],[Mapping]:[Region]],2,FALSE)</f>
        <v>CAN</v>
      </c>
      <c r="L611" s="9" t="str">
        <f>IF($T611,tblSalaries[[#This Row],[Salary in USD]],"")</f>
        <v/>
      </c>
      <c r="M611" s="9" t="str">
        <f>IF($T611,tblSalaries[[#This Row],[Your Job Title]],"")</f>
        <v/>
      </c>
      <c r="N611" s="9" t="str">
        <f>IF($T611,tblSalaries[[#This Row],[Job Type]],"")</f>
        <v/>
      </c>
      <c r="O611" s="9" t="str">
        <f>IF($T611,tblSalaries[[#This Row],[clean Country]],"")</f>
        <v/>
      </c>
      <c r="P611" s="9" t="str">
        <f>IF($T611,tblSalaries[[#This Row],[How many hours of a day you work on Excel]],"")</f>
        <v/>
      </c>
      <c r="Q611" s="9" t="str">
        <f>IF($T611,tblSalaries[[#This Row],[Years of Experience]],"")</f>
        <v/>
      </c>
      <c r="R611" s="9" t="str">
        <f>IF($T611,tblSalaries[[#This Row],[Region]],"")</f>
        <v/>
      </c>
      <c r="T611" s="11">
        <f t="shared" si="9"/>
        <v>0</v>
      </c>
      <c r="U611" s="11">
        <f>VLOOKUP(tblSalaries[[#This Row],[Region]],SReg,2,FALSE)</f>
        <v>0</v>
      </c>
      <c r="V611" s="11">
        <f>VLOOKUP(tblSalaries[[#This Row],[How many hours of a day you work on Excel]],SHours,2,FALSE)</f>
        <v>1</v>
      </c>
      <c r="W611" s="11">
        <f>IF(tblSalaries[[#This Row],[Years of Experience]]="",Filters!$I$10,VLOOKUP(tblSalaries[[#This Row],[Years of Experience]],Filters!$G$3:$I$9,3,TRUE))</f>
        <v>1</v>
      </c>
    </row>
    <row r="612" spans="2:23" ht="15" customHeight="1" x14ac:dyDescent="0.25">
      <c r="B612" t="s">
        <v>2008</v>
      </c>
      <c r="C612" s="1">
        <v>41055.458090277774</v>
      </c>
      <c r="D612">
        <v>2849.2666699908109</v>
      </c>
      <c r="E612" t="s">
        <v>563</v>
      </c>
      <c r="F612" t="s">
        <v>3391</v>
      </c>
      <c r="G612" t="s">
        <v>6</v>
      </c>
      <c r="H612" t="s">
        <v>10</v>
      </c>
      <c r="I612">
        <v>3</v>
      </c>
      <c r="J612" t="str">
        <f>VLOOKUP(tblSalaries[[#This Row],[clean Country]],tblCountries[[#All],[Mapping]:[Region]],2,FALSE)</f>
        <v>APAC</v>
      </c>
      <c r="L612" s="9" t="str">
        <f>IF($T612,tblSalaries[[#This Row],[Salary in USD]],"")</f>
        <v/>
      </c>
      <c r="M612" s="9" t="str">
        <f>IF($T612,tblSalaries[[#This Row],[Your Job Title]],"")</f>
        <v/>
      </c>
      <c r="N612" s="9" t="str">
        <f>IF($T612,tblSalaries[[#This Row],[Job Type]],"")</f>
        <v/>
      </c>
      <c r="O612" s="9" t="str">
        <f>IF($T612,tblSalaries[[#This Row],[clean Country]],"")</f>
        <v/>
      </c>
      <c r="P612" s="9" t="str">
        <f>IF($T612,tblSalaries[[#This Row],[How many hours of a day you work on Excel]],"")</f>
        <v/>
      </c>
      <c r="Q612" s="9" t="str">
        <f>IF($T612,tblSalaries[[#This Row],[Years of Experience]],"")</f>
        <v/>
      </c>
      <c r="R612" s="9" t="str">
        <f>IF($T612,tblSalaries[[#This Row],[Region]],"")</f>
        <v/>
      </c>
      <c r="T612" s="11">
        <f t="shared" si="9"/>
        <v>0</v>
      </c>
      <c r="U612" s="11">
        <f>VLOOKUP(tblSalaries[[#This Row],[Region]],SReg,2,FALSE)</f>
        <v>0</v>
      </c>
      <c r="V612" s="11">
        <f>VLOOKUP(tblSalaries[[#This Row],[How many hours of a day you work on Excel]],SHours,2,FALSE)</f>
        <v>1</v>
      </c>
      <c r="W612" s="11">
        <f>IF(tblSalaries[[#This Row],[Years of Experience]]="",Filters!$I$10,VLOOKUP(tblSalaries[[#This Row],[Years of Experience]],Filters!$G$3:$I$9,3,TRUE))</f>
        <v>0</v>
      </c>
    </row>
    <row r="613" spans="2:23" ht="15" customHeight="1" x14ac:dyDescent="0.25">
      <c r="B613" t="s">
        <v>2009</v>
      </c>
      <c r="C613" s="1">
        <v>41055.459675925929</v>
      </c>
      <c r="D613">
        <v>8400</v>
      </c>
      <c r="E613" t="s">
        <v>564</v>
      </c>
      <c r="F613" t="s">
        <v>45</v>
      </c>
      <c r="G613" t="s">
        <v>6</v>
      </c>
      <c r="H613" t="s">
        <v>10</v>
      </c>
      <c r="I613">
        <v>26</v>
      </c>
      <c r="J613" t="str">
        <f>VLOOKUP(tblSalaries[[#This Row],[clean Country]],tblCountries[[#All],[Mapping]:[Region]],2,FALSE)</f>
        <v>APAC</v>
      </c>
      <c r="L613" s="9" t="str">
        <f>IF($T613,tblSalaries[[#This Row],[Salary in USD]],"")</f>
        <v/>
      </c>
      <c r="M613" s="9" t="str">
        <f>IF($T613,tblSalaries[[#This Row],[Your Job Title]],"")</f>
        <v/>
      </c>
      <c r="N613" s="9" t="str">
        <f>IF($T613,tblSalaries[[#This Row],[Job Type]],"")</f>
        <v/>
      </c>
      <c r="O613" s="9" t="str">
        <f>IF($T613,tblSalaries[[#This Row],[clean Country]],"")</f>
        <v/>
      </c>
      <c r="P613" s="9" t="str">
        <f>IF($T613,tblSalaries[[#This Row],[How many hours of a day you work on Excel]],"")</f>
        <v/>
      </c>
      <c r="Q613" s="9" t="str">
        <f>IF($T613,tblSalaries[[#This Row],[Years of Experience]],"")</f>
        <v/>
      </c>
      <c r="R613" s="9" t="str">
        <f>IF($T613,tblSalaries[[#This Row],[Region]],"")</f>
        <v/>
      </c>
      <c r="T613" s="11">
        <f t="shared" si="9"/>
        <v>0</v>
      </c>
      <c r="U613" s="11">
        <f>VLOOKUP(tblSalaries[[#This Row],[Region]],SReg,2,FALSE)</f>
        <v>0</v>
      </c>
      <c r="V613" s="11">
        <f>VLOOKUP(tblSalaries[[#This Row],[How many hours of a day you work on Excel]],SHours,2,FALSE)</f>
        <v>1</v>
      </c>
      <c r="W613" s="11">
        <f>IF(tblSalaries[[#This Row],[Years of Experience]]="",Filters!$I$10,VLOOKUP(tblSalaries[[#This Row],[Years of Experience]],Filters!$G$3:$I$9,3,TRUE))</f>
        <v>1</v>
      </c>
    </row>
    <row r="614" spans="2:23" ht="15" customHeight="1" x14ac:dyDescent="0.25">
      <c r="B614" t="s">
        <v>2010</v>
      </c>
      <c r="C614" s="1">
        <v>41055.460439814815</v>
      </c>
      <c r="D614">
        <v>86692.320794224041</v>
      </c>
      <c r="E614" t="s">
        <v>505</v>
      </c>
      <c r="F614" t="s">
        <v>294</v>
      </c>
      <c r="G614" t="s">
        <v>70</v>
      </c>
      <c r="H614" t="s">
        <v>22</v>
      </c>
      <c r="I614">
        <v>20</v>
      </c>
      <c r="J614" t="str">
        <f>VLOOKUP(tblSalaries[[#This Row],[clean Country]],tblCountries[[#All],[Mapping]:[Region]],2,FALSE)</f>
        <v>APAC</v>
      </c>
      <c r="L614" s="9" t="str">
        <f>IF($T614,tblSalaries[[#This Row],[Salary in USD]],"")</f>
        <v/>
      </c>
      <c r="M614" s="9" t="str">
        <f>IF($T614,tblSalaries[[#This Row],[Your Job Title]],"")</f>
        <v/>
      </c>
      <c r="N614" s="9" t="str">
        <f>IF($T614,tblSalaries[[#This Row],[Job Type]],"")</f>
        <v/>
      </c>
      <c r="O614" s="9" t="str">
        <f>IF($T614,tblSalaries[[#This Row],[clean Country]],"")</f>
        <v/>
      </c>
      <c r="P614" s="9" t="str">
        <f>IF($T614,tblSalaries[[#This Row],[How many hours of a day you work on Excel]],"")</f>
        <v/>
      </c>
      <c r="Q614" s="9" t="str">
        <f>IF($T614,tblSalaries[[#This Row],[Years of Experience]],"")</f>
        <v/>
      </c>
      <c r="R614" s="9" t="str">
        <f>IF($T614,tblSalaries[[#This Row],[Region]],"")</f>
        <v/>
      </c>
      <c r="T614" s="11">
        <f t="shared" si="9"/>
        <v>0</v>
      </c>
      <c r="U614" s="11">
        <f>VLOOKUP(tblSalaries[[#This Row],[Region]],SReg,2,FALSE)</f>
        <v>0</v>
      </c>
      <c r="V614" s="11">
        <f>VLOOKUP(tblSalaries[[#This Row],[How many hours of a day you work on Excel]],SHours,2,FALSE)</f>
        <v>0</v>
      </c>
      <c r="W614" s="11">
        <f>IF(tblSalaries[[#This Row],[Years of Experience]]="",Filters!$I$10,VLOOKUP(tblSalaries[[#This Row],[Years of Experience]],Filters!$G$3:$I$9,3,TRUE))</f>
        <v>1</v>
      </c>
    </row>
    <row r="615" spans="2:23" ht="15" customHeight="1" x14ac:dyDescent="0.25">
      <c r="B615" t="s">
        <v>2011</v>
      </c>
      <c r="C615" s="1">
        <v>41055.460486111115</v>
      </c>
      <c r="D615">
        <v>50000</v>
      </c>
      <c r="E615" t="s">
        <v>565</v>
      </c>
      <c r="F615" t="s">
        <v>45</v>
      </c>
      <c r="G615" t="s">
        <v>12</v>
      </c>
      <c r="H615" t="s">
        <v>7</v>
      </c>
      <c r="I615">
        <v>20</v>
      </c>
      <c r="J615" t="str">
        <f>VLOOKUP(tblSalaries[[#This Row],[clean Country]],tblCountries[[#All],[Mapping]:[Region]],2,FALSE)</f>
        <v>USA</v>
      </c>
      <c r="L615" s="9">
        <f>IF($T615,tblSalaries[[#This Row],[Salary in USD]],"")</f>
        <v>50000</v>
      </c>
      <c r="M615" s="9" t="str">
        <f>IF($T615,tblSalaries[[#This Row],[Your Job Title]],"")</f>
        <v>Project coordinator</v>
      </c>
      <c r="N615" s="9" t="str">
        <f>IF($T615,tblSalaries[[#This Row],[Job Type]],"")</f>
        <v>Manager</v>
      </c>
      <c r="O615" s="9" t="str">
        <f>IF($T615,tblSalaries[[#This Row],[clean Country]],"")</f>
        <v>USA</v>
      </c>
      <c r="P615" s="9" t="str">
        <f>IF($T615,tblSalaries[[#This Row],[How many hours of a day you work on Excel]],"")</f>
        <v>4 to 6 hours a day</v>
      </c>
      <c r="Q615" s="9">
        <f>IF($T615,tblSalaries[[#This Row],[Years of Experience]],"")</f>
        <v>20</v>
      </c>
      <c r="R615" s="9" t="str">
        <f>IF($T615,tblSalaries[[#This Row],[Region]],"")</f>
        <v>USA</v>
      </c>
      <c r="T615" s="11">
        <f t="shared" si="9"/>
        <v>1</v>
      </c>
      <c r="U615" s="11">
        <f>VLOOKUP(tblSalaries[[#This Row],[Region]],SReg,2,FALSE)</f>
        <v>1</v>
      </c>
      <c r="V615" s="11">
        <f>VLOOKUP(tblSalaries[[#This Row],[How many hours of a day you work on Excel]],SHours,2,FALSE)</f>
        <v>1</v>
      </c>
      <c r="W615" s="11">
        <f>IF(tblSalaries[[#This Row],[Years of Experience]]="",Filters!$I$10,VLOOKUP(tblSalaries[[#This Row],[Years of Experience]],Filters!$G$3:$I$9,3,TRUE))</f>
        <v>1</v>
      </c>
    </row>
    <row r="616" spans="2:23" ht="15" customHeight="1" x14ac:dyDescent="0.25">
      <c r="B616" t="s">
        <v>2012</v>
      </c>
      <c r="C616" s="1">
        <v>41055.460972222223</v>
      </c>
      <c r="D616">
        <v>4000</v>
      </c>
      <c r="E616" t="s">
        <v>563</v>
      </c>
      <c r="F616" t="s">
        <v>3391</v>
      </c>
      <c r="G616" t="s">
        <v>6</v>
      </c>
      <c r="H616" t="s">
        <v>10</v>
      </c>
      <c r="I616">
        <v>6</v>
      </c>
      <c r="J616" t="str">
        <f>VLOOKUP(tblSalaries[[#This Row],[clean Country]],tblCountries[[#All],[Mapping]:[Region]],2,FALSE)</f>
        <v>APAC</v>
      </c>
      <c r="L616" s="9" t="str">
        <f>IF($T616,tblSalaries[[#This Row],[Salary in USD]],"")</f>
        <v/>
      </c>
      <c r="M616" s="9" t="str">
        <f>IF($T616,tblSalaries[[#This Row],[Your Job Title]],"")</f>
        <v/>
      </c>
      <c r="N616" s="9" t="str">
        <f>IF($T616,tblSalaries[[#This Row],[Job Type]],"")</f>
        <v/>
      </c>
      <c r="O616" s="9" t="str">
        <f>IF($T616,tblSalaries[[#This Row],[clean Country]],"")</f>
        <v/>
      </c>
      <c r="P616" s="9" t="str">
        <f>IF($T616,tblSalaries[[#This Row],[How many hours of a day you work on Excel]],"")</f>
        <v/>
      </c>
      <c r="Q616" s="9" t="str">
        <f>IF($T616,tblSalaries[[#This Row],[Years of Experience]],"")</f>
        <v/>
      </c>
      <c r="R616" s="9" t="str">
        <f>IF($T616,tblSalaries[[#This Row],[Region]],"")</f>
        <v/>
      </c>
      <c r="T616" s="11">
        <f t="shared" si="9"/>
        <v>0</v>
      </c>
      <c r="U616" s="11">
        <f>VLOOKUP(tblSalaries[[#This Row],[Region]],SReg,2,FALSE)</f>
        <v>0</v>
      </c>
      <c r="V616" s="11">
        <f>VLOOKUP(tblSalaries[[#This Row],[How many hours of a day you work on Excel]],SHours,2,FALSE)</f>
        <v>1</v>
      </c>
      <c r="W616" s="11">
        <f>IF(tblSalaries[[#This Row],[Years of Experience]]="",Filters!$I$10,VLOOKUP(tblSalaries[[#This Row],[Years of Experience]],Filters!$G$3:$I$9,3,TRUE))</f>
        <v>0</v>
      </c>
    </row>
    <row r="617" spans="2:23" ht="15" customHeight="1" x14ac:dyDescent="0.25">
      <c r="B617" t="s">
        <v>2013</v>
      </c>
      <c r="C617" s="1">
        <v>41055.462326388886</v>
      </c>
      <c r="D617">
        <v>101990.96564026357</v>
      </c>
      <c r="E617" t="s">
        <v>173</v>
      </c>
      <c r="F617" t="s">
        <v>17</v>
      </c>
      <c r="G617" t="s">
        <v>70</v>
      </c>
      <c r="H617" t="s">
        <v>10</v>
      </c>
      <c r="I617">
        <v>1</v>
      </c>
      <c r="J617" t="str">
        <f>VLOOKUP(tblSalaries[[#This Row],[clean Country]],tblCountries[[#All],[Mapping]:[Region]],2,FALSE)</f>
        <v>APAC</v>
      </c>
      <c r="L617" s="9" t="str">
        <f>IF($T617,tblSalaries[[#This Row],[Salary in USD]],"")</f>
        <v/>
      </c>
      <c r="M617" s="9" t="str">
        <f>IF($T617,tblSalaries[[#This Row],[Your Job Title]],"")</f>
        <v/>
      </c>
      <c r="N617" s="9" t="str">
        <f>IF($T617,tblSalaries[[#This Row],[Job Type]],"")</f>
        <v/>
      </c>
      <c r="O617" s="9" t="str">
        <f>IF($T617,tblSalaries[[#This Row],[clean Country]],"")</f>
        <v/>
      </c>
      <c r="P617" s="9" t="str">
        <f>IF($T617,tblSalaries[[#This Row],[How many hours of a day you work on Excel]],"")</f>
        <v/>
      </c>
      <c r="Q617" s="9" t="str">
        <f>IF($T617,tblSalaries[[#This Row],[Years of Experience]],"")</f>
        <v/>
      </c>
      <c r="R617" s="9" t="str">
        <f>IF($T617,tblSalaries[[#This Row],[Region]],"")</f>
        <v/>
      </c>
      <c r="T617" s="11">
        <f t="shared" si="9"/>
        <v>0</v>
      </c>
      <c r="U617" s="11">
        <f>VLOOKUP(tblSalaries[[#This Row],[Region]],SReg,2,FALSE)</f>
        <v>0</v>
      </c>
      <c r="V617" s="11">
        <f>VLOOKUP(tblSalaries[[#This Row],[How many hours of a day you work on Excel]],SHours,2,FALSE)</f>
        <v>1</v>
      </c>
      <c r="W617" s="11">
        <f>IF(tblSalaries[[#This Row],[Years of Experience]]="",Filters!$I$10,VLOOKUP(tblSalaries[[#This Row],[Years of Experience]],Filters!$G$3:$I$9,3,TRUE))</f>
        <v>0</v>
      </c>
    </row>
    <row r="618" spans="2:23" ht="15" customHeight="1" x14ac:dyDescent="0.25">
      <c r="B618" t="s">
        <v>2014</v>
      </c>
      <c r="C618" s="1">
        <v>41055.462476851855</v>
      </c>
      <c r="D618">
        <v>95000</v>
      </c>
      <c r="E618" t="s">
        <v>446</v>
      </c>
      <c r="F618" t="s">
        <v>45</v>
      </c>
      <c r="G618" t="s">
        <v>12</v>
      </c>
      <c r="H618" t="s">
        <v>22</v>
      </c>
      <c r="I618">
        <v>10</v>
      </c>
      <c r="J618" t="str">
        <f>VLOOKUP(tblSalaries[[#This Row],[clean Country]],tblCountries[[#All],[Mapping]:[Region]],2,FALSE)</f>
        <v>USA</v>
      </c>
      <c r="L618" s="9" t="str">
        <f>IF($T618,tblSalaries[[#This Row],[Salary in USD]],"")</f>
        <v/>
      </c>
      <c r="M618" s="9" t="str">
        <f>IF($T618,tblSalaries[[#This Row],[Your Job Title]],"")</f>
        <v/>
      </c>
      <c r="N618" s="9" t="str">
        <f>IF($T618,tblSalaries[[#This Row],[Job Type]],"")</f>
        <v/>
      </c>
      <c r="O618" s="9" t="str">
        <f>IF($T618,tblSalaries[[#This Row],[clean Country]],"")</f>
        <v/>
      </c>
      <c r="P618" s="9" t="str">
        <f>IF($T618,tblSalaries[[#This Row],[How many hours of a day you work on Excel]],"")</f>
        <v/>
      </c>
      <c r="Q618" s="9" t="str">
        <f>IF($T618,tblSalaries[[#This Row],[Years of Experience]],"")</f>
        <v/>
      </c>
      <c r="R618" s="9" t="str">
        <f>IF($T618,tblSalaries[[#This Row],[Region]],"")</f>
        <v/>
      </c>
      <c r="T618" s="11">
        <f t="shared" si="9"/>
        <v>0</v>
      </c>
      <c r="U618" s="11">
        <f>VLOOKUP(tblSalaries[[#This Row],[Region]],SReg,2,FALSE)</f>
        <v>1</v>
      </c>
      <c r="V618" s="11">
        <f>VLOOKUP(tblSalaries[[#This Row],[How many hours of a day you work on Excel]],SHours,2,FALSE)</f>
        <v>0</v>
      </c>
      <c r="W618" s="11">
        <f>IF(tblSalaries[[#This Row],[Years of Experience]]="",Filters!$I$10,VLOOKUP(tblSalaries[[#This Row],[Years of Experience]],Filters!$G$3:$I$9,3,TRUE))</f>
        <v>1</v>
      </c>
    </row>
    <row r="619" spans="2:23" ht="15" customHeight="1" x14ac:dyDescent="0.25">
      <c r="B619" t="s">
        <v>2015</v>
      </c>
      <c r="C619" s="1">
        <v>41055.463206018518</v>
      </c>
      <c r="D619">
        <v>10000</v>
      </c>
      <c r="E619" t="s">
        <v>566</v>
      </c>
      <c r="F619" t="s">
        <v>45</v>
      </c>
      <c r="G619" t="s">
        <v>567</v>
      </c>
      <c r="H619" t="s">
        <v>15</v>
      </c>
      <c r="I619">
        <v>5</v>
      </c>
      <c r="J619" t="str">
        <f>VLOOKUP(tblSalaries[[#This Row],[clean Country]],tblCountries[[#All],[Mapping]:[Region]],2,FALSE)</f>
        <v>APAC</v>
      </c>
      <c r="L619" s="9" t="str">
        <f>IF($T619,tblSalaries[[#This Row],[Salary in USD]],"")</f>
        <v/>
      </c>
      <c r="M619" s="9" t="str">
        <f>IF($T619,tblSalaries[[#This Row],[Your Job Title]],"")</f>
        <v/>
      </c>
      <c r="N619" s="9" t="str">
        <f>IF($T619,tblSalaries[[#This Row],[Job Type]],"")</f>
        <v/>
      </c>
      <c r="O619" s="9" t="str">
        <f>IF($T619,tblSalaries[[#This Row],[clean Country]],"")</f>
        <v/>
      </c>
      <c r="P619" s="9" t="str">
        <f>IF($T619,tblSalaries[[#This Row],[How many hours of a day you work on Excel]],"")</f>
        <v/>
      </c>
      <c r="Q619" s="9" t="str">
        <f>IF($T619,tblSalaries[[#This Row],[Years of Experience]],"")</f>
        <v/>
      </c>
      <c r="R619" s="9" t="str">
        <f>IF($T619,tblSalaries[[#This Row],[Region]],"")</f>
        <v/>
      </c>
      <c r="T619" s="11">
        <f t="shared" si="9"/>
        <v>0</v>
      </c>
      <c r="U619" s="11">
        <f>VLOOKUP(tblSalaries[[#This Row],[Region]],SReg,2,FALSE)</f>
        <v>0</v>
      </c>
      <c r="V619" s="11">
        <f>VLOOKUP(tblSalaries[[#This Row],[How many hours of a day you work on Excel]],SHours,2,FALSE)</f>
        <v>0</v>
      </c>
      <c r="W619" s="11">
        <f>IF(tblSalaries[[#This Row],[Years of Experience]]="",Filters!$I$10,VLOOKUP(tblSalaries[[#This Row],[Years of Experience]],Filters!$G$3:$I$9,3,TRUE))</f>
        <v>0</v>
      </c>
    </row>
    <row r="620" spans="2:23" ht="15" customHeight="1" x14ac:dyDescent="0.25">
      <c r="B620" t="s">
        <v>2016</v>
      </c>
      <c r="C620" s="1">
        <v>41055.464895833335</v>
      </c>
      <c r="D620">
        <v>4200</v>
      </c>
      <c r="E620" t="s">
        <v>563</v>
      </c>
      <c r="F620" t="s">
        <v>3391</v>
      </c>
      <c r="G620" t="s">
        <v>6</v>
      </c>
      <c r="H620" t="s">
        <v>10</v>
      </c>
      <c r="I620">
        <v>4</v>
      </c>
      <c r="J620" t="str">
        <f>VLOOKUP(tblSalaries[[#This Row],[clean Country]],tblCountries[[#All],[Mapping]:[Region]],2,FALSE)</f>
        <v>APAC</v>
      </c>
      <c r="L620" s="9" t="str">
        <f>IF($T620,tblSalaries[[#This Row],[Salary in USD]],"")</f>
        <v/>
      </c>
      <c r="M620" s="9" t="str">
        <f>IF($T620,tblSalaries[[#This Row],[Your Job Title]],"")</f>
        <v/>
      </c>
      <c r="N620" s="9" t="str">
        <f>IF($T620,tblSalaries[[#This Row],[Job Type]],"")</f>
        <v/>
      </c>
      <c r="O620" s="9" t="str">
        <f>IF($T620,tblSalaries[[#This Row],[clean Country]],"")</f>
        <v/>
      </c>
      <c r="P620" s="9" t="str">
        <f>IF($T620,tblSalaries[[#This Row],[How many hours of a day you work on Excel]],"")</f>
        <v/>
      </c>
      <c r="Q620" s="9" t="str">
        <f>IF($T620,tblSalaries[[#This Row],[Years of Experience]],"")</f>
        <v/>
      </c>
      <c r="R620" s="9" t="str">
        <f>IF($T620,tblSalaries[[#This Row],[Region]],"")</f>
        <v/>
      </c>
      <c r="T620" s="11">
        <f t="shared" si="9"/>
        <v>0</v>
      </c>
      <c r="U620" s="11">
        <f>VLOOKUP(tblSalaries[[#This Row],[Region]],SReg,2,FALSE)</f>
        <v>0</v>
      </c>
      <c r="V620" s="11">
        <f>VLOOKUP(tblSalaries[[#This Row],[How many hours of a day you work on Excel]],SHours,2,FALSE)</f>
        <v>1</v>
      </c>
      <c r="W620" s="11">
        <f>IF(tblSalaries[[#This Row],[Years of Experience]]="",Filters!$I$10,VLOOKUP(tblSalaries[[#This Row],[Years of Experience]],Filters!$G$3:$I$9,3,TRUE))</f>
        <v>0</v>
      </c>
    </row>
    <row r="621" spans="2:23" ht="15" customHeight="1" x14ac:dyDescent="0.25">
      <c r="B621" t="s">
        <v>2017</v>
      </c>
      <c r="C621" s="1">
        <v>41055.465543981481</v>
      </c>
      <c r="D621">
        <v>12821.700014958649</v>
      </c>
      <c r="E621" t="s">
        <v>568</v>
      </c>
      <c r="F621" t="s">
        <v>45</v>
      </c>
      <c r="G621" t="s">
        <v>6</v>
      </c>
      <c r="H621" t="s">
        <v>7</v>
      </c>
      <c r="I621">
        <v>12</v>
      </c>
      <c r="J621" t="str">
        <f>VLOOKUP(tblSalaries[[#This Row],[clean Country]],tblCountries[[#All],[Mapping]:[Region]],2,FALSE)</f>
        <v>APAC</v>
      </c>
      <c r="L621" s="9" t="str">
        <f>IF($T621,tblSalaries[[#This Row],[Salary in USD]],"")</f>
        <v/>
      </c>
      <c r="M621" s="9" t="str">
        <f>IF($T621,tblSalaries[[#This Row],[Your Job Title]],"")</f>
        <v/>
      </c>
      <c r="N621" s="9" t="str">
        <f>IF($T621,tblSalaries[[#This Row],[Job Type]],"")</f>
        <v/>
      </c>
      <c r="O621" s="9" t="str">
        <f>IF($T621,tblSalaries[[#This Row],[clean Country]],"")</f>
        <v/>
      </c>
      <c r="P621" s="9" t="str">
        <f>IF($T621,tblSalaries[[#This Row],[How many hours of a day you work on Excel]],"")</f>
        <v/>
      </c>
      <c r="Q621" s="9" t="str">
        <f>IF($T621,tblSalaries[[#This Row],[Years of Experience]],"")</f>
        <v/>
      </c>
      <c r="R621" s="9" t="str">
        <f>IF($T621,tblSalaries[[#This Row],[Region]],"")</f>
        <v/>
      </c>
      <c r="T621" s="11">
        <f t="shared" si="9"/>
        <v>0</v>
      </c>
      <c r="U621" s="11">
        <f>VLOOKUP(tblSalaries[[#This Row],[Region]],SReg,2,FALSE)</f>
        <v>0</v>
      </c>
      <c r="V621" s="11">
        <f>VLOOKUP(tblSalaries[[#This Row],[How many hours of a day you work on Excel]],SHours,2,FALSE)</f>
        <v>1</v>
      </c>
      <c r="W621" s="11">
        <f>IF(tblSalaries[[#This Row],[Years of Experience]]="",Filters!$I$10,VLOOKUP(tblSalaries[[#This Row],[Years of Experience]],Filters!$G$3:$I$9,3,TRUE))</f>
        <v>1</v>
      </c>
    </row>
    <row r="622" spans="2:23" ht="15" customHeight="1" x14ac:dyDescent="0.25">
      <c r="B622" t="s">
        <v>2018</v>
      </c>
      <c r="C622" s="1">
        <v>41055.47078703704</v>
      </c>
      <c r="D622">
        <v>39000</v>
      </c>
      <c r="E622" t="s">
        <v>569</v>
      </c>
      <c r="F622" t="s">
        <v>17</v>
      </c>
      <c r="G622" t="s">
        <v>12</v>
      </c>
      <c r="H622" t="s">
        <v>10</v>
      </c>
      <c r="I622">
        <v>3</v>
      </c>
      <c r="J622" t="str">
        <f>VLOOKUP(tblSalaries[[#This Row],[clean Country]],tblCountries[[#All],[Mapping]:[Region]],2,FALSE)</f>
        <v>USA</v>
      </c>
      <c r="L622" s="9" t="str">
        <f>IF($T622,tblSalaries[[#This Row],[Salary in USD]],"")</f>
        <v/>
      </c>
      <c r="M622" s="9" t="str">
        <f>IF($T622,tblSalaries[[#This Row],[Your Job Title]],"")</f>
        <v/>
      </c>
      <c r="N622" s="9" t="str">
        <f>IF($T622,tblSalaries[[#This Row],[Job Type]],"")</f>
        <v/>
      </c>
      <c r="O622" s="9" t="str">
        <f>IF($T622,tblSalaries[[#This Row],[clean Country]],"")</f>
        <v/>
      </c>
      <c r="P622" s="9" t="str">
        <f>IF($T622,tblSalaries[[#This Row],[How many hours of a day you work on Excel]],"")</f>
        <v/>
      </c>
      <c r="Q622" s="9" t="str">
        <f>IF($T622,tblSalaries[[#This Row],[Years of Experience]],"")</f>
        <v/>
      </c>
      <c r="R622" s="9" t="str">
        <f>IF($T622,tblSalaries[[#This Row],[Region]],"")</f>
        <v/>
      </c>
      <c r="T622" s="11">
        <f t="shared" si="9"/>
        <v>0</v>
      </c>
      <c r="U622" s="11">
        <f>VLOOKUP(tblSalaries[[#This Row],[Region]],SReg,2,FALSE)</f>
        <v>1</v>
      </c>
      <c r="V622" s="11">
        <f>VLOOKUP(tblSalaries[[#This Row],[How many hours of a day you work on Excel]],SHours,2,FALSE)</f>
        <v>1</v>
      </c>
      <c r="W622" s="11">
        <f>IF(tblSalaries[[#This Row],[Years of Experience]]="",Filters!$I$10,VLOOKUP(tblSalaries[[#This Row],[Years of Experience]],Filters!$G$3:$I$9,3,TRUE))</f>
        <v>0</v>
      </c>
    </row>
    <row r="623" spans="2:23" ht="15" customHeight="1" x14ac:dyDescent="0.25">
      <c r="B623" t="s">
        <v>2019</v>
      </c>
      <c r="C623" s="1">
        <v>41055.476921296293</v>
      </c>
      <c r="D623">
        <v>60000</v>
      </c>
      <c r="E623" t="s">
        <v>35</v>
      </c>
      <c r="F623" t="s">
        <v>17</v>
      </c>
      <c r="G623" t="s">
        <v>12</v>
      </c>
      <c r="H623" t="s">
        <v>7</v>
      </c>
      <c r="I623">
        <v>12</v>
      </c>
      <c r="J623" t="str">
        <f>VLOOKUP(tblSalaries[[#This Row],[clean Country]],tblCountries[[#All],[Mapping]:[Region]],2,FALSE)</f>
        <v>USA</v>
      </c>
      <c r="L623" s="9">
        <f>IF($T623,tblSalaries[[#This Row],[Salary in USD]],"")</f>
        <v>60000</v>
      </c>
      <c r="M623" s="9" t="str">
        <f>IF($T623,tblSalaries[[#This Row],[Your Job Title]],"")</f>
        <v>business analyst</v>
      </c>
      <c r="N623" s="9" t="str">
        <f>IF($T623,tblSalaries[[#This Row],[Job Type]],"")</f>
        <v>Analyst</v>
      </c>
      <c r="O623" s="9" t="str">
        <f>IF($T623,tblSalaries[[#This Row],[clean Country]],"")</f>
        <v>USA</v>
      </c>
      <c r="P623" s="9" t="str">
        <f>IF($T623,tblSalaries[[#This Row],[How many hours of a day you work on Excel]],"")</f>
        <v>4 to 6 hours a day</v>
      </c>
      <c r="Q623" s="9">
        <f>IF($T623,tblSalaries[[#This Row],[Years of Experience]],"")</f>
        <v>12</v>
      </c>
      <c r="R623" s="9" t="str">
        <f>IF($T623,tblSalaries[[#This Row],[Region]],"")</f>
        <v>USA</v>
      </c>
      <c r="T623" s="11">
        <f t="shared" si="9"/>
        <v>1</v>
      </c>
      <c r="U623" s="11">
        <f>VLOOKUP(tblSalaries[[#This Row],[Region]],SReg,2,FALSE)</f>
        <v>1</v>
      </c>
      <c r="V623" s="11">
        <f>VLOOKUP(tblSalaries[[#This Row],[How many hours of a day you work on Excel]],SHours,2,FALSE)</f>
        <v>1</v>
      </c>
      <c r="W623" s="11">
        <f>IF(tblSalaries[[#This Row],[Years of Experience]]="",Filters!$I$10,VLOOKUP(tblSalaries[[#This Row],[Years of Experience]],Filters!$G$3:$I$9,3,TRUE))</f>
        <v>1</v>
      </c>
    </row>
    <row r="624" spans="2:23" ht="15" customHeight="1" x14ac:dyDescent="0.25">
      <c r="B624" t="s">
        <v>2020</v>
      </c>
      <c r="C624" s="1">
        <v>41055.479618055557</v>
      </c>
      <c r="D624">
        <v>173384.64158844808</v>
      </c>
      <c r="E624" t="s">
        <v>570</v>
      </c>
      <c r="F624" t="s">
        <v>17</v>
      </c>
      <c r="G624" t="s">
        <v>70</v>
      </c>
      <c r="H624" t="s">
        <v>10</v>
      </c>
      <c r="I624">
        <v>10</v>
      </c>
      <c r="J624" t="str">
        <f>VLOOKUP(tblSalaries[[#This Row],[clean Country]],tblCountries[[#All],[Mapping]:[Region]],2,FALSE)</f>
        <v>APAC</v>
      </c>
      <c r="L624" s="9" t="str">
        <f>IF($T624,tblSalaries[[#This Row],[Salary in USD]],"")</f>
        <v/>
      </c>
      <c r="M624" s="9" t="str">
        <f>IF($T624,tblSalaries[[#This Row],[Your Job Title]],"")</f>
        <v/>
      </c>
      <c r="N624" s="9" t="str">
        <f>IF($T624,tblSalaries[[#This Row],[Job Type]],"")</f>
        <v/>
      </c>
      <c r="O624" s="9" t="str">
        <f>IF($T624,tblSalaries[[#This Row],[clean Country]],"")</f>
        <v/>
      </c>
      <c r="P624" s="9" t="str">
        <f>IF($T624,tblSalaries[[#This Row],[How many hours of a day you work on Excel]],"")</f>
        <v/>
      </c>
      <c r="Q624" s="9" t="str">
        <f>IF($T624,tblSalaries[[#This Row],[Years of Experience]],"")</f>
        <v/>
      </c>
      <c r="R624" s="9" t="str">
        <f>IF($T624,tblSalaries[[#This Row],[Region]],"")</f>
        <v/>
      </c>
      <c r="T624" s="11">
        <f t="shared" si="9"/>
        <v>0</v>
      </c>
      <c r="U624" s="11">
        <f>VLOOKUP(tblSalaries[[#This Row],[Region]],SReg,2,FALSE)</f>
        <v>0</v>
      </c>
      <c r="V624" s="11">
        <f>VLOOKUP(tblSalaries[[#This Row],[How many hours of a day you work on Excel]],SHours,2,FALSE)</f>
        <v>1</v>
      </c>
      <c r="W624" s="11">
        <f>IF(tblSalaries[[#This Row],[Years of Experience]]="",Filters!$I$10,VLOOKUP(tblSalaries[[#This Row],[Years of Experience]],Filters!$G$3:$I$9,3,TRUE))</f>
        <v>1</v>
      </c>
    </row>
    <row r="625" spans="2:23" ht="15" customHeight="1" x14ac:dyDescent="0.25">
      <c r="B625" t="s">
        <v>2021</v>
      </c>
      <c r="C625" s="1">
        <v>41055.479953703703</v>
      </c>
      <c r="D625">
        <v>125000</v>
      </c>
      <c r="E625" t="s">
        <v>17</v>
      </c>
      <c r="F625" t="s">
        <v>17</v>
      </c>
      <c r="G625" t="s">
        <v>12</v>
      </c>
      <c r="H625" t="s">
        <v>15</v>
      </c>
      <c r="I625">
        <v>20</v>
      </c>
      <c r="J625" t="str">
        <f>VLOOKUP(tblSalaries[[#This Row],[clean Country]],tblCountries[[#All],[Mapping]:[Region]],2,FALSE)</f>
        <v>USA</v>
      </c>
      <c r="L625" s="9" t="str">
        <f>IF($T625,tblSalaries[[#This Row],[Salary in USD]],"")</f>
        <v/>
      </c>
      <c r="M625" s="9" t="str">
        <f>IF($T625,tblSalaries[[#This Row],[Your Job Title]],"")</f>
        <v/>
      </c>
      <c r="N625" s="9" t="str">
        <f>IF($T625,tblSalaries[[#This Row],[Job Type]],"")</f>
        <v/>
      </c>
      <c r="O625" s="9" t="str">
        <f>IF($T625,tblSalaries[[#This Row],[clean Country]],"")</f>
        <v/>
      </c>
      <c r="P625" s="9" t="str">
        <f>IF($T625,tblSalaries[[#This Row],[How many hours of a day you work on Excel]],"")</f>
        <v/>
      </c>
      <c r="Q625" s="9" t="str">
        <f>IF($T625,tblSalaries[[#This Row],[Years of Experience]],"")</f>
        <v/>
      </c>
      <c r="R625" s="9" t="str">
        <f>IF($T625,tblSalaries[[#This Row],[Region]],"")</f>
        <v/>
      </c>
      <c r="T625" s="11">
        <f t="shared" si="9"/>
        <v>0</v>
      </c>
      <c r="U625" s="11">
        <f>VLOOKUP(tblSalaries[[#This Row],[Region]],SReg,2,FALSE)</f>
        <v>1</v>
      </c>
      <c r="V625" s="11">
        <f>VLOOKUP(tblSalaries[[#This Row],[How many hours of a day you work on Excel]],SHours,2,FALSE)</f>
        <v>0</v>
      </c>
      <c r="W625" s="11">
        <f>IF(tblSalaries[[#This Row],[Years of Experience]]="",Filters!$I$10,VLOOKUP(tblSalaries[[#This Row],[Years of Experience]],Filters!$G$3:$I$9,3,TRUE))</f>
        <v>1</v>
      </c>
    </row>
    <row r="626" spans="2:23" ht="15" customHeight="1" x14ac:dyDescent="0.25">
      <c r="B626" t="s">
        <v>2022</v>
      </c>
      <c r="C626" s="1">
        <v>41055.480462962965</v>
      </c>
      <c r="D626">
        <v>79552.953199405587</v>
      </c>
      <c r="E626" t="s">
        <v>571</v>
      </c>
      <c r="F626" t="s">
        <v>258</v>
      </c>
      <c r="G626" t="s">
        <v>70</v>
      </c>
      <c r="H626" t="s">
        <v>10</v>
      </c>
      <c r="I626">
        <v>4</v>
      </c>
      <c r="J626" t="str">
        <f>VLOOKUP(tblSalaries[[#This Row],[clean Country]],tblCountries[[#All],[Mapping]:[Region]],2,FALSE)</f>
        <v>APAC</v>
      </c>
      <c r="L626" s="9" t="str">
        <f>IF($T626,tblSalaries[[#This Row],[Salary in USD]],"")</f>
        <v/>
      </c>
      <c r="M626" s="9" t="str">
        <f>IF($T626,tblSalaries[[#This Row],[Your Job Title]],"")</f>
        <v/>
      </c>
      <c r="N626" s="9" t="str">
        <f>IF($T626,tblSalaries[[#This Row],[Job Type]],"")</f>
        <v/>
      </c>
      <c r="O626" s="9" t="str">
        <f>IF($T626,tblSalaries[[#This Row],[clean Country]],"")</f>
        <v/>
      </c>
      <c r="P626" s="9" t="str">
        <f>IF($T626,tblSalaries[[#This Row],[How many hours of a day you work on Excel]],"")</f>
        <v/>
      </c>
      <c r="Q626" s="9" t="str">
        <f>IF($T626,tblSalaries[[#This Row],[Years of Experience]],"")</f>
        <v/>
      </c>
      <c r="R626" s="9" t="str">
        <f>IF($T626,tblSalaries[[#This Row],[Region]],"")</f>
        <v/>
      </c>
      <c r="T626" s="11">
        <f t="shared" si="9"/>
        <v>0</v>
      </c>
      <c r="U626" s="11">
        <f>VLOOKUP(tblSalaries[[#This Row],[Region]],SReg,2,FALSE)</f>
        <v>0</v>
      </c>
      <c r="V626" s="11">
        <f>VLOOKUP(tblSalaries[[#This Row],[How many hours of a day you work on Excel]],SHours,2,FALSE)</f>
        <v>1</v>
      </c>
      <c r="W626" s="11">
        <f>IF(tblSalaries[[#This Row],[Years of Experience]]="",Filters!$I$10,VLOOKUP(tblSalaries[[#This Row],[Years of Experience]],Filters!$G$3:$I$9,3,TRUE))</f>
        <v>0</v>
      </c>
    </row>
    <row r="627" spans="2:23" ht="15" customHeight="1" x14ac:dyDescent="0.25">
      <c r="B627" t="s">
        <v>2023</v>
      </c>
      <c r="C627" s="1">
        <v>41055.48337962963</v>
      </c>
      <c r="D627">
        <v>3561.5833374885137</v>
      </c>
      <c r="E627" t="s">
        <v>572</v>
      </c>
      <c r="F627" t="s">
        <v>258</v>
      </c>
      <c r="G627" t="s">
        <v>6</v>
      </c>
      <c r="H627" t="s">
        <v>7</v>
      </c>
      <c r="I627">
        <v>3</v>
      </c>
      <c r="J627" t="str">
        <f>VLOOKUP(tblSalaries[[#This Row],[clean Country]],tblCountries[[#All],[Mapping]:[Region]],2,FALSE)</f>
        <v>APAC</v>
      </c>
      <c r="L627" s="9" t="str">
        <f>IF($T627,tblSalaries[[#This Row],[Salary in USD]],"")</f>
        <v/>
      </c>
      <c r="M627" s="9" t="str">
        <f>IF($T627,tblSalaries[[#This Row],[Your Job Title]],"")</f>
        <v/>
      </c>
      <c r="N627" s="9" t="str">
        <f>IF($T627,tblSalaries[[#This Row],[Job Type]],"")</f>
        <v/>
      </c>
      <c r="O627" s="9" t="str">
        <f>IF($T627,tblSalaries[[#This Row],[clean Country]],"")</f>
        <v/>
      </c>
      <c r="P627" s="9" t="str">
        <f>IF($T627,tblSalaries[[#This Row],[How many hours of a day you work on Excel]],"")</f>
        <v/>
      </c>
      <c r="Q627" s="9" t="str">
        <f>IF($T627,tblSalaries[[#This Row],[Years of Experience]],"")</f>
        <v/>
      </c>
      <c r="R627" s="9" t="str">
        <f>IF($T627,tblSalaries[[#This Row],[Region]],"")</f>
        <v/>
      </c>
      <c r="T627" s="11">
        <f t="shared" si="9"/>
        <v>0</v>
      </c>
      <c r="U627" s="11">
        <f>VLOOKUP(tblSalaries[[#This Row],[Region]],SReg,2,FALSE)</f>
        <v>0</v>
      </c>
      <c r="V627" s="11">
        <f>VLOOKUP(tblSalaries[[#This Row],[How many hours of a day you work on Excel]],SHours,2,FALSE)</f>
        <v>1</v>
      </c>
      <c r="W627" s="11">
        <f>IF(tblSalaries[[#This Row],[Years of Experience]]="",Filters!$I$10,VLOOKUP(tblSalaries[[#This Row],[Years of Experience]],Filters!$G$3:$I$9,3,TRUE))</f>
        <v>0</v>
      </c>
    </row>
    <row r="628" spans="2:23" ht="15" customHeight="1" x14ac:dyDescent="0.25">
      <c r="B628" t="s">
        <v>2024</v>
      </c>
      <c r="C628" s="1">
        <v>41055.4843287037</v>
      </c>
      <c r="D628">
        <v>80000</v>
      </c>
      <c r="E628" t="s">
        <v>573</v>
      </c>
      <c r="F628" t="s">
        <v>45</v>
      </c>
      <c r="G628" t="s">
        <v>12</v>
      </c>
      <c r="H628" t="s">
        <v>7</v>
      </c>
      <c r="I628">
        <v>8</v>
      </c>
      <c r="J628" t="str">
        <f>VLOOKUP(tblSalaries[[#This Row],[clean Country]],tblCountries[[#All],[Mapping]:[Region]],2,FALSE)</f>
        <v>USA</v>
      </c>
      <c r="L628" s="9" t="str">
        <f>IF($T628,tblSalaries[[#This Row],[Salary in USD]],"")</f>
        <v/>
      </c>
      <c r="M628" s="9" t="str">
        <f>IF($T628,tblSalaries[[#This Row],[Your Job Title]],"")</f>
        <v/>
      </c>
      <c r="N628" s="9" t="str">
        <f>IF($T628,tblSalaries[[#This Row],[Job Type]],"")</f>
        <v/>
      </c>
      <c r="O628" s="9" t="str">
        <f>IF($T628,tblSalaries[[#This Row],[clean Country]],"")</f>
        <v/>
      </c>
      <c r="P628" s="9" t="str">
        <f>IF($T628,tblSalaries[[#This Row],[How many hours of a day you work on Excel]],"")</f>
        <v/>
      </c>
      <c r="Q628" s="9" t="str">
        <f>IF($T628,tblSalaries[[#This Row],[Years of Experience]],"")</f>
        <v/>
      </c>
      <c r="R628" s="9" t="str">
        <f>IF($T628,tblSalaries[[#This Row],[Region]],"")</f>
        <v/>
      </c>
      <c r="T628" s="11">
        <f t="shared" si="9"/>
        <v>0</v>
      </c>
      <c r="U628" s="11">
        <f>VLOOKUP(tblSalaries[[#This Row],[Region]],SReg,2,FALSE)</f>
        <v>1</v>
      </c>
      <c r="V628" s="11">
        <f>VLOOKUP(tblSalaries[[#This Row],[How many hours of a day you work on Excel]],SHours,2,FALSE)</f>
        <v>1</v>
      </c>
      <c r="W628" s="11">
        <f>IF(tblSalaries[[#This Row],[Years of Experience]]="",Filters!$I$10,VLOOKUP(tblSalaries[[#This Row],[Years of Experience]],Filters!$G$3:$I$9,3,TRUE))</f>
        <v>0</v>
      </c>
    </row>
    <row r="629" spans="2:23" ht="15" customHeight="1" x14ac:dyDescent="0.25">
      <c r="B629" t="s">
        <v>2025</v>
      </c>
      <c r="C629" s="1">
        <v>41055.4846412037</v>
      </c>
      <c r="D629">
        <v>10684.750012465542</v>
      </c>
      <c r="E629" t="s">
        <v>11</v>
      </c>
      <c r="F629" t="s">
        <v>17</v>
      </c>
      <c r="G629" t="s">
        <v>6</v>
      </c>
      <c r="H629" t="s">
        <v>15</v>
      </c>
      <c r="I629">
        <v>3</v>
      </c>
      <c r="J629" t="str">
        <f>VLOOKUP(tblSalaries[[#This Row],[clean Country]],tblCountries[[#All],[Mapping]:[Region]],2,FALSE)</f>
        <v>APAC</v>
      </c>
      <c r="L629" s="9" t="str">
        <f>IF($T629,tblSalaries[[#This Row],[Salary in USD]],"")</f>
        <v/>
      </c>
      <c r="M629" s="9" t="str">
        <f>IF($T629,tblSalaries[[#This Row],[Your Job Title]],"")</f>
        <v/>
      </c>
      <c r="N629" s="9" t="str">
        <f>IF($T629,tblSalaries[[#This Row],[Job Type]],"")</f>
        <v/>
      </c>
      <c r="O629" s="9" t="str">
        <f>IF($T629,tblSalaries[[#This Row],[clean Country]],"")</f>
        <v/>
      </c>
      <c r="P629" s="9" t="str">
        <f>IF($T629,tblSalaries[[#This Row],[How many hours of a day you work on Excel]],"")</f>
        <v/>
      </c>
      <c r="Q629" s="9" t="str">
        <f>IF($T629,tblSalaries[[#This Row],[Years of Experience]],"")</f>
        <v/>
      </c>
      <c r="R629" s="9" t="str">
        <f>IF($T629,tblSalaries[[#This Row],[Region]],"")</f>
        <v/>
      </c>
      <c r="T629" s="11">
        <f t="shared" si="9"/>
        <v>0</v>
      </c>
      <c r="U629" s="11">
        <f>VLOOKUP(tblSalaries[[#This Row],[Region]],SReg,2,FALSE)</f>
        <v>0</v>
      </c>
      <c r="V629" s="11">
        <f>VLOOKUP(tblSalaries[[#This Row],[How many hours of a day you work on Excel]],SHours,2,FALSE)</f>
        <v>0</v>
      </c>
      <c r="W629" s="11">
        <f>IF(tblSalaries[[#This Row],[Years of Experience]]="",Filters!$I$10,VLOOKUP(tblSalaries[[#This Row],[Years of Experience]],Filters!$G$3:$I$9,3,TRUE))</f>
        <v>0</v>
      </c>
    </row>
    <row r="630" spans="2:23" ht="15" customHeight="1" x14ac:dyDescent="0.25">
      <c r="B630" t="s">
        <v>2026</v>
      </c>
      <c r="C630" s="1">
        <v>41055.485972222225</v>
      </c>
      <c r="D630">
        <v>5342.3750062327708</v>
      </c>
      <c r="E630" t="s">
        <v>574</v>
      </c>
      <c r="F630" t="s">
        <v>233</v>
      </c>
      <c r="G630" t="s">
        <v>6</v>
      </c>
      <c r="H630" t="s">
        <v>10</v>
      </c>
      <c r="I630">
        <v>2</v>
      </c>
      <c r="J630" t="str">
        <f>VLOOKUP(tblSalaries[[#This Row],[clean Country]],tblCountries[[#All],[Mapping]:[Region]],2,FALSE)</f>
        <v>APAC</v>
      </c>
      <c r="L630" s="9" t="str">
        <f>IF($T630,tblSalaries[[#This Row],[Salary in USD]],"")</f>
        <v/>
      </c>
      <c r="M630" s="9" t="str">
        <f>IF($T630,tblSalaries[[#This Row],[Your Job Title]],"")</f>
        <v/>
      </c>
      <c r="N630" s="9" t="str">
        <f>IF($T630,tblSalaries[[#This Row],[Job Type]],"")</f>
        <v/>
      </c>
      <c r="O630" s="9" t="str">
        <f>IF($T630,tblSalaries[[#This Row],[clean Country]],"")</f>
        <v/>
      </c>
      <c r="P630" s="9" t="str">
        <f>IF($T630,tblSalaries[[#This Row],[How many hours of a day you work on Excel]],"")</f>
        <v/>
      </c>
      <c r="Q630" s="9" t="str">
        <f>IF($T630,tblSalaries[[#This Row],[Years of Experience]],"")</f>
        <v/>
      </c>
      <c r="R630" s="9" t="str">
        <f>IF($T630,tblSalaries[[#This Row],[Region]],"")</f>
        <v/>
      </c>
      <c r="T630" s="11">
        <f t="shared" si="9"/>
        <v>0</v>
      </c>
      <c r="U630" s="11">
        <f>VLOOKUP(tblSalaries[[#This Row],[Region]],SReg,2,FALSE)</f>
        <v>0</v>
      </c>
      <c r="V630" s="11">
        <f>VLOOKUP(tblSalaries[[#This Row],[How many hours of a day you work on Excel]],SHours,2,FALSE)</f>
        <v>1</v>
      </c>
      <c r="W630" s="11">
        <f>IF(tblSalaries[[#This Row],[Years of Experience]]="",Filters!$I$10,VLOOKUP(tblSalaries[[#This Row],[Years of Experience]],Filters!$G$3:$I$9,3,TRUE))</f>
        <v>0</v>
      </c>
    </row>
    <row r="631" spans="2:23" ht="15" customHeight="1" x14ac:dyDescent="0.25">
      <c r="B631" t="s">
        <v>2027</v>
      </c>
      <c r="C631" s="1">
        <v>41055.486504629633</v>
      </c>
      <c r="D631">
        <v>71231.666749770273</v>
      </c>
      <c r="E631" t="s">
        <v>575</v>
      </c>
      <c r="F631" t="s">
        <v>45</v>
      </c>
      <c r="G631" t="s">
        <v>6</v>
      </c>
      <c r="H631" t="s">
        <v>7</v>
      </c>
      <c r="I631">
        <v>1.5</v>
      </c>
      <c r="J631" t="str">
        <f>VLOOKUP(tblSalaries[[#This Row],[clean Country]],tblCountries[[#All],[Mapping]:[Region]],2,FALSE)</f>
        <v>APAC</v>
      </c>
      <c r="L631" s="9" t="str">
        <f>IF($T631,tblSalaries[[#This Row],[Salary in USD]],"")</f>
        <v/>
      </c>
      <c r="M631" s="9" t="str">
        <f>IF($T631,tblSalaries[[#This Row],[Your Job Title]],"")</f>
        <v/>
      </c>
      <c r="N631" s="9" t="str">
        <f>IF($T631,tblSalaries[[#This Row],[Job Type]],"")</f>
        <v/>
      </c>
      <c r="O631" s="9" t="str">
        <f>IF($T631,tblSalaries[[#This Row],[clean Country]],"")</f>
        <v/>
      </c>
      <c r="P631" s="9" t="str">
        <f>IF($T631,tblSalaries[[#This Row],[How many hours of a day you work on Excel]],"")</f>
        <v/>
      </c>
      <c r="Q631" s="9" t="str">
        <f>IF($T631,tblSalaries[[#This Row],[Years of Experience]],"")</f>
        <v/>
      </c>
      <c r="R631" s="9" t="str">
        <f>IF($T631,tblSalaries[[#This Row],[Region]],"")</f>
        <v/>
      </c>
      <c r="T631" s="11">
        <f t="shared" si="9"/>
        <v>0</v>
      </c>
      <c r="U631" s="11">
        <f>VLOOKUP(tblSalaries[[#This Row],[Region]],SReg,2,FALSE)</f>
        <v>0</v>
      </c>
      <c r="V631" s="11">
        <f>VLOOKUP(tblSalaries[[#This Row],[How many hours of a day you work on Excel]],SHours,2,FALSE)</f>
        <v>1</v>
      </c>
      <c r="W631" s="11">
        <f>IF(tblSalaries[[#This Row],[Years of Experience]]="",Filters!$I$10,VLOOKUP(tblSalaries[[#This Row],[Years of Experience]],Filters!$G$3:$I$9,3,TRUE))</f>
        <v>0</v>
      </c>
    </row>
    <row r="632" spans="2:23" ht="15" customHeight="1" x14ac:dyDescent="0.25">
      <c r="B632" t="s">
        <v>2028</v>
      </c>
      <c r="C632" s="1">
        <v>41055.490011574075</v>
      </c>
      <c r="D632">
        <v>80135.625093491559</v>
      </c>
      <c r="E632" t="s">
        <v>576</v>
      </c>
      <c r="F632" t="s">
        <v>3393</v>
      </c>
      <c r="G632" t="s">
        <v>6</v>
      </c>
      <c r="H632" t="s">
        <v>22</v>
      </c>
      <c r="I632">
        <v>6</v>
      </c>
      <c r="J632" t="str">
        <f>VLOOKUP(tblSalaries[[#This Row],[clean Country]],tblCountries[[#All],[Mapping]:[Region]],2,FALSE)</f>
        <v>APAC</v>
      </c>
      <c r="L632" s="9" t="str">
        <f>IF($T632,tblSalaries[[#This Row],[Salary in USD]],"")</f>
        <v/>
      </c>
      <c r="M632" s="9" t="str">
        <f>IF($T632,tblSalaries[[#This Row],[Your Job Title]],"")</f>
        <v/>
      </c>
      <c r="N632" s="9" t="str">
        <f>IF($T632,tblSalaries[[#This Row],[Job Type]],"")</f>
        <v/>
      </c>
      <c r="O632" s="9" t="str">
        <f>IF($T632,tblSalaries[[#This Row],[clean Country]],"")</f>
        <v/>
      </c>
      <c r="P632" s="9" t="str">
        <f>IF($T632,tblSalaries[[#This Row],[How many hours of a day you work on Excel]],"")</f>
        <v/>
      </c>
      <c r="Q632" s="9" t="str">
        <f>IF($T632,tblSalaries[[#This Row],[Years of Experience]],"")</f>
        <v/>
      </c>
      <c r="R632" s="9" t="str">
        <f>IF($T632,tblSalaries[[#This Row],[Region]],"")</f>
        <v/>
      </c>
      <c r="T632" s="11">
        <f t="shared" si="9"/>
        <v>0</v>
      </c>
      <c r="U632" s="11">
        <f>VLOOKUP(tblSalaries[[#This Row],[Region]],SReg,2,FALSE)</f>
        <v>0</v>
      </c>
      <c r="V632" s="11">
        <f>VLOOKUP(tblSalaries[[#This Row],[How many hours of a day you work on Excel]],SHours,2,FALSE)</f>
        <v>0</v>
      </c>
      <c r="W632" s="11">
        <f>IF(tblSalaries[[#This Row],[Years of Experience]]="",Filters!$I$10,VLOOKUP(tblSalaries[[#This Row],[Years of Experience]],Filters!$G$3:$I$9,3,TRUE))</f>
        <v>0</v>
      </c>
    </row>
    <row r="633" spans="2:23" ht="15" customHeight="1" x14ac:dyDescent="0.25">
      <c r="B633" t="s">
        <v>2029</v>
      </c>
      <c r="C633" s="1">
        <v>41055.49050925926</v>
      </c>
      <c r="D633">
        <v>54084.883766667976</v>
      </c>
      <c r="E633" t="s">
        <v>565</v>
      </c>
      <c r="F633" t="s">
        <v>45</v>
      </c>
      <c r="G633" t="s">
        <v>74</v>
      </c>
      <c r="H633" t="s">
        <v>7</v>
      </c>
      <c r="I633">
        <v>5</v>
      </c>
      <c r="J633" t="str">
        <f>VLOOKUP(tblSalaries[[#This Row],[clean Country]],tblCountries[[#All],[Mapping]:[Region]],2,FALSE)</f>
        <v>CAN</v>
      </c>
      <c r="L633" s="9" t="str">
        <f>IF($T633,tblSalaries[[#This Row],[Salary in USD]],"")</f>
        <v/>
      </c>
      <c r="M633" s="9" t="str">
        <f>IF($T633,tblSalaries[[#This Row],[Your Job Title]],"")</f>
        <v/>
      </c>
      <c r="N633" s="9" t="str">
        <f>IF($T633,tblSalaries[[#This Row],[Job Type]],"")</f>
        <v/>
      </c>
      <c r="O633" s="9" t="str">
        <f>IF($T633,tblSalaries[[#This Row],[clean Country]],"")</f>
        <v/>
      </c>
      <c r="P633" s="9" t="str">
        <f>IF($T633,tblSalaries[[#This Row],[How many hours of a day you work on Excel]],"")</f>
        <v/>
      </c>
      <c r="Q633" s="9" t="str">
        <f>IF($T633,tblSalaries[[#This Row],[Years of Experience]],"")</f>
        <v/>
      </c>
      <c r="R633" s="9" t="str">
        <f>IF($T633,tblSalaries[[#This Row],[Region]],"")</f>
        <v/>
      </c>
      <c r="T633" s="11">
        <f t="shared" si="9"/>
        <v>0</v>
      </c>
      <c r="U633" s="11">
        <f>VLOOKUP(tblSalaries[[#This Row],[Region]],SReg,2,FALSE)</f>
        <v>0</v>
      </c>
      <c r="V633" s="11">
        <f>VLOOKUP(tblSalaries[[#This Row],[How many hours of a day you work on Excel]],SHours,2,FALSE)</f>
        <v>1</v>
      </c>
      <c r="W633" s="11">
        <f>IF(tblSalaries[[#This Row],[Years of Experience]]="",Filters!$I$10,VLOOKUP(tblSalaries[[#This Row],[Years of Experience]],Filters!$G$3:$I$9,3,TRUE))</f>
        <v>0</v>
      </c>
    </row>
    <row r="634" spans="2:23" ht="15" customHeight="1" x14ac:dyDescent="0.25">
      <c r="B634" t="s">
        <v>2030</v>
      </c>
      <c r="C634" s="1">
        <v>41055.491180555553</v>
      </c>
      <c r="D634">
        <v>53000</v>
      </c>
      <c r="E634" t="s">
        <v>11</v>
      </c>
      <c r="F634" t="s">
        <v>17</v>
      </c>
      <c r="G634" t="s">
        <v>12</v>
      </c>
      <c r="H634" t="s">
        <v>7</v>
      </c>
      <c r="I634">
        <v>30</v>
      </c>
      <c r="J634" t="str">
        <f>VLOOKUP(tblSalaries[[#This Row],[clean Country]],tblCountries[[#All],[Mapping]:[Region]],2,FALSE)</f>
        <v>USA</v>
      </c>
      <c r="L634" s="9">
        <f>IF($T634,tblSalaries[[#This Row],[Salary in USD]],"")</f>
        <v>53000</v>
      </c>
      <c r="M634" s="9" t="str">
        <f>IF($T634,tblSalaries[[#This Row],[Your Job Title]],"")</f>
        <v>Financial Analyst</v>
      </c>
      <c r="N634" s="9" t="str">
        <f>IF($T634,tblSalaries[[#This Row],[Job Type]],"")</f>
        <v>Analyst</v>
      </c>
      <c r="O634" s="9" t="str">
        <f>IF($T634,tblSalaries[[#This Row],[clean Country]],"")</f>
        <v>USA</v>
      </c>
      <c r="P634" s="9" t="str">
        <f>IF($T634,tblSalaries[[#This Row],[How many hours of a day you work on Excel]],"")</f>
        <v>4 to 6 hours a day</v>
      </c>
      <c r="Q634" s="9">
        <f>IF($T634,tblSalaries[[#This Row],[Years of Experience]],"")</f>
        <v>30</v>
      </c>
      <c r="R634" s="9" t="str">
        <f>IF($T634,tblSalaries[[#This Row],[Region]],"")</f>
        <v>USA</v>
      </c>
      <c r="T634" s="11">
        <f t="shared" si="9"/>
        <v>1</v>
      </c>
      <c r="U634" s="11">
        <f>VLOOKUP(tblSalaries[[#This Row],[Region]],SReg,2,FALSE)</f>
        <v>1</v>
      </c>
      <c r="V634" s="11">
        <f>VLOOKUP(tblSalaries[[#This Row],[How many hours of a day you work on Excel]],SHours,2,FALSE)</f>
        <v>1</v>
      </c>
      <c r="W634" s="11">
        <f>IF(tblSalaries[[#This Row],[Years of Experience]]="",Filters!$I$10,VLOOKUP(tblSalaries[[#This Row],[Years of Experience]],Filters!$G$3:$I$9,3,TRUE))</f>
        <v>1</v>
      </c>
    </row>
    <row r="635" spans="2:23" ht="15" customHeight="1" x14ac:dyDescent="0.25">
      <c r="B635" t="s">
        <v>2031</v>
      </c>
      <c r="C635" s="1">
        <v>41055.491412037038</v>
      </c>
      <c r="D635">
        <v>5342.3750062327708</v>
      </c>
      <c r="E635" t="s">
        <v>297</v>
      </c>
      <c r="F635" t="s">
        <v>3391</v>
      </c>
      <c r="G635" t="s">
        <v>6</v>
      </c>
      <c r="H635" t="s">
        <v>7</v>
      </c>
      <c r="I635">
        <v>1</v>
      </c>
      <c r="J635" t="str">
        <f>VLOOKUP(tblSalaries[[#This Row],[clean Country]],tblCountries[[#All],[Mapping]:[Region]],2,FALSE)</f>
        <v>APAC</v>
      </c>
      <c r="L635" s="9" t="str">
        <f>IF($T635,tblSalaries[[#This Row],[Salary in USD]],"")</f>
        <v/>
      </c>
      <c r="M635" s="9" t="str">
        <f>IF($T635,tblSalaries[[#This Row],[Your Job Title]],"")</f>
        <v/>
      </c>
      <c r="N635" s="9" t="str">
        <f>IF($T635,tblSalaries[[#This Row],[Job Type]],"")</f>
        <v/>
      </c>
      <c r="O635" s="9" t="str">
        <f>IF($T635,tblSalaries[[#This Row],[clean Country]],"")</f>
        <v/>
      </c>
      <c r="P635" s="9" t="str">
        <f>IF($T635,tblSalaries[[#This Row],[How many hours of a day you work on Excel]],"")</f>
        <v/>
      </c>
      <c r="Q635" s="9" t="str">
        <f>IF($T635,tblSalaries[[#This Row],[Years of Experience]],"")</f>
        <v/>
      </c>
      <c r="R635" s="9" t="str">
        <f>IF($T635,tblSalaries[[#This Row],[Region]],"")</f>
        <v/>
      </c>
      <c r="T635" s="11">
        <f t="shared" si="9"/>
        <v>0</v>
      </c>
      <c r="U635" s="11">
        <f>VLOOKUP(tblSalaries[[#This Row],[Region]],SReg,2,FALSE)</f>
        <v>0</v>
      </c>
      <c r="V635" s="11">
        <f>VLOOKUP(tblSalaries[[#This Row],[How many hours of a day you work on Excel]],SHours,2,FALSE)</f>
        <v>1</v>
      </c>
      <c r="W635" s="11">
        <f>IF(tblSalaries[[#This Row],[Years of Experience]]="",Filters!$I$10,VLOOKUP(tblSalaries[[#This Row],[Years of Experience]],Filters!$G$3:$I$9,3,TRUE))</f>
        <v>0</v>
      </c>
    </row>
    <row r="636" spans="2:23" ht="15" customHeight="1" x14ac:dyDescent="0.25">
      <c r="B636" t="s">
        <v>2032</v>
      </c>
      <c r="C636" s="1">
        <v>41055.493090277778</v>
      </c>
      <c r="D636">
        <v>7123.1666749770275</v>
      </c>
      <c r="E636" t="s">
        <v>577</v>
      </c>
      <c r="F636" t="s">
        <v>45</v>
      </c>
      <c r="G636" t="s">
        <v>6</v>
      </c>
      <c r="H636" t="s">
        <v>22</v>
      </c>
      <c r="I636">
        <v>5</v>
      </c>
      <c r="J636" t="str">
        <f>VLOOKUP(tblSalaries[[#This Row],[clean Country]],tblCountries[[#All],[Mapping]:[Region]],2,FALSE)</f>
        <v>APAC</v>
      </c>
      <c r="L636" s="9" t="str">
        <f>IF($T636,tblSalaries[[#This Row],[Salary in USD]],"")</f>
        <v/>
      </c>
      <c r="M636" s="9" t="str">
        <f>IF($T636,tblSalaries[[#This Row],[Your Job Title]],"")</f>
        <v/>
      </c>
      <c r="N636" s="9" t="str">
        <f>IF($T636,tblSalaries[[#This Row],[Job Type]],"")</f>
        <v/>
      </c>
      <c r="O636" s="9" t="str">
        <f>IF($T636,tblSalaries[[#This Row],[clean Country]],"")</f>
        <v/>
      </c>
      <c r="P636" s="9" t="str">
        <f>IF($T636,tblSalaries[[#This Row],[How many hours of a day you work on Excel]],"")</f>
        <v/>
      </c>
      <c r="Q636" s="9" t="str">
        <f>IF($T636,tblSalaries[[#This Row],[Years of Experience]],"")</f>
        <v/>
      </c>
      <c r="R636" s="9" t="str">
        <f>IF($T636,tblSalaries[[#This Row],[Region]],"")</f>
        <v/>
      </c>
      <c r="T636" s="11">
        <f t="shared" si="9"/>
        <v>0</v>
      </c>
      <c r="U636" s="11">
        <f>VLOOKUP(tblSalaries[[#This Row],[Region]],SReg,2,FALSE)</f>
        <v>0</v>
      </c>
      <c r="V636" s="11">
        <f>VLOOKUP(tblSalaries[[#This Row],[How many hours of a day you work on Excel]],SHours,2,FALSE)</f>
        <v>0</v>
      </c>
      <c r="W636" s="11">
        <f>IF(tblSalaries[[#This Row],[Years of Experience]]="",Filters!$I$10,VLOOKUP(tblSalaries[[#This Row],[Years of Experience]],Filters!$G$3:$I$9,3,TRUE))</f>
        <v>0</v>
      </c>
    </row>
    <row r="637" spans="2:23" ht="15" customHeight="1" x14ac:dyDescent="0.25">
      <c r="B637" t="s">
        <v>2033</v>
      </c>
      <c r="C637" s="1">
        <v>41055.493449074071</v>
      </c>
      <c r="D637">
        <v>10684.750012465542</v>
      </c>
      <c r="E637" t="s">
        <v>578</v>
      </c>
      <c r="F637" t="s">
        <v>45</v>
      </c>
      <c r="G637" t="s">
        <v>6</v>
      </c>
      <c r="H637" t="s">
        <v>7</v>
      </c>
      <c r="I637">
        <v>11</v>
      </c>
      <c r="J637" t="str">
        <f>VLOOKUP(tblSalaries[[#This Row],[clean Country]],tblCountries[[#All],[Mapping]:[Region]],2,FALSE)</f>
        <v>APAC</v>
      </c>
      <c r="L637" s="9" t="str">
        <f>IF($T637,tblSalaries[[#This Row],[Salary in USD]],"")</f>
        <v/>
      </c>
      <c r="M637" s="9" t="str">
        <f>IF($T637,tblSalaries[[#This Row],[Your Job Title]],"")</f>
        <v/>
      </c>
      <c r="N637" s="9" t="str">
        <f>IF($T637,tblSalaries[[#This Row],[Job Type]],"")</f>
        <v/>
      </c>
      <c r="O637" s="9" t="str">
        <f>IF($T637,tblSalaries[[#This Row],[clean Country]],"")</f>
        <v/>
      </c>
      <c r="P637" s="9" t="str">
        <f>IF($T637,tblSalaries[[#This Row],[How many hours of a day you work on Excel]],"")</f>
        <v/>
      </c>
      <c r="Q637" s="9" t="str">
        <f>IF($T637,tblSalaries[[#This Row],[Years of Experience]],"")</f>
        <v/>
      </c>
      <c r="R637" s="9" t="str">
        <f>IF($T637,tblSalaries[[#This Row],[Region]],"")</f>
        <v/>
      </c>
      <c r="T637" s="11">
        <f t="shared" si="9"/>
        <v>0</v>
      </c>
      <c r="U637" s="11">
        <f>VLOOKUP(tblSalaries[[#This Row],[Region]],SReg,2,FALSE)</f>
        <v>0</v>
      </c>
      <c r="V637" s="11">
        <f>VLOOKUP(tblSalaries[[#This Row],[How many hours of a day you work on Excel]],SHours,2,FALSE)</f>
        <v>1</v>
      </c>
      <c r="W637" s="11">
        <f>IF(tblSalaries[[#This Row],[Years of Experience]]="",Filters!$I$10,VLOOKUP(tblSalaries[[#This Row],[Years of Experience]],Filters!$G$3:$I$9,3,TRUE))</f>
        <v>1</v>
      </c>
    </row>
    <row r="638" spans="2:23" ht="15" customHeight="1" x14ac:dyDescent="0.25">
      <c r="B638" t="s">
        <v>2034</v>
      </c>
      <c r="C638" s="1">
        <v>41055.496724537035</v>
      </c>
      <c r="D638">
        <v>4000</v>
      </c>
      <c r="E638" t="s">
        <v>563</v>
      </c>
      <c r="F638" t="s">
        <v>3391</v>
      </c>
      <c r="G638" t="s">
        <v>6</v>
      </c>
      <c r="H638" t="s">
        <v>10</v>
      </c>
      <c r="I638">
        <v>4</v>
      </c>
      <c r="J638" t="str">
        <f>VLOOKUP(tblSalaries[[#This Row],[clean Country]],tblCountries[[#All],[Mapping]:[Region]],2,FALSE)</f>
        <v>APAC</v>
      </c>
      <c r="L638" s="9" t="str">
        <f>IF($T638,tblSalaries[[#This Row],[Salary in USD]],"")</f>
        <v/>
      </c>
      <c r="M638" s="9" t="str">
        <f>IF($T638,tblSalaries[[#This Row],[Your Job Title]],"")</f>
        <v/>
      </c>
      <c r="N638" s="9" t="str">
        <f>IF($T638,tblSalaries[[#This Row],[Job Type]],"")</f>
        <v/>
      </c>
      <c r="O638" s="9" t="str">
        <f>IF($T638,tblSalaries[[#This Row],[clean Country]],"")</f>
        <v/>
      </c>
      <c r="P638" s="9" t="str">
        <f>IF($T638,tblSalaries[[#This Row],[How many hours of a day you work on Excel]],"")</f>
        <v/>
      </c>
      <c r="Q638" s="9" t="str">
        <f>IF($T638,tblSalaries[[#This Row],[Years of Experience]],"")</f>
        <v/>
      </c>
      <c r="R638" s="9" t="str">
        <f>IF($T638,tblSalaries[[#This Row],[Region]],"")</f>
        <v/>
      </c>
      <c r="T638" s="11">
        <f t="shared" si="9"/>
        <v>0</v>
      </c>
      <c r="U638" s="11">
        <f>VLOOKUP(tblSalaries[[#This Row],[Region]],SReg,2,FALSE)</f>
        <v>0</v>
      </c>
      <c r="V638" s="11">
        <f>VLOOKUP(tblSalaries[[#This Row],[How many hours of a day you work on Excel]],SHours,2,FALSE)</f>
        <v>1</v>
      </c>
      <c r="W638" s="11">
        <f>IF(tblSalaries[[#This Row],[Years of Experience]]="",Filters!$I$10,VLOOKUP(tblSalaries[[#This Row],[Years of Experience]],Filters!$G$3:$I$9,3,TRUE))</f>
        <v>0</v>
      </c>
    </row>
    <row r="639" spans="2:23" ht="15" customHeight="1" x14ac:dyDescent="0.25">
      <c r="B639" t="s">
        <v>2035</v>
      </c>
      <c r="C639" s="1">
        <v>41055.498877314814</v>
      </c>
      <c r="D639">
        <v>8000</v>
      </c>
      <c r="E639" t="s">
        <v>579</v>
      </c>
      <c r="F639" t="s">
        <v>45</v>
      </c>
      <c r="G639" t="s">
        <v>248</v>
      </c>
      <c r="H639" t="s">
        <v>10</v>
      </c>
      <c r="I639">
        <v>1</v>
      </c>
      <c r="J639" t="str">
        <f>VLOOKUP(tblSalaries[[#This Row],[clean Country]],tblCountries[[#All],[Mapping]:[Region]],2,FALSE)</f>
        <v>APAC</v>
      </c>
      <c r="L639" s="9" t="str">
        <f>IF($T639,tblSalaries[[#This Row],[Salary in USD]],"")</f>
        <v/>
      </c>
      <c r="M639" s="9" t="str">
        <f>IF($T639,tblSalaries[[#This Row],[Your Job Title]],"")</f>
        <v/>
      </c>
      <c r="N639" s="9" t="str">
        <f>IF($T639,tblSalaries[[#This Row],[Job Type]],"")</f>
        <v/>
      </c>
      <c r="O639" s="9" t="str">
        <f>IF($T639,tblSalaries[[#This Row],[clean Country]],"")</f>
        <v/>
      </c>
      <c r="P639" s="9" t="str">
        <f>IF($T639,tblSalaries[[#This Row],[How many hours of a day you work on Excel]],"")</f>
        <v/>
      </c>
      <c r="Q639" s="9" t="str">
        <f>IF($T639,tblSalaries[[#This Row],[Years of Experience]],"")</f>
        <v/>
      </c>
      <c r="R639" s="9" t="str">
        <f>IF($T639,tblSalaries[[#This Row],[Region]],"")</f>
        <v/>
      </c>
      <c r="T639" s="11">
        <f t="shared" si="9"/>
        <v>0</v>
      </c>
      <c r="U639" s="11">
        <f>VLOOKUP(tblSalaries[[#This Row],[Region]],SReg,2,FALSE)</f>
        <v>0</v>
      </c>
      <c r="V639" s="11">
        <f>VLOOKUP(tblSalaries[[#This Row],[How many hours of a day you work on Excel]],SHours,2,FALSE)</f>
        <v>1</v>
      </c>
      <c r="W639" s="11">
        <f>IF(tblSalaries[[#This Row],[Years of Experience]]="",Filters!$I$10,VLOOKUP(tblSalaries[[#This Row],[Years of Experience]],Filters!$G$3:$I$9,3,TRUE))</f>
        <v>0</v>
      </c>
    </row>
    <row r="640" spans="2:23" ht="15" customHeight="1" x14ac:dyDescent="0.25">
      <c r="B640" t="s">
        <v>2036</v>
      </c>
      <c r="C640" s="1">
        <v>41055.503877314812</v>
      </c>
      <c r="D640">
        <v>2671.1875031163854</v>
      </c>
      <c r="E640" t="s">
        <v>581</v>
      </c>
      <c r="F640" t="s">
        <v>45</v>
      </c>
      <c r="G640" t="s">
        <v>6</v>
      </c>
      <c r="H640" t="s">
        <v>15</v>
      </c>
      <c r="I640">
        <v>5</v>
      </c>
      <c r="J640" t="str">
        <f>VLOOKUP(tblSalaries[[#This Row],[clean Country]],tblCountries[[#All],[Mapping]:[Region]],2,FALSE)</f>
        <v>APAC</v>
      </c>
      <c r="L640" s="9" t="str">
        <f>IF($T640,tblSalaries[[#This Row],[Salary in USD]],"")</f>
        <v/>
      </c>
      <c r="M640" s="9" t="str">
        <f>IF($T640,tblSalaries[[#This Row],[Your Job Title]],"")</f>
        <v/>
      </c>
      <c r="N640" s="9" t="str">
        <f>IF($T640,tblSalaries[[#This Row],[Job Type]],"")</f>
        <v/>
      </c>
      <c r="O640" s="9" t="str">
        <f>IF($T640,tblSalaries[[#This Row],[clean Country]],"")</f>
        <v/>
      </c>
      <c r="P640" s="9" t="str">
        <f>IF($T640,tblSalaries[[#This Row],[How many hours of a day you work on Excel]],"")</f>
        <v/>
      </c>
      <c r="Q640" s="9" t="str">
        <f>IF($T640,tblSalaries[[#This Row],[Years of Experience]],"")</f>
        <v/>
      </c>
      <c r="R640" s="9" t="str">
        <f>IF($T640,tblSalaries[[#This Row],[Region]],"")</f>
        <v/>
      </c>
      <c r="T640" s="11">
        <f t="shared" si="9"/>
        <v>0</v>
      </c>
      <c r="U640" s="11">
        <f>VLOOKUP(tblSalaries[[#This Row],[Region]],SReg,2,FALSE)</f>
        <v>0</v>
      </c>
      <c r="V640" s="11">
        <f>VLOOKUP(tblSalaries[[#This Row],[How many hours of a day you work on Excel]],SHours,2,FALSE)</f>
        <v>0</v>
      </c>
      <c r="W640" s="11">
        <f>IF(tblSalaries[[#This Row],[Years of Experience]]="",Filters!$I$10,VLOOKUP(tblSalaries[[#This Row],[Years of Experience]],Filters!$G$3:$I$9,3,TRUE))</f>
        <v>0</v>
      </c>
    </row>
    <row r="641" spans="2:23" ht="15" customHeight="1" x14ac:dyDescent="0.25">
      <c r="B641" t="s">
        <v>2037</v>
      </c>
      <c r="C641" s="1">
        <v>41055.50980324074</v>
      </c>
      <c r="D641">
        <v>14246.333349954055</v>
      </c>
      <c r="E641" t="s">
        <v>233</v>
      </c>
      <c r="F641" t="s">
        <v>233</v>
      </c>
      <c r="G641" t="s">
        <v>6</v>
      </c>
      <c r="H641" t="s">
        <v>15</v>
      </c>
      <c r="I641">
        <v>3</v>
      </c>
      <c r="J641" t="str">
        <f>VLOOKUP(tblSalaries[[#This Row],[clean Country]],tblCountries[[#All],[Mapping]:[Region]],2,FALSE)</f>
        <v>APAC</v>
      </c>
      <c r="L641" s="9" t="str">
        <f>IF($T641,tblSalaries[[#This Row],[Salary in USD]],"")</f>
        <v/>
      </c>
      <c r="M641" s="9" t="str">
        <f>IF($T641,tblSalaries[[#This Row],[Your Job Title]],"")</f>
        <v/>
      </c>
      <c r="N641" s="9" t="str">
        <f>IF($T641,tblSalaries[[#This Row],[Job Type]],"")</f>
        <v/>
      </c>
      <c r="O641" s="9" t="str">
        <f>IF($T641,tblSalaries[[#This Row],[clean Country]],"")</f>
        <v/>
      </c>
      <c r="P641" s="9" t="str">
        <f>IF($T641,tblSalaries[[#This Row],[How many hours of a day you work on Excel]],"")</f>
        <v/>
      </c>
      <c r="Q641" s="9" t="str">
        <f>IF($T641,tblSalaries[[#This Row],[Years of Experience]],"")</f>
        <v/>
      </c>
      <c r="R641" s="9" t="str">
        <f>IF($T641,tblSalaries[[#This Row],[Region]],"")</f>
        <v/>
      </c>
      <c r="T641" s="11">
        <f t="shared" si="9"/>
        <v>0</v>
      </c>
      <c r="U641" s="11">
        <f>VLOOKUP(tblSalaries[[#This Row],[Region]],SReg,2,FALSE)</f>
        <v>0</v>
      </c>
      <c r="V641" s="11">
        <f>VLOOKUP(tblSalaries[[#This Row],[How many hours of a day you work on Excel]],SHours,2,FALSE)</f>
        <v>0</v>
      </c>
      <c r="W641" s="11">
        <f>IF(tblSalaries[[#This Row],[Years of Experience]]="",Filters!$I$10,VLOOKUP(tblSalaries[[#This Row],[Years of Experience]],Filters!$G$3:$I$9,3,TRUE))</f>
        <v>0</v>
      </c>
    </row>
    <row r="642" spans="2:23" ht="15" customHeight="1" x14ac:dyDescent="0.25">
      <c r="B642" t="s">
        <v>2038</v>
      </c>
      <c r="C642" s="1">
        <v>41055.511817129627</v>
      </c>
      <c r="D642">
        <v>8547.8000099724322</v>
      </c>
      <c r="E642" t="s">
        <v>582</v>
      </c>
      <c r="F642" t="s">
        <v>3391</v>
      </c>
      <c r="G642" t="s">
        <v>6</v>
      </c>
      <c r="H642" t="s">
        <v>22</v>
      </c>
      <c r="I642">
        <v>3</v>
      </c>
      <c r="J642" t="str">
        <f>VLOOKUP(tblSalaries[[#This Row],[clean Country]],tblCountries[[#All],[Mapping]:[Region]],2,FALSE)</f>
        <v>APAC</v>
      </c>
      <c r="L642" s="9" t="str">
        <f>IF($T642,tblSalaries[[#This Row],[Salary in USD]],"")</f>
        <v/>
      </c>
      <c r="M642" s="9" t="str">
        <f>IF($T642,tblSalaries[[#This Row],[Your Job Title]],"")</f>
        <v/>
      </c>
      <c r="N642" s="9" t="str">
        <f>IF($T642,tblSalaries[[#This Row],[Job Type]],"")</f>
        <v/>
      </c>
      <c r="O642" s="9" t="str">
        <f>IF($T642,tblSalaries[[#This Row],[clean Country]],"")</f>
        <v/>
      </c>
      <c r="P642" s="9" t="str">
        <f>IF($T642,tblSalaries[[#This Row],[How many hours of a day you work on Excel]],"")</f>
        <v/>
      </c>
      <c r="Q642" s="9" t="str">
        <f>IF($T642,tblSalaries[[#This Row],[Years of Experience]],"")</f>
        <v/>
      </c>
      <c r="R642" s="9" t="str">
        <f>IF($T642,tblSalaries[[#This Row],[Region]],"")</f>
        <v/>
      </c>
      <c r="T642" s="11">
        <f t="shared" si="9"/>
        <v>0</v>
      </c>
      <c r="U642" s="11">
        <f>VLOOKUP(tblSalaries[[#This Row],[Region]],SReg,2,FALSE)</f>
        <v>0</v>
      </c>
      <c r="V642" s="11">
        <f>VLOOKUP(tblSalaries[[#This Row],[How many hours of a day you work on Excel]],SHours,2,FALSE)</f>
        <v>0</v>
      </c>
      <c r="W642" s="11">
        <f>IF(tblSalaries[[#This Row],[Years of Experience]]="",Filters!$I$10,VLOOKUP(tblSalaries[[#This Row],[Years of Experience]],Filters!$G$3:$I$9,3,TRUE))</f>
        <v>0</v>
      </c>
    </row>
    <row r="643" spans="2:23" ht="15" customHeight="1" x14ac:dyDescent="0.25">
      <c r="B643" t="s">
        <v>2039</v>
      </c>
      <c r="C643" s="1">
        <v>41055.513738425929</v>
      </c>
      <c r="D643">
        <v>7693.0200089751897</v>
      </c>
      <c r="E643" t="s">
        <v>583</v>
      </c>
      <c r="F643" t="s">
        <v>45</v>
      </c>
      <c r="G643" t="s">
        <v>6</v>
      </c>
      <c r="H643" t="s">
        <v>15</v>
      </c>
      <c r="I643">
        <v>5</v>
      </c>
      <c r="J643" t="str">
        <f>VLOOKUP(tblSalaries[[#This Row],[clean Country]],tblCountries[[#All],[Mapping]:[Region]],2,FALSE)</f>
        <v>APAC</v>
      </c>
      <c r="L643" s="9" t="str">
        <f>IF($T643,tblSalaries[[#This Row],[Salary in USD]],"")</f>
        <v/>
      </c>
      <c r="M643" s="9" t="str">
        <f>IF($T643,tblSalaries[[#This Row],[Your Job Title]],"")</f>
        <v/>
      </c>
      <c r="N643" s="9" t="str">
        <f>IF($T643,tblSalaries[[#This Row],[Job Type]],"")</f>
        <v/>
      </c>
      <c r="O643" s="9" t="str">
        <f>IF($T643,tblSalaries[[#This Row],[clean Country]],"")</f>
        <v/>
      </c>
      <c r="P643" s="9" t="str">
        <f>IF($T643,tblSalaries[[#This Row],[How many hours of a day you work on Excel]],"")</f>
        <v/>
      </c>
      <c r="Q643" s="9" t="str">
        <f>IF($T643,tblSalaries[[#This Row],[Years of Experience]],"")</f>
        <v/>
      </c>
      <c r="R643" s="9" t="str">
        <f>IF($T643,tblSalaries[[#This Row],[Region]],"")</f>
        <v/>
      </c>
      <c r="T643" s="11">
        <f t="shared" si="9"/>
        <v>0</v>
      </c>
      <c r="U643" s="11">
        <f>VLOOKUP(tblSalaries[[#This Row],[Region]],SReg,2,FALSE)</f>
        <v>0</v>
      </c>
      <c r="V643" s="11">
        <f>VLOOKUP(tblSalaries[[#This Row],[How many hours of a day you work on Excel]],SHours,2,FALSE)</f>
        <v>0</v>
      </c>
      <c r="W643" s="11">
        <f>IF(tblSalaries[[#This Row],[Years of Experience]]="",Filters!$I$10,VLOOKUP(tblSalaries[[#This Row],[Years of Experience]],Filters!$G$3:$I$9,3,TRUE))</f>
        <v>0</v>
      </c>
    </row>
    <row r="644" spans="2:23" ht="15" customHeight="1" x14ac:dyDescent="0.25">
      <c r="B644" t="s">
        <v>2040</v>
      </c>
      <c r="C644" s="1">
        <v>41055.513807870368</v>
      </c>
      <c r="D644">
        <v>4000</v>
      </c>
      <c r="E644" t="s">
        <v>584</v>
      </c>
      <c r="F644" t="s">
        <v>45</v>
      </c>
      <c r="G644" t="s">
        <v>6</v>
      </c>
      <c r="H644" t="s">
        <v>10</v>
      </c>
      <c r="I644">
        <v>8</v>
      </c>
      <c r="J644" t="str">
        <f>VLOOKUP(tblSalaries[[#This Row],[clean Country]],tblCountries[[#All],[Mapping]:[Region]],2,FALSE)</f>
        <v>APAC</v>
      </c>
      <c r="L644" s="9" t="str">
        <f>IF($T644,tblSalaries[[#This Row],[Salary in USD]],"")</f>
        <v/>
      </c>
      <c r="M644" s="9" t="str">
        <f>IF($T644,tblSalaries[[#This Row],[Your Job Title]],"")</f>
        <v/>
      </c>
      <c r="N644" s="9" t="str">
        <f>IF($T644,tblSalaries[[#This Row],[Job Type]],"")</f>
        <v/>
      </c>
      <c r="O644" s="9" t="str">
        <f>IF($T644,tblSalaries[[#This Row],[clean Country]],"")</f>
        <v/>
      </c>
      <c r="P644" s="9" t="str">
        <f>IF($T644,tblSalaries[[#This Row],[How many hours of a day you work on Excel]],"")</f>
        <v/>
      </c>
      <c r="Q644" s="9" t="str">
        <f>IF($T644,tblSalaries[[#This Row],[Years of Experience]],"")</f>
        <v/>
      </c>
      <c r="R644" s="9" t="str">
        <f>IF($T644,tblSalaries[[#This Row],[Region]],"")</f>
        <v/>
      </c>
      <c r="T644" s="11">
        <f t="shared" si="9"/>
        <v>0</v>
      </c>
      <c r="U644" s="11">
        <f>VLOOKUP(tblSalaries[[#This Row],[Region]],SReg,2,FALSE)</f>
        <v>0</v>
      </c>
      <c r="V644" s="11">
        <f>VLOOKUP(tblSalaries[[#This Row],[How many hours of a day you work on Excel]],SHours,2,FALSE)</f>
        <v>1</v>
      </c>
      <c r="W644" s="11">
        <f>IF(tblSalaries[[#This Row],[Years of Experience]]="",Filters!$I$10,VLOOKUP(tblSalaries[[#This Row],[Years of Experience]],Filters!$G$3:$I$9,3,TRUE))</f>
        <v>0</v>
      </c>
    </row>
    <row r="645" spans="2:23" ht="15" customHeight="1" x14ac:dyDescent="0.25">
      <c r="B645" t="s">
        <v>2041</v>
      </c>
      <c r="C645" s="1">
        <v>41055.513969907406</v>
      </c>
      <c r="D645">
        <v>5400</v>
      </c>
      <c r="E645" t="s">
        <v>497</v>
      </c>
      <c r="F645" t="s">
        <v>45</v>
      </c>
      <c r="G645" t="s">
        <v>6</v>
      </c>
      <c r="H645" t="s">
        <v>10</v>
      </c>
      <c r="I645">
        <v>3</v>
      </c>
      <c r="J645" t="str">
        <f>VLOOKUP(tblSalaries[[#This Row],[clean Country]],tblCountries[[#All],[Mapping]:[Region]],2,FALSE)</f>
        <v>APAC</v>
      </c>
      <c r="L645" s="9" t="str">
        <f>IF($T645,tblSalaries[[#This Row],[Salary in USD]],"")</f>
        <v/>
      </c>
      <c r="M645" s="9" t="str">
        <f>IF($T645,tblSalaries[[#This Row],[Your Job Title]],"")</f>
        <v/>
      </c>
      <c r="N645" s="9" t="str">
        <f>IF($T645,tblSalaries[[#This Row],[Job Type]],"")</f>
        <v/>
      </c>
      <c r="O645" s="9" t="str">
        <f>IF($T645,tblSalaries[[#This Row],[clean Country]],"")</f>
        <v/>
      </c>
      <c r="P645" s="9" t="str">
        <f>IF($T645,tblSalaries[[#This Row],[How many hours of a day you work on Excel]],"")</f>
        <v/>
      </c>
      <c r="Q645" s="9" t="str">
        <f>IF($T645,tblSalaries[[#This Row],[Years of Experience]],"")</f>
        <v/>
      </c>
      <c r="R645" s="9" t="str">
        <f>IF($T645,tblSalaries[[#This Row],[Region]],"")</f>
        <v/>
      </c>
      <c r="T645" s="11">
        <f t="shared" si="9"/>
        <v>0</v>
      </c>
      <c r="U645" s="11">
        <f>VLOOKUP(tblSalaries[[#This Row],[Region]],SReg,2,FALSE)</f>
        <v>0</v>
      </c>
      <c r="V645" s="11">
        <f>VLOOKUP(tblSalaries[[#This Row],[How many hours of a day you work on Excel]],SHours,2,FALSE)</f>
        <v>1</v>
      </c>
      <c r="W645" s="11">
        <f>IF(tblSalaries[[#This Row],[Years of Experience]]="",Filters!$I$10,VLOOKUP(tblSalaries[[#This Row],[Years of Experience]],Filters!$G$3:$I$9,3,TRUE))</f>
        <v>0</v>
      </c>
    </row>
    <row r="646" spans="2:23" ht="15" customHeight="1" x14ac:dyDescent="0.25">
      <c r="B646" t="s">
        <v>2042</v>
      </c>
      <c r="C646" s="1">
        <v>41055.516134259262</v>
      </c>
      <c r="D646">
        <v>186983.12521814698</v>
      </c>
      <c r="E646" t="s">
        <v>585</v>
      </c>
      <c r="F646" t="s">
        <v>45</v>
      </c>
      <c r="G646" t="s">
        <v>6</v>
      </c>
      <c r="H646" t="s">
        <v>15</v>
      </c>
      <c r="I646">
        <v>10</v>
      </c>
      <c r="J646" t="str">
        <f>VLOOKUP(tblSalaries[[#This Row],[clean Country]],tblCountries[[#All],[Mapping]:[Region]],2,FALSE)</f>
        <v>APAC</v>
      </c>
      <c r="L646" s="9" t="str">
        <f>IF($T646,tblSalaries[[#This Row],[Salary in USD]],"")</f>
        <v/>
      </c>
      <c r="M646" s="9" t="str">
        <f>IF($T646,tblSalaries[[#This Row],[Your Job Title]],"")</f>
        <v/>
      </c>
      <c r="N646" s="9" t="str">
        <f>IF($T646,tblSalaries[[#This Row],[Job Type]],"")</f>
        <v/>
      </c>
      <c r="O646" s="9" t="str">
        <f>IF($T646,tblSalaries[[#This Row],[clean Country]],"")</f>
        <v/>
      </c>
      <c r="P646" s="9" t="str">
        <f>IF($T646,tblSalaries[[#This Row],[How many hours of a day you work on Excel]],"")</f>
        <v/>
      </c>
      <c r="Q646" s="9" t="str">
        <f>IF($T646,tblSalaries[[#This Row],[Years of Experience]],"")</f>
        <v/>
      </c>
      <c r="R646" s="9" t="str">
        <f>IF($T646,tblSalaries[[#This Row],[Region]],"")</f>
        <v/>
      </c>
      <c r="T646" s="11">
        <f t="shared" si="9"/>
        <v>0</v>
      </c>
      <c r="U646" s="11">
        <f>VLOOKUP(tblSalaries[[#This Row],[Region]],SReg,2,FALSE)</f>
        <v>0</v>
      </c>
      <c r="V646" s="11">
        <f>VLOOKUP(tblSalaries[[#This Row],[How many hours of a day you work on Excel]],SHours,2,FALSE)</f>
        <v>0</v>
      </c>
      <c r="W646" s="11">
        <f>IF(tblSalaries[[#This Row],[Years of Experience]]="",Filters!$I$10,VLOOKUP(tblSalaries[[#This Row],[Years of Experience]],Filters!$G$3:$I$9,3,TRUE))</f>
        <v>1</v>
      </c>
    </row>
    <row r="647" spans="2:23" ht="15" customHeight="1" x14ac:dyDescent="0.25">
      <c r="B647" t="s">
        <v>2043</v>
      </c>
      <c r="C647" s="1">
        <v>41055.517465277779</v>
      </c>
      <c r="D647">
        <v>21500</v>
      </c>
      <c r="E647" t="s">
        <v>586</v>
      </c>
      <c r="F647" t="s">
        <v>17</v>
      </c>
      <c r="G647" t="s">
        <v>6</v>
      </c>
      <c r="H647" t="s">
        <v>7</v>
      </c>
      <c r="I647">
        <v>9</v>
      </c>
      <c r="J647" t="str">
        <f>VLOOKUP(tblSalaries[[#This Row],[clean Country]],tblCountries[[#All],[Mapping]:[Region]],2,FALSE)</f>
        <v>APAC</v>
      </c>
      <c r="L647" s="9" t="str">
        <f>IF($T647,tblSalaries[[#This Row],[Salary in USD]],"")</f>
        <v/>
      </c>
      <c r="M647" s="9" t="str">
        <f>IF($T647,tblSalaries[[#This Row],[Your Job Title]],"")</f>
        <v/>
      </c>
      <c r="N647" s="9" t="str">
        <f>IF($T647,tblSalaries[[#This Row],[Job Type]],"")</f>
        <v/>
      </c>
      <c r="O647" s="9" t="str">
        <f>IF($T647,tblSalaries[[#This Row],[clean Country]],"")</f>
        <v/>
      </c>
      <c r="P647" s="9" t="str">
        <f>IF($T647,tblSalaries[[#This Row],[How many hours of a day you work on Excel]],"")</f>
        <v/>
      </c>
      <c r="Q647" s="9" t="str">
        <f>IF($T647,tblSalaries[[#This Row],[Years of Experience]],"")</f>
        <v/>
      </c>
      <c r="R647" s="9" t="str">
        <f>IF($T647,tblSalaries[[#This Row],[Region]],"")</f>
        <v/>
      </c>
      <c r="T647" s="11">
        <f t="shared" ref="T647:T710" si="10">U647*V647*W647</f>
        <v>0</v>
      </c>
      <c r="U647" s="11">
        <f>VLOOKUP(tblSalaries[[#This Row],[Region]],SReg,2,FALSE)</f>
        <v>0</v>
      </c>
      <c r="V647" s="11">
        <f>VLOOKUP(tblSalaries[[#This Row],[How many hours of a day you work on Excel]],SHours,2,FALSE)</f>
        <v>1</v>
      </c>
      <c r="W647" s="11">
        <f>IF(tblSalaries[[#This Row],[Years of Experience]]="",Filters!$I$10,VLOOKUP(tblSalaries[[#This Row],[Years of Experience]],Filters!$G$3:$I$9,3,TRUE))</f>
        <v>0</v>
      </c>
    </row>
    <row r="648" spans="2:23" ht="15" customHeight="1" x14ac:dyDescent="0.25">
      <c r="B648" t="s">
        <v>2044</v>
      </c>
      <c r="C648" s="1">
        <v>41055.518437500003</v>
      </c>
      <c r="D648">
        <v>15000</v>
      </c>
      <c r="E648" t="s">
        <v>563</v>
      </c>
      <c r="F648" t="s">
        <v>3391</v>
      </c>
      <c r="G648" t="s">
        <v>6</v>
      </c>
      <c r="H648" t="s">
        <v>10</v>
      </c>
      <c r="I648">
        <v>2</v>
      </c>
      <c r="J648" t="str">
        <f>VLOOKUP(tblSalaries[[#This Row],[clean Country]],tblCountries[[#All],[Mapping]:[Region]],2,FALSE)</f>
        <v>APAC</v>
      </c>
      <c r="L648" s="9" t="str">
        <f>IF($T648,tblSalaries[[#This Row],[Salary in USD]],"")</f>
        <v/>
      </c>
      <c r="M648" s="9" t="str">
        <f>IF($T648,tblSalaries[[#This Row],[Your Job Title]],"")</f>
        <v/>
      </c>
      <c r="N648" s="9" t="str">
        <f>IF($T648,tblSalaries[[#This Row],[Job Type]],"")</f>
        <v/>
      </c>
      <c r="O648" s="9" t="str">
        <f>IF($T648,tblSalaries[[#This Row],[clean Country]],"")</f>
        <v/>
      </c>
      <c r="P648" s="9" t="str">
        <f>IF($T648,tblSalaries[[#This Row],[How many hours of a day you work on Excel]],"")</f>
        <v/>
      </c>
      <c r="Q648" s="9" t="str">
        <f>IF($T648,tblSalaries[[#This Row],[Years of Experience]],"")</f>
        <v/>
      </c>
      <c r="R648" s="9" t="str">
        <f>IF($T648,tblSalaries[[#This Row],[Region]],"")</f>
        <v/>
      </c>
      <c r="T648" s="11">
        <f t="shared" si="10"/>
        <v>0</v>
      </c>
      <c r="U648" s="11">
        <f>VLOOKUP(tblSalaries[[#This Row],[Region]],SReg,2,FALSE)</f>
        <v>0</v>
      </c>
      <c r="V648" s="11">
        <f>VLOOKUP(tblSalaries[[#This Row],[How many hours of a day you work on Excel]],SHours,2,FALSE)</f>
        <v>1</v>
      </c>
      <c r="W648" s="11">
        <f>IF(tblSalaries[[#This Row],[Years of Experience]]="",Filters!$I$10,VLOOKUP(tblSalaries[[#This Row],[Years of Experience]],Filters!$G$3:$I$9,3,TRUE))</f>
        <v>0</v>
      </c>
    </row>
    <row r="649" spans="2:23" ht="15" customHeight="1" x14ac:dyDescent="0.25">
      <c r="B649" t="s">
        <v>2045</v>
      </c>
      <c r="C649" s="1">
        <v>41055.51898148148</v>
      </c>
      <c r="D649">
        <v>2122.8177433598262</v>
      </c>
      <c r="E649" t="s">
        <v>587</v>
      </c>
      <c r="F649" t="s">
        <v>258</v>
      </c>
      <c r="G649" t="s">
        <v>14</v>
      </c>
      <c r="H649" t="s">
        <v>15</v>
      </c>
      <c r="I649">
        <v>2</v>
      </c>
      <c r="J649" t="str">
        <f>VLOOKUP(tblSalaries[[#This Row],[clean Country]],tblCountries[[#All],[Mapping]:[Region]],2,FALSE)</f>
        <v>EMEA</v>
      </c>
      <c r="L649" s="9" t="str">
        <f>IF($T649,tblSalaries[[#This Row],[Salary in USD]],"")</f>
        <v/>
      </c>
      <c r="M649" s="9" t="str">
        <f>IF($T649,tblSalaries[[#This Row],[Your Job Title]],"")</f>
        <v/>
      </c>
      <c r="N649" s="9" t="str">
        <f>IF($T649,tblSalaries[[#This Row],[Job Type]],"")</f>
        <v/>
      </c>
      <c r="O649" s="9" t="str">
        <f>IF($T649,tblSalaries[[#This Row],[clean Country]],"")</f>
        <v/>
      </c>
      <c r="P649" s="9" t="str">
        <f>IF($T649,tblSalaries[[#This Row],[How many hours of a day you work on Excel]],"")</f>
        <v/>
      </c>
      <c r="Q649" s="9" t="str">
        <f>IF($T649,tblSalaries[[#This Row],[Years of Experience]],"")</f>
        <v/>
      </c>
      <c r="R649" s="9" t="str">
        <f>IF($T649,tblSalaries[[#This Row],[Region]],"")</f>
        <v/>
      </c>
      <c r="T649" s="11">
        <f t="shared" si="10"/>
        <v>0</v>
      </c>
      <c r="U649" s="11">
        <f>VLOOKUP(tblSalaries[[#This Row],[Region]],SReg,2,FALSE)</f>
        <v>0</v>
      </c>
      <c r="V649" s="11">
        <f>VLOOKUP(tblSalaries[[#This Row],[How many hours of a day you work on Excel]],SHours,2,FALSE)</f>
        <v>0</v>
      </c>
      <c r="W649" s="11">
        <f>IF(tblSalaries[[#This Row],[Years of Experience]]="",Filters!$I$10,VLOOKUP(tblSalaries[[#This Row],[Years of Experience]],Filters!$G$3:$I$9,3,TRUE))</f>
        <v>0</v>
      </c>
    </row>
    <row r="650" spans="2:23" ht="15" customHeight="1" x14ac:dyDescent="0.25">
      <c r="B650" t="s">
        <v>2046</v>
      </c>
      <c r="C650" s="1">
        <v>41055.519502314812</v>
      </c>
      <c r="D650">
        <v>16917.52085307044</v>
      </c>
      <c r="E650" t="s">
        <v>588</v>
      </c>
      <c r="F650" t="s">
        <v>45</v>
      </c>
      <c r="G650" t="s">
        <v>6</v>
      </c>
      <c r="H650" t="s">
        <v>7</v>
      </c>
      <c r="I650">
        <v>3</v>
      </c>
      <c r="J650" t="str">
        <f>VLOOKUP(tblSalaries[[#This Row],[clean Country]],tblCountries[[#All],[Mapping]:[Region]],2,FALSE)</f>
        <v>APAC</v>
      </c>
      <c r="L650" s="9" t="str">
        <f>IF($T650,tblSalaries[[#This Row],[Salary in USD]],"")</f>
        <v/>
      </c>
      <c r="M650" s="9" t="str">
        <f>IF($T650,tblSalaries[[#This Row],[Your Job Title]],"")</f>
        <v/>
      </c>
      <c r="N650" s="9" t="str">
        <f>IF($T650,tblSalaries[[#This Row],[Job Type]],"")</f>
        <v/>
      </c>
      <c r="O650" s="9" t="str">
        <f>IF($T650,tblSalaries[[#This Row],[clean Country]],"")</f>
        <v/>
      </c>
      <c r="P650" s="9" t="str">
        <f>IF($T650,tblSalaries[[#This Row],[How many hours of a day you work on Excel]],"")</f>
        <v/>
      </c>
      <c r="Q650" s="9" t="str">
        <f>IF($T650,tblSalaries[[#This Row],[Years of Experience]],"")</f>
        <v/>
      </c>
      <c r="R650" s="9" t="str">
        <f>IF($T650,tblSalaries[[#This Row],[Region]],"")</f>
        <v/>
      </c>
      <c r="T650" s="11">
        <f t="shared" si="10"/>
        <v>0</v>
      </c>
      <c r="U650" s="11">
        <f>VLOOKUP(tblSalaries[[#This Row],[Region]],SReg,2,FALSE)</f>
        <v>0</v>
      </c>
      <c r="V650" s="11">
        <f>VLOOKUP(tblSalaries[[#This Row],[How many hours of a day you work on Excel]],SHours,2,FALSE)</f>
        <v>1</v>
      </c>
      <c r="W650" s="11">
        <f>IF(tblSalaries[[#This Row],[Years of Experience]]="",Filters!$I$10,VLOOKUP(tblSalaries[[#This Row],[Years of Experience]],Filters!$G$3:$I$9,3,TRUE))</f>
        <v>0</v>
      </c>
    </row>
    <row r="651" spans="2:23" ht="15" customHeight="1" x14ac:dyDescent="0.25">
      <c r="B651" t="s">
        <v>2047</v>
      </c>
      <c r="C651" s="1">
        <v>41055.519571759258</v>
      </c>
      <c r="D651">
        <v>2938.3062534280239</v>
      </c>
      <c r="E651" t="s">
        <v>589</v>
      </c>
      <c r="F651" t="s">
        <v>45</v>
      </c>
      <c r="G651" t="s">
        <v>6</v>
      </c>
      <c r="H651" t="s">
        <v>10</v>
      </c>
      <c r="I651">
        <v>11</v>
      </c>
      <c r="J651" t="str">
        <f>VLOOKUP(tblSalaries[[#This Row],[clean Country]],tblCountries[[#All],[Mapping]:[Region]],2,FALSE)</f>
        <v>APAC</v>
      </c>
      <c r="L651" s="9" t="str">
        <f>IF($T651,tblSalaries[[#This Row],[Salary in USD]],"")</f>
        <v/>
      </c>
      <c r="M651" s="9" t="str">
        <f>IF($T651,tblSalaries[[#This Row],[Your Job Title]],"")</f>
        <v/>
      </c>
      <c r="N651" s="9" t="str">
        <f>IF($T651,tblSalaries[[#This Row],[Job Type]],"")</f>
        <v/>
      </c>
      <c r="O651" s="9" t="str">
        <f>IF($T651,tblSalaries[[#This Row],[clean Country]],"")</f>
        <v/>
      </c>
      <c r="P651" s="9" t="str">
        <f>IF($T651,tblSalaries[[#This Row],[How many hours of a day you work on Excel]],"")</f>
        <v/>
      </c>
      <c r="Q651" s="9" t="str">
        <f>IF($T651,tblSalaries[[#This Row],[Years of Experience]],"")</f>
        <v/>
      </c>
      <c r="R651" s="9" t="str">
        <f>IF($T651,tblSalaries[[#This Row],[Region]],"")</f>
        <v/>
      </c>
      <c r="T651" s="11">
        <f t="shared" si="10"/>
        <v>0</v>
      </c>
      <c r="U651" s="11">
        <f>VLOOKUP(tblSalaries[[#This Row],[Region]],SReg,2,FALSE)</f>
        <v>0</v>
      </c>
      <c r="V651" s="11">
        <f>VLOOKUP(tblSalaries[[#This Row],[How many hours of a day you work on Excel]],SHours,2,FALSE)</f>
        <v>1</v>
      </c>
      <c r="W651" s="11">
        <f>IF(tblSalaries[[#This Row],[Years of Experience]]="",Filters!$I$10,VLOOKUP(tblSalaries[[#This Row],[Years of Experience]],Filters!$G$3:$I$9,3,TRUE))</f>
        <v>1</v>
      </c>
    </row>
    <row r="652" spans="2:23" ht="15" customHeight="1" x14ac:dyDescent="0.25">
      <c r="B652" t="s">
        <v>2048</v>
      </c>
      <c r="C652" s="1">
        <v>41055.521087962959</v>
      </c>
      <c r="D652">
        <v>16800</v>
      </c>
      <c r="E652" t="s">
        <v>529</v>
      </c>
      <c r="F652" t="s">
        <v>17</v>
      </c>
      <c r="G652" t="s">
        <v>14</v>
      </c>
      <c r="H652" t="s">
        <v>7</v>
      </c>
      <c r="I652">
        <v>12</v>
      </c>
      <c r="J652" t="str">
        <f>VLOOKUP(tblSalaries[[#This Row],[clean Country]],tblCountries[[#All],[Mapping]:[Region]],2,FALSE)</f>
        <v>EMEA</v>
      </c>
      <c r="L652" s="9" t="str">
        <f>IF($T652,tblSalaries[[#This Row],[Salary in USD]],"")</f>
        <v/>
      </c>
      <c r="M652" s="9" t="str">
        <f>IF($T652,tblSalaries[[#This Row],[Your Job Title]],"")</f>
        <v/>
      </c>
      <c r="N652" s="9" t="str">
        <f>IF($T652,tblSalaries[[#This Row],[Job Type]],"")</f>
        <v/>
      </c>
      <c r="O652" s="9" t="str">
        <f>IF($T652,tblSalaries[[#This Row],[clean Country]],"")</f>
        <v/>
      </c>
      <c r="P652" s="9" t="str">
        <f>IF($T652,tblSalaries[[#This Row],[How many hours of a day you work on Excel]],"")</f>
        <v/>
      </c>
      <c r="Q652" s="9" t="str">
        <f>IF($T652,tblSalaries[[#This Row],[Years of Experience]],"")</f>
        <v/>
      </c>
      <c r="R652" s="9" t="str">
        <f>IF($T652,tblSalaries[[#This Row],[Region]],"")</f>
        <v/>
      </c>
      <c r="T652" s="11">
        <f t="shared" si="10"/>
        <v>0</v>
      </c>
      <c r="U652" s="11">
        <f>VLOOKUP(tblSalaries[[#This Row],[Region]],SReg,2,FALSE)</f>
        <v>0</v>
      </c>
      <c r="V652" s="11">
        <f>VLOOKUP(tblSalaries[[#This Row],[How many hours of a day you work on Excel]],SHours,2,FALSE)</f>
        <v>1</v>
      </c>
      <c r="W652" s="11">
        <f>IF(tblSalaries[[#This Row],[Years of Experience]]="",Filters!$I$10,VLOOKUP(tblSalaries[[#This Row],[Years of Experience]],Filters!$G$3:$I$9,3,TRUE))</f>
        <v>1</v>
      </c>
    </row>
    <row r="653" spans="2:23" ht="15" customHeight="1" x14ac:dyDescent="0.25">
      <c r="B653" t="s">
        <v>2049</v>
      </c>
      <c r="C653" s="1">
        <v>41055.521863425929</v>
      </c>
      <c r="D653">
        <v>37000</v>
      </c>
      <c r="E653" t="s">
        <v>590</v>
      </c>
      <c r="F653" t="s">
        <v>233</v>
      </c>
      <c r="G653" t="s">
        <v>6</v>
      </c>
      <c r="H653" t="s">
        <v>7</v>
      </c>
      <c r="I653">
        <v>10</v>
      </c>
      <c r="J653" t="str">
        <f>VLOOKUP(tblSalaries[[#This Row],[clean Country]],tblCountries[[#All],[Mapping]:[Region]],2,FALSE)</f>
        <v>APAC</v>
      </c>
      <c r="L653" s="9" t="str">
        <f>IF($T653,tblSalaries[[#This Row],[Salary in USD]],"")</f>
        <v/>
      </c>
      <c r="M653" s="9" t="str">
        <f>IF($T653,tblSalaries[[#This Row],[Your Job Title]],"")</f>
        <v/>
      </c>
      <c r="N653" s="9" t="str">
        <f>IF($T653,tblSalaries[[#This Row],[Job Type]],"")</f>
        <v/>
      </c>
      <c r="O653" s="9" t="str">
        <f>IF($T653,tblSalaries[[#This Row],[clean Country]],"")</f>
        <v/>
      </c>
      <c r="P653" s="9" t="str">
        <f>IF($T653,tblSalaries[[#This Row],[How many hours of a day you work on Excel]],"")</f>
        <v/>
      </c>
      <c r="Q653" s="9" t="str">
        <f>IF($T653,tblSalaries[[#This Row],[Years of Experience]],"")</f>
        <v/>
      </c>
      <c r="R653" s="9" t="str">
        <f>IF($T653,tblSalaries[[#This Row],[Region]],"")</f>
        <v/>
      </c>
      <c r="T653" s="11">
        <f t="shared" si="10"/>
        <v>0</v>
      </c>
      <c r="U653" s="11">
        <f>VLOOKUP(tblSalaries[[#This Row],[Region]],SReg,2,FALSE)</f>
        <v>0</v>
      </c>
      <c r="V653" s="11">
        <f>VLOOKUP(tblSalaries[[#This Row],[How many hours of a day you work on Excel]],SHours,2,FALSE)</f>
        <v>1</v>
      </c>
      <c r="W653" s="11">
        <f>IF(tblSalaries[[#This Row],[Years of Experience]]="",Filters!$I$10,VLOOKUP(tblSalaries[[#This Row],[Years of Experience]],Filters!$G$3:$I$9,3,TRUE))</f>
        <v>1</v>
      </c>
    </row>
    <row r="654" spans="2:23" ht="15" customHeight="1" x14ac:dyDescent="0.25">
      <c r="B654" t="s">
        <v>2050</v>
      </c>
      <c r="C654" s="1">
        <v>41055.523472222223</v>
      </c>
      <c r="D654">
        <v>5342.3750062327708</v>
      </c>
      <c r="E654" t="s">
        <v>591</v>
      </c>
      <c r="F654" t="s">
        <v>17</v>
      </c>
      <c r="G654" t="s">
        <v>6</v>
      </c>
      <c r="H654" t="s">
        <v>7</v>
      </c>
      <c r="I654">
        <v>4.5</v>
      </c>
      <c r="J654" t="str">
        <f>VLOOKUP(tblSalaries[[#This Row],[clean Country]],tblCountries[[#All],[Mapping]:[Region]],2,FALSE)</f>
        <v>APAC</v>
      </c>
      <c r="L654" s="9" t="str">
        <f>IF($T654,tblSalaries[[#This Row],[Salary in USD]],"")</f>
        <v/>
      </c>
      <c r="M654" s="9" t="str">
        <f>IF($T654,tblSalaries[[#This Row],[Your Job Title]],"")</f>
        <v/>
      </c>
      <c r="N654" s="9" t="str">
        <f>IF($T654,tblSalaries[[#This Row],[Job Type]],"")</f>
        <v/>
      </c>
      <c r="O654" s="9" t="str">
        <f>IF($T654,tblSalaries[[#This Row],[clean Country]],"")</f>
        <v/>
      </c>
      <c r="P654" s="9" t="str">
        <f>IF($T654,tblSalaries[[#This Row],[How many hours of a day you work on Excel]],"")</f>
        <v/>
      </c>
      <c r="Q654" s="9" t="str">
        <f>IF($T654,tblSalaries[[#This Row],[Years of Experience]],"")</f>
        <v/>
      </c>
      <c r="R654" s="9" t="str">
        <f>IF($T654,tblSalaries[[#This Row],[Region]],"")</f>
        <v/>
      </c>
      <c r="T654" s="11">
        <f t="shared" si="10"/>
        <v>0</v>
      </c>
      <c r="U654" s="11">
        <f>VLOOKUP(tblSalaries[[#This Row],[Region]],SReg,2,FALSE)</f>
        <v>0</v>
      </c>
      <c r="V654" s="11">
        <f>VLOOKUP(tblSalaries[[#This Row],[How many hours of a day you work on Excel]],SHours,2,FALSE)</f>
        <v>1</v>
      </c>
      <c r="W654" s="11">
        <f>IF(tblSalaries[[#This Row],[Years of Experience]]="",Filters!$I$10,VLOOKUP(tblSalaries[[#This Row],[Years of Experience]],Filters!$G$3:$I$9,3,TRUE))</f>
        <v>0</v>
      </c>
    </row>
    <row r="655" spans="2:23" ht="15" customHeight="1" x14ac:dyDescent="0.25">
      <c r="B655" t="s">
        <v>2051</v>
      </c>
      <c r="C655" s="1">
        <v>41055.524791666663</v>
      </c>
      <c r="D655">
        <v>3561.5833374885137</v>
      </c>
      <c r="E655" t="s">
        <v>592</v>
      </c>
      <c r="F655" t="s">
        <v>3391</v>
      </c>
      <c r="G655" t="s">
        <v>6</v>
      </c>
      <c r="H655" t="s">
        <v>10</v>
      </c>
      <c r="I655">
        <v>3</v>
      </c>
      <c r="J655" t="str">
        <f>VLOOKUP(tblSalaries[[#This Row],[clean Country]],tblCountries[[#All],[Mapping]:[Region]],2,FALSE)</f>
        <v>APAC</v>
      </c>
      <c r="L655" s="9" t="str">
        <f>IF($T655,tblSalaries[[#This Row],[Salary in USD]],"")</f>
        <v/>
      </c>
      <c r="M655" s="9" t="str">
        <f>IF($T655,tblSalaries[[#This Row],[Your Job Title]],"")</f>
        <v/>
      </c>
      <c r="N655" s="9" t="str">
        <f>IF($T655,tblSalaries[[#This Row],[Job Type]],"")</f>
        <v/>
      </c>
      <c r="O655" s="9" t="str">
        <f>IF($T655,tblSalaries[[#This Row],[clean Country]],"")</f>
        <v/>
      </c>
      <c r="P655" s="9" t="str">
        <f>IF($T655,tblSalaries[[#This Row],[How many hours of a day you work on Excel]],"")</f>
        <v/>
      </c>
      <c r="Q655" s="9" t="str">
        <f>IF($T655,tblSalaries[[#This Row],[Years of Experience]],"")</f>
        <v/>
      </c>
      <c r="R655" s="9" t="str">
        <f>IF($T655,tblSalaries[[#This Row],[Region]],"")</f>
        <v/>
      </c>
      <c r="T655" s="11">
        <f t="shared" si="10"/>
        <v>0</v>
      </c>
      <c r="U655" s="11">
        <f>VLOOKUP(tblSalaries[[#This Row],[Region]],SReg,2,FALSE)</f>
        <v>0</v>
      </c>
      <c r="V655" s="11">
        <f>VLOOKUP(tblSalaries[[#This Row],[How many hours of a day you work on Excel]],SHours,2,FALSE)</f>
        <v>1</v>
      </c>
      <c r="W655" s="11">
        <f>IF(tblSalaries[[#This Row],[Years of Experience]]="",Filters!$I$10,VLOOKUP(tblSalaries[[#This Row],[Years of Experience]],Filters!$G$3:$I$9,3,TRUE))</f>
        <v>0</v>
      </c>
    </row>
    <row r="656" spans="2:23" ht="15" customHeight="1" x14ac:dyDescent="0.25">
      <c r="B656" t="s">
        <v>2052</v>
      </c>
      <c r="C656" s="1">
        <v>41055.525613425925</v>
      </c>
      <c r="D656">
        <v>8547.8000099724322</v>
      </c>
      <c r="E656" t="s">
        <v>593</v>
      </c>
      <c r="F656" t="s">
        <v>45</v>
      </c>
      <c r="G656" t="s">
        <v>6</v>
      </c>
      <c r="H656" t="s">
        <v>15</v>
      </c>
      <c r="I656">
        <v>8</v>
      </c>
      <c r="J656" t="str">
        <f>VLOOKUP(tblSalaries[[#This Row],[clean Country]],tblCountries[[#All],[Mapping]:[Region]],2,FALSE)</f>
        <v>APAC</v>
      </c>
      <c r="L656" s="9" t="str">
        <f>IF($T656,tblSalaries[[#This Row],[Salary in USD]],"")</f>
        <v/>
      </c>
      <c r="M656" s="9" t="str">
        <f>IF($T656,tblSalaries[[#This Row],[Your Job Title]],"")</f>
        <v/>
      </c>
      <c r="N656" s="9" t="str">
        <f>IF($T656,tblSalaries[[#This Row],[Job Type]],"")</f>
        <v/>
      </c>
      <c r="O656" s="9" t="str">
        <f>IF($T656,tblSalaries[[#This Row],[clean Country]],"")</f>
        <v/>
      </c>
      <c r="P656" s="9" t="str">
        <f>IF($T656,tblSalaries[[#This Row],[How many hours of a day you work on Excel]],"")</f>
        <v/>
      </c>
      <c r="Q656" s="9" t="str">
        <f>IF($T656,tblSalaries[[#This Row],[Years of Experience]],"")</f>
        <v/>
      </c>
      <c r="R656" s="9" t="str">
        <f>IF($T656,tblSalaries[[#This Row],[Region]],"")</f>
        <v/>
      </c>
      <c r="T656" s="11">
        <f t="shared" si="10"/>
        <v>0</v>
      </c>
      <c r="U656" s="11">
        <f>VLOOKUP(tblSalaries[[#This Row],[Region]],SReg,2,FALSE)</f>
        <v>0</v>
      </c>
      <c r="V656" s="11">
        <f>VLOOKUP(tblSalaries[[#This Row],[How many hours of a day you work on Excel]],SHours,2,FALSE)</f>
        <v>0</v>
      </c>
      <c r="W656" s="11">
        <f>IF(tblSalaries[[#This Row],[Years of Experience]]="",Filters!$I$10,VLOOKUP(tblSalaries[[#This Row],[Years of Experience]],Filters!$G$3:$I$9,3,TRUE))</f>
        <v>0</v>
      </c>
    </row>
    <row r="657" spans="2:23" ht="15" customHeight="1" x14ac:dyDescent="0.25">
      <c r="B657" t="s">
        <v>2053</v>
      </c>
      <c r="C657" s="1">
        <v>41055.53224537037</v>
      </c>
      <c r="D657">
        <v>5800</v>
      </c>
      <c r="E657" t="s">
        <v>594</v>
      </c>
      <c r="F657" t="s">
        <v>45</v>
      </c>
      <c r="G657" t="s">
        <v>6</v>
      </c>
      <c r="H657" t="s">
        <v>10</v>
      </c>
      <c r="I657">
        <v>8</v>
      </c>
      <c r="J657" t="str">
        <f>VLOOKUP(tblSalaries[[#This Row],[clean Country]],tblCountries[[#All],[Mapping]:[Region]],2,FALSE)</f>
        <v>APAC</v>
      </c>
      <c r="L657" s="9" t="str">
        <f>IF($T657,tblSalaries[[#This Row],[Salary in USD]],"")</f>
        <v/>
      </c>
      <c r="M657" s="9" t="str">
        <f>IF($T657,tblSalaries[[#This Row],[Your Job Title]],"")</f>
        <v/>
      </c>
      <c r="N657" s="9" t="str">
        <f>IF($T657,tblSalaries[[#This Row],[Job Type]],"")</f>
        <v/>
      </c>
      <c r="O657" s="9" t="str">
        <f>IF($T657,tblSalaries[[#This Row],[clean Country]],"")</f>
        <v/>
      </c>
      <c r="P657" s="9" t="str">
        <f>IF($T657,tblSalaries[[#This Row],[How many hours of a day you work on Excel]],"")</f>
        <v/>
      </c>
      <c r="Q657" s="9" t="str">
        <f>IF($T657,tblSalaries[[#This Row],[Years of Experience]],"")</f>
        <v/>
      </c>
      <c r="R657" s="9" t="str">
        <f>IF($T657,tblSalaries[[#This Row],[Region]],"")</f>
        <v/>
      </c>
      <c r="T657" s="11">
        <f t="shared" si="10"/>
        <v>0</v>
      </c>
      <c r="U657" s="11">
        <f>VLOOKUP(tblSalaries[[#This Row],[Region]],SReg,2,FALSE)</f>
        <v>0</v>
      </c>
      <c r="V657" s="11">
        <f>VLOOKUP(tblSalaries[[#This Row],[How many hours of a day you work on Excel]],SHours,2,FALSE)</f>
        <v>1</v>
      </c>
      <c r="W657" s="11">
        <f>IF(tblSalaries[[#This Row],[Years of Experience]]="",Filters!$I$10,VLOOKUP(tblSalaries[[#This Row],[Years of Experience]],Filters!$G$3:$I$9,3,TRUE))</f>
        <v>0</v>
      </c>
    </row>
    <row r="658" spans="2:23" ht="15" customHeight="1" x14ac:dyDescent="0.25">
      <c r="B658" t="s">
        <v>2054</v>
      </c>
      <c r="C658" s="1">
        <v>41055.533553240741</v>
      </c>
      <c r="D658">
        <v>4095.8208381117906</v>
      </c>
      <c r="E658" t="s">
        <v>563</v>
      </c>
      <c r="F658" t="s">
        <v>3391</v>
      </c>
      <c r="G658" t="s">
        <v>6</v>
      </c>
      <c r="H658" t="s">
        <v>10</v>
      </c>
      <c r="I658">
        <v>3</v>
      </c>
      <c r="J658" t="str">
        <f>VLOOKUP(tblSalaries[[#This Row],[clean Country]],tblCountries[[#All],[Mapping]:[Region]],2,FALSE)</f>
        <v>APAC</v>
      </c>
      <c r="L658" s="9" t="str">
        <f>IF($T658,tblSalaries[[#This Row],[Salary in USD]],"")</f>
        <v/>
      </c>
      <c r="M658" s="9" t="str">
        <f>IF($T658,tblSalaries[[#This Row],[Your Job Title]],"")</f>
        <v/>
      </c>
      <c r="N658" s="9" t="str">
        <f>IF($T658,tblSalaries[[#This Row],[Job Type]],"")</f>
        <v/>
      </c>
      <c r="O658" s="9" t="str">
        <f>IF($T658,tblSalaries[[#This Row],[clean Country]],"")</f>
        <v/>
      </c>
      <c r="P658" s="9" t="str">
        <f>IF($T658,tblSalaries[[#This Row],[How many hours of a day you work on Excel]],"")</f>
        <v/>
      </c>
      <c r="Q658" s="9" t="str">
        <f>IF($T658,tblSalaries[[#This Row],[Years of Experience]],"")</f>
        <v/>
      </c>
      <c r="R658" s="9" t="str">
        <f>IF($T658,tblSalaries[[#This Row],[Region]],"")</f>
        <v/>
      </c>
      <c r="T658" s="11">
        <f t="shared" si="10"/>
        <v>0</v>
      </c>
      <c r="U658" s="11">
        <f>VLOOKUP(tblSalaries[[#This Row],[Region]],SReg,2,FALSE)</f>
        <v>0</v>
      </c>
      <c r="V658" s="11">
        <f>VLOOKUP(tblSalaries[[#This Row],[How many hours of a day you work on Excel]],SHours,2,FALSE)</f>
        <v>1</v>
      </c>
      <c r="W658" s="11">
        <f>IF(tblSalaries[[#This Row],[Years of Experience]]="",Filters!$I$10,VLOOKUP(tblSalaries[[#This Row],[Years of Experience]],Filters!$G$3:$I$9,3,TRUE))</f>
        <v>0</v>
      </c>
    </row>
    <row r="659" spans="2:23" ht="15" customHeight="1" x14ac:dyDescent="0.25">
      <c r="B659" t="s">
        <v>2055</v>
      </c>
      <c r="C659" s="1">
        <v>41055.534814814811</v>
      </c>
      <c r="D659">
        <v>4914.9850057341491</v>
      </c>
      <c r="E659" t="s">
        <v>595</v>
      </c>
      <c r="F659" t="s">
        <v>45</v>
      </c>
      <c r="G659" t="s">
        <v>14</v>
      </c>
      <c r="H659" t="s">
        <v>22</v>
      </c>
      <c r="I659">
        <v>3</v>
      </c>
      <c r="J659" t="str">
        <f>VLOOKUP(tblSalaries[[#This Row],[clean Country]],tblCountries[[#All],[Mapping]:[Region]],2,FALSE)</f>
        <v>EMEA</v>
      </c>
      <c r="L659" s="9" t="str">
        <f>IF($T659,tblSalaries[[#This Row],[Salary in USD]],"")</f>
        <v/>
      </c>
      <c r="M659" s="9" t="str">
        <f>IF($T659,tblSalaries[[#This Row],[Your Job Title]],"")</f>
        <v/>
      </c>
      <c r="N659" s="9" t="str">
        <f>IF($T659,tblSalaries[[#This Row],[Job Type]],"")</f>
        <v/>
      </c>
      <c r="O659" s="9" t="str">
        <f>IF($T659,tblSalaries[[#This Row],[clean Country]],"")</f>
        <v/>
      </c>
      <c r="P659" s="9" t="str">
        <f>IF($T659,tblSalaries[[#This Row],[How many hours of a day you work on Excel]],"")</f>
        <v/>
      </c>
      <c r="Q659" s="9" t="str">
        <f>IF($T659,tblSalaries[[#This Row],[Years of Experience]],"")</f>
        <v/>
      </c>
      <c r="R659" s="9" t="str">
        <f>IF($T659,tblSalaries[[#This Row],[Region]],"")</f>
        <v/>
      </c>
      <c r="T659" s="11">
        <f t="shared" si="10"/>
        <v>0</v>
      </c>
      <c r="U659" s="11">
        <f>VLOOKUP(tblSalaries[[#This Row],[Region]],SReg,2,FALSE)</f>
        <v>0</v>
      </c>
      <c r="V659" s="11">
        <f>VLOOKUP(tblSalaries[[#This Row],[How many hours of a day you work on Excel]],SHours,2,FALSE)</f>
        <v>0</v>
      </c>
      <c r="W659" s="11">
        <f>IF(tblSalaries[[#This Row],[Years of Experience]]="",Filters!$I$10,VLOOKUP(tblSalaries[[#This Row],[Years of Experience]],Filters!$G$3:$I$9,3,TRUE))</f>
        <v>0</v>
      </c>
    </row>
    <row r="660" spans="2:23" ht="15" customHeight="1" x14ac:dyDescent="0.25">
      <c r="B660" t="s">
        <v>2056</v>
      </c>
      <c r="C660" s="1">
        <v>41055.536539351851</v>
      </c>
      <c r="D660">
        <v>24000</v>
      </c>
      <c r="E660" t="s">
        <v>596</v>
      </c>
      <c r="F660" t="s">
        <v>45</v>
      </c>
      <c r="G660" t="s">
        <v>110</v>
      </c>
      <c r="H660" t="s">
        <v>7</v>
      </c>
      <c r="I660">
        <v>12</v>
      </c>
      <c r="J660" t="str">
        <f>VLOOKUP(tblSalaries[[#This Row],[clean Country]],tblCountries[[#All],[Mapping]:[Region]],2,FALSE)</f>
        <v>EMEA</v>
      </c>
      <c r="L660" s="9" t="str">
        <f>IF($T660,tblSalaries[[#This Row],[Salary in USD]],"")</f>
        <v/>
      </c>
      <c r="M660" s="9" t="str">
        <f>IF($T660,tblSalaries[[#This Row],[Your Job Title]],"")</f>
        <v/>
      </c>
      <c r="N660" s="9" t="str">
        <f>IF($T660,tblSalaries[[#This Row],[Job Type]],"")</f>
        <v/>
      </c>
      <c r="O660" s="9" t="str">
        <f>IF($T660,tblSalaries[[#This Row],[clean Country]],"")</f>
        <v/>
      </c>
      <c r="P660" s="9" t="str">
        <f>IF($T660,tblSalaries[[#This Row],[How many hours of a day you work on Excel]],"")</f>
        <v/>
      </c>
      <c r="Q660" s="9" t="str">
        <f>IF($T660,tblSalaries[[#This Row],[Years of Experience]],"")</f>
        <v/>
      </c>
      <c r="R660" s="9" t="str">
        <f>IF($T660,tblSalaries[[#This Row],[Region]],"")</f>
        <v/>
      </c>
      <c r="T660" s="11">
        <f t="shared" si="10"/>
        <v>0</v>
      </c>
      <c r="U660" s="11">
        <f>VLOOKUP(tblSalaries[[#This Row],[Region]],SReg,2,FALSE)</f>
        <v>0</v>
      </c>
      <c r="V660" s="11">
        <f>VLOOKUP(tblSalaries[[#This Row],[How many hours of a day you work on Excel]],SHours,2,FALSE)</f>
        <v>1</v>
      </c>
      <c r="W660" s="11">
        <f>IF(tblSalaries[[#This Row],[Years of Experience]]="",Filters!$I$10,VLOOKUP(tblSalaries[[#This Row],[Years of Experience]],Filters!$G$3:$I$9,3,TRUE))</f>
        <v>1</v>
      </c>
    </row>
    <row r="661" spans="2:23" ht="15" customHeight="1" x14ac:dyDescent="0.25">
      <c r="B661" t="s">
        <v>2057</v>
      </c>
      <c r="C661" s="1">
        <v>41055.537303240744</v>
      </c>
      <c r="D661">
        <v>24000</v>
      </c>
      <c r="E661" t="s">
        <v>258</v>
      </c>
      <c r="F661" t="s">
        <v>258</v>
      </c>
      <c r="G661" t="s">
        <v>148</v>
      </c>
      <c r="H661" t="s">
        <v>15</v>
      </c>
      <c r="I661">
        <v>15</v>
      </c>
      <c r="J661" t="str">
        <f>VLOOKUP(tblSalaries[[#This Row],[clean Country]],tblCountries[[#All],[Mapping]:[Region]],2,FALSE)</f>
        <v>EMEA</v>
      </c>
      <c r="L661" s="9" t="str">
        <f>IF($T661,tblSalaries[[#This Row],[Salary in USD]],"")</f>
        <v/>
      </c>
      <c r="M661" s="9" t="str">
        <f>IF($T661,tblSalaries[[#This Row],[Your Job Title]],"")</f>
        <v/>
      </c>
      <c r="N661" s="9" t="str">
        <f>IF($T661,tblSalaries[[#This Row],[Job Type]],"")</f>
        <v/>
      </c>
      <c r="O661" s="9" t="str">
        <f>IF($T661,tblSalaries[[#This Row],[clean Country]],"")</f>
        <v/>
      </c>
      <c r="P661" s="9" t="str">
        <f>IF($T661,tblSalaries[[#This Row],[How many hours of a day you work on Excel]],"")</f>
        <v/>
      </c>
      <c r="Q661" s="9" t="str">
        <f>IF($T661,tblSalaries[[#This Row],[Years of Experience]],"")</f>
        <v/>
      </c>
      <c r="R661" s="9" t="str">
        <f>IF($T661,tblSalaries[[#This Row],[Region]],"")</f>
        <v/>
      </c>
      <c r="T661" s="11">
        <f t="shared" si="10"/>
        <v>0</v>
      </c>
      <c r="U661" s="11">
        <f>VLOOKUP(tblSalaries[[#This Row],[Region]],SReg,2,FALSE)</f>
        <v>0</v>
      </c>
      <c r="V661" s="11">
        <f>VLOOKUP(tblSalaries[[#This Row],[How many hours of a day you work on Excel]],SHours,2,FALSE)</f>
        <v>0</v>
      </c>
      <c r="W661" s="11">
        <f>IF(tblSalaries[[#This Row],[Years of Experience]]="",Filters!$I$10,VLOOKUP(tblSalaries[[#This Row],[Years of Experience]],Filters!$G$3:$I$9,3,TRUE))</f>
        <v>1</v>
      </c>
    </row>
    <row r="662" spans="2:23" ht="15" customHeight="1" x14ac:dyDescent="0.25">
      <c r="B662" t="s">
        <v>2058</v>
      </c>
      <c r="C662" s="1">
        <v>41055.537673611114</v>
      </c>
      <c r="D662">
        <v>8738</v>
      </c>
      <c r="E662" t="s">
        <v>598</v>
      </c>
      <c r="F662" t="s">
        <v>45</v>
      </c>
      <c r="G662" t="s">
        <v>6</v>
      </c>
      <c r="H662" t="s">
        <v>10</v>
      </c>
      <c r="I662">
        <v>7.3</v>
      </c>
      <c r="J662" t="str">
        <f>VLOOKUP(tblSalaries[[#This Row],[clean Country]],tblCountries[[#All],[Mapping]:[Region]],2,FALSE)</f>
        <v>APAC</v>
      </c>
      <c r="L662" s="9" t="str">
        <f>IF($T662,tblSalaries[[#This Row],[Salary in USD]],"")</f>
        <v/>
      </c>
      <c r="M662" s="9" t="str">
        <f>IF($T662,tblSalaries[[#This Row],[Your Job Title]],"")</f>
        <v/>
      </c>
      <c r="N662" s="9" t="str">
        <f>IF($T662,tblSalaries[[#This Row],[Job Type]],"")</f>
        <v/>
      </c>
      <c r="O662" s="9" t="str">
        <f>IF($T662,tblSalaries[[#This Row],[clean Country]],"")</f>
        <v/>
      </c>
      <c r="P662" s="9" t="str">
        <f>IF($T662,tblSalaries[[#This Row],[How many hours of a day you work on Excel]],"")</f>
        <v/>
      </c>
      <c r="Q662" s="9" t="str">
        <f>IF($T662,tblSalaries[[#This Row],[Years of Experience]],"")</f>
        <v/>
      </c>
      <c r="R662" s="9" t="str">
        <f>IF($T662,tblSalaries[[#This Row],[Region]],"")</f>
        <v/>
      </c>
      <c r="T662" s="11">
        <f t="shared" si="10"/>
        <v>0</v>
      </c>
      <c r="U662" s="11">
        <f>VLOOKUP(tblSalaries[[#This Row],[Region]],SReg,2,FALSE)</f>
        <v>0</v>
      </c>
      <c r="V662" s="11">
        <f>VLOOKUP(tblSalaries[[#This Row],[How many hours of a day you work on Excel]],SHours,2,FALSE)</f>
        <v>1</v>
      </c>
      <c r="W662" s="11">
        <f>IF(tblSalaries[[#This Row],[Years of Experience]]="",Filters!$I$10,VLOOKUP(tblSalaries[[#This Row],[Years of Experience]],Filters!$G$3:$I$9,3,TRUE))</f>
        <v>0</v>
      </c>
    </row>
    <row r="663" spans="2:23" ht="15" customHeight="1" x14ac:dyDescent="0.25">
      <c r="B663" t="s">
        <v>2059</v>
      </c>
      <c r="C663" s="1">
        <v>41055.537916666668</v>
      </c>
      <c r="D663">
        <v>15000</v>
      </c>
      <c r="E663" t="s">
        <v>599</v>
      </c>
      <c r="F663" t="s">
        <v>17</v>
      </c>
      <c r="G663" t="s">
        <v>567</v>
      </c>
      <c r="H663" t="s">
        <v>7</v>
      </c>
      <c r="I663">
        <v>1</v>
      </c>
      <c r="J663" t="str">
        <f>VLOOKUP(tblSalaries[[#This Row],[clean Country]],tblCountries[[#All],[Mapping]:[Region]],2,FALSE)</f>
        <v>APAC</v>
      </c>
      <c r="L663" s="9" t="str">
        <f>IF($T663,tblSalaries[[#This Row],[Salary in USD]],"")</f>
        <v/>
      </c>
      <c r="M663" s="9" t="str">
        <f>IF($T663,tblSalaries[[#This Row],[Your Job Title]],"")</f>
        <v/>
      </c>
      <c r="N663" s="9" t="str">
        <f>IF($T663,tblSalaries[[#This Row],[Job Type]],"")</f>
        <v/>
      </c>
      <c r="O663" s="9" t="str">
        <f>IF($T663,tblSalaries[[#This Row],[clean Country]],"")</f>
        <v/>
      </c>
      <c r="P663" s="9" t="str">
        <f>IF($T663,tblSalaries[[#This Row],[How many hours of a day you work on Excel]],"")</f>
        <v/>
      </c>
      <c r="Q663" s="9" t="str">
        <f>IF($T663,tblSalaries[[#This Row],[Years of Experience]],"")</f>
        <v/>
      </c>
      <c r="R663" s="9" t="str">
        <f>IF($T663,tblSalaries[[#This Row],[Region]],"")</f>
        <v/>
      </c>
      <c r="T663" s="11">
        <f t="shared" si="10"/>
        <v>0</v>
      </c>
      <c r="U663" s="11">
        <f>VLOOKUP(tblSalaries[[#This Row],[Region]],SReg,2,FALSE)</f>
        <v>0</v>
      </c>
      <c r="V663" s="11">
        <f>VLOOKUP(tblSalaries[[#This Row],[How many hours of a day you work on Excel]],SHours,2,FALSE)</f>
        <v>1</v>
      </c>
      <c r="W663" s="11">
        <f>IF(tblSalaries[[#This Row],[Years of Experience]]="",Filters!$I$10,VLOOKUP(tblSalaries[[#This Row],[Years of Experience]],Filters!$G$3:$I$9,3,TRUE))</f>
        <v>0</v>
      </c>
    </row>
    <row r="664" spans="2:23" ht="15" customHeight="1" x14ac:dyDescent="0.25">
      <c r="B664" t="s">
        <v>2060</v>
      </c>
      <c r="C664" s="1">
        <v>41055.538298611114</v>
      </c>
      <c r="D664">
        <v>56400</v>
      </c>
      <c r="E664" t="s">
        <v>502</v>
      </c>
      <c r="F664" t="s">
        <v>45</v>
      </c>
      <c r="G664" t="s">
        <v>148</v>
      </c>
      <c r="H664" t="s">
        <v>15</v>
      </c>
      <c r="I664">
        <v>6</v>
      </c>
      <c r="J664" t="str">
        <f>VLOOKUP(tblSalaries[[#This Row],[clean Country]],tblCountries[[#All],[Mapping]:[Region]],2,FALSE)</f>
        <v>EMEA</v>
      </c>
      <c r="L664" s="9" t="str">
        <f>IF($T664,tblSalaries[[#This Row],[Salary in USD]],"")</f>
        <v/>
      </c>
      <c r="M664" s="9" t="str">
        <f>IF($T664,tblSalaries[[#This Row],[Your Job Title]],"")</f>
        <v/>
      </c>
      <c r="N664" s="9" t="str">
        <f>IF($T664,tblSalaries[[#This Row],[Job Type]],"")</f>
        <v/>
      </c>
      <c r="O664" s="9" t="str">
        <f>IF($T664,tblSalaries[[#This Row],[clean Country]],"")</f>
        <v/>
      </c>
      <c r="P664" s="9" t="str">
        <f>IF($T664,tblSalaries[[#This Row],[How many hours of a day you work on Excel]],"")</f>
        <v/>
      </c>
      <c r="Q664" s="9" t="str">
        <f>IF($T664,tblSalaries[[#This Row],[Years of Experience]],"")</f>
        <v/>
      </c>
      <c r="R664" s="9" t="str">
        <f>IF($T664,tblSalaries[[#This Row],[Region]],"")</f>
        <v/>
      </c>
      <c r="T664" s="11">
        <f t="shared" si="10"/>
        <v>0</v>
      </c>
      <c r="U664" s="11">
        <f>VLOOKUP(tblSalaries[[#This Row],[Region]],SReg,2,FALSE)</f>
        <v>0</v>
      </c>
      <c r="V664" s="11">
        <f>VLOOKUP(tblSalaries[[#This Row],[How many hours of a day you work on Excel]],SHours,2,FALSE)</f>
        <v>0</v>
      </c>
      <c r="W664" s="11">
        <f>IF(tblSalaries[[#This Row],[Years of Experience]]="",Filters!$I$10,VLOOKUP(tblSalaries[[#This Row],[Years of Experience]],Filters!$G$3:$I$9,3,TRUE))</f>
        <v>0</v>
      </c>
    </row>
    <row r="665" spans="2:23" ht="15" customHeight="1" x14ac:dyDescent="0.25">
      <c r="B665" t="s">
        <v>2061</v>
      </c>
      <c r="C665" s="1">
        <v>41055.541122685187</v>
      </c>
      <c r="D665">
        <v>10200</v>
      </c>
      <c r="E665" t="s">
        <v>35</v>
      </c>
      <c r="F665" t="s">
        <v>17</v>
      </c>
      <c r="G665" t="s">
        <v>6</v>
      </c>
      <c r="H665" t="s">
        <v>7</v>
      </c>
      <c r="I665">
        <v>4.5</v>
      </c>
      <c r="J665" t="str">
        <f>VLOOKUP(tblSalaries[[#This Row],[clean Country]],tblCountries[[#All],[Mapping]:[Region]],2,FALSE)</f>
        <v>APAC</v>
      </c>
      <c r="L665" s="9" t="str">
        <f>IF($T665,tblSalaries[[#This Row],[Salary in USD]],"")</f>
        <v/>
      </c>
      <c r="M665" s="9" t="str">
        <f>IF($T665,tblSalaries[[#This Row],[Your Job Title]],"")</f>
        <v/>
      </c>
      <c r="N665" s="9" t="str">
        <f>IF($T665,tblSalaries[[#This Row],[Job Type]],"")</f>
        <v/>
      </c>
      <c r="O665" s="9" t="str">
        <f>IF($T665,tblSalaries[[#This Row],[clean Country]],"")</f>
        <v/>
      </c>
      <c r="P665" s="9" t="str">
        <f>IF($T665,tblSalaries[[#This Row],[How many hours of a day you work on Excel]],"")</f>
        <v/>
      </c>
      <c r="Q665" s="9" t="str">
        <f>IF($T665,tblSalaries[[#This Row],[Years of Experience]],"")</f>
        <v/>
      </c>
      <c r="R665" s="9" t="str">
        <f>IF($T665,tblSalaries[[#This Row],[Region]],"")</f>
        <v/>
      </c>
      <c r="T665" s="11">
        <f t="shared" si="10"/>
        <v>0</v>
      </c>
      <c r="U665" s="11">
        <f>VLOOKUP(tblSalaries[[#This Row],[Region]],SReg,2,FALSE)</f>
        <v>0</v>
      </c>
      <c r="V665" s="11">
        <f>VLOOKUP(tblSalaries[[#This Row],[How many hours of a day you work on Excel]],SHours,2,FALSE)</f>
        <v>1</v>
      </c>
      <c r="W665" s="11">
        <f>IF(tblSalaries[[#This Row],[Years of Experience]]="",Filters!$I$10,VLOOKUP(tblSalaries[[#This Row],[Years of Experience]],Filters!$G$3:$I$9,3,TRUE))</f>
        <v>0</v>
      </c>
    </row>
    <row r="666" spans="2:23" ht="15" customHeight="1" x14ac:dyDescent="0.25">
      <c r="B666" t="s">
        <v>2062</v>
      </c>
      <c r="C666" s="1">
        <v>41055.541446759256</v>
      </c>
      <c r="D666">
        <v>5787.5729234188348</v>
      </c>
      <c r="E666" t="s">
        <v>563</v>
      </c>
      <c r="F666" t="s">
        <v>3391</v>
      </c>
      <c r="G666" t="s">
        <v>6</v>
      </c>
      <c r="H666" t="s">
        <v>10</v>
      </c>
      <c r="I666">
        <v>4.5</v>
      </c>
      <c r="J666" t="str">
        <f>VLOOKUP(tblSalaries[[#This Row],[clean Country]],tblCountries[[#All],[Mapping]:[Region]],2,FALSE)</f>
        <v>APAC</v>
      </c>
      <c r="L666" s="9" t="str">
        <f>IF($T666,tblSalaries[[#This Row],[Salary in USD]],"")</f>
        <v/>
      </c>
      <c r="M666" s="9" t="str">
        <f>IF($T666,tblSalaries[[#This Row],[Your Job Title]],"")</f>
        <v/>
      </c>
      <c r="N666" s="9" t="str">
        <f>IF($T666,tblSalaries[[#This Row],[Job Type]],"")</f>
        <v/>
      </c>
      <c r="O666" s="9" t="str">
        <f>IF($T666,tblSalaries[[#This Row],[clean Country]],"")</f>
        <v/>
      </c>
      <c r="P666" s="9" t="str">
        <f>IF($T666,tblSalaries[[#This Row],[How many hours of a day you work on Excel]],"")</f>
        <v/>
      </c>
      <c r="Q666" s="9" t="str">
        <f>IF($T666,tblSalaries[[#This Row],[Years of Experience]],"")</f>
        <v/>
      </c>
      <c r="R666" s="9" t="str">
        <f>IF($T666,tblSalaries[[#This Row],[Region]],"")</f>
        <v/>
      </c>
      <c r="T666" s="11">
        <f t="shared" si="10"/>
        <v>0</v>
      </c>
      <c r="U666" s="11">
        <f>VLOOKUP(tblSalaries[[#This Row],[Region]],SReg,2,FALSE)</f>
        <v>0</v>
      </c>
      <c r="V666" s="11">
        <f>VLOOKUP(tblSalaries[[#This Row],[How many hours of a day you work on Excel]],SHours,2,FALSE)</f>
        <v>1</v>
      </c>
      <c r="W666" s="11">
        <f>IF(tblSalaries[[#This Row],[Years of Experience]]="",Filters!$I$10,VLOOKUP(tblSalaries[[#This Row],[Years of Experience]],Filters!$G$3:$I$9,3,TRUE))</f>
        <v>0</v>
      </c>
    </row>
    <row r="667" spans="2:23" ht="15" customHeight="1" x14ac:dyDescent="0.25">
      <c r="B667" t="s">
        <v>2063</v>
      </c>
      <c r="C667" s="1">
        <v>41055.542870370373</v>
      </c>
      <c r="D667">
        <v>105000</v>
      </c>
      <c r="E667" t="s">
        <v>63</v>
      </c>
      <c r="F667" t="s">
        <v>294</v>
      </c>
      <c r="G667" t="s">
        <v>12</v>
      </c>
      <c r="H667" t="s">
        <v>15</v>
      </c>
      <c r="I667">
        <v>15</v>
      </c>
      <c r="J667" t="str">
        <f>VLOOKUP(tblSalaries[[#This Row],[clean Country]],tblCountries[[#All],[Mapping]:[Region]],2,FALSE)</f>
        <v>USA</v>
      </c>
      <c r="L667" s="9" t="str">
        <f>IF($T667,tblSalaries[[#This Row],[Salary in USD]],"")</f>
        <v/>
      </c>
      <c r="M667" s="9" t="str">
        <f>IF($T667,tblSalaries[[#This Row],[Your Job Title]],"")</f>
        <v/>
      </c>
      <c r="N667" s="9" t="str">
        <f>IF($T667,tblSalaries[[#This Row],[Job Type]],"")</f>
        <v/>
      </c>
      <c r="O667" s="9" t="str">
        <f>IF($T667,tblSalaries[[#This Row],[clean Country]],"")</f>
        <v/>
      </c>
      <c r="P667" s="9" t="str">
        <f>IF($T667,tblSalaries[[#This Row],[How many hours of a day you work on Excel]],"")</f>
        <v/>
      </c>
      <c r="Q667" s="9" t="str">
        <f>IF($T667,tblSalaries[[#This Row],[Years of Experience]],"")</f>
        <v/>
      </c>
      <c r="R667" s="9" t="str">
        <f>IF($T667,tblSalaries[[#This Row],[Region]],"")</f>
        <v/>
      </c>
      <c r="T667" s="11">
        <f t="shared" si="10"/>
        <v>0</v>
      </c>
      <c r="U667" s="11">
        <f>VLOOKUP(tblSalaries[[#This Row],[Region]],SReg,2,FALSE)</f>
        <v>1</v>
      </c>
      <c r="V667" s="11">
        <f>VLOOKUP(tblSalaries[[#This Row],[How many hours of a day you work on Excel]],SHours,2,FALSE)</f>
        <v>0</v>
      </c>
      <c r="W667" s="11">
        <f>IF(tblSalaries[[#This Row],[Years of Experience]]="",Filters!$I$10,VLOOKUP(tblSalaries[[#This Row],[Years of Experience]],Filters!$G$3:$I$9,3,TRUE))</f>
        <v>1</v>
      </c>
    </row>
    <row r="668" spans="2:23" ht="15" customHeight="1" x14ac:dyDescent="0.25">
      <c r="B668" t="s">
        <v>2064</v>
      </c>
      <c r="C668" s="1">
        <v>41055.542974537035</v>
      </c>
      <c r="D668">
        <v>4451.9791718606421</v>
      </c>
      <c r="E668" t="s">
        <v>600</v>
      </c>
      <c r="F668" t="s">
        <v>45</v>
      </c>
      <c r="G668" t="s">
        <v>6</v>
      </c>
      <c r="H668" t="s">
        <v>15</v>
      </c>
      <c r="I668">
        <v>5</v>
      </c>
      <c r="J668" t="str">
        <f>VLOOKUP(tblSalaries[[#This Row],[clean Country]],tblCountries[[#All],[Mapping]:[Region]],2,FALSE)</f>
        <v>APAC</v>
      </c>
      <c r="L668" s="9" t="str">
        <f>IF($T668,tblSalaries[[#This Row],[Salary in USD]],"")</f>
        <v/>
      </c>
      <c r="M668" s="9" t="str">
        <f>IF($T668,tblSalaries[[#This Row],[Your Job Title]],"")</f>
        <v/>
      </c>
      <c r="N668" s="9" t="str">
        <f>IF($T668,tblSalaries[[#This Row],[Job Type]],"")</f>
        <v/>
      </c>
      <c r="O668" s="9" t="str">
        <f>IF($T668,tblSalaries[[#This Row],[clean Country]],"")</f>
        <v/>
      </c>
      <c r="P668" s="9" t="str">
        <f>IF($T668,tblSalaries[[#This Row],[How many hours of a day you work on Excel]],"")</f>
        <v/>
      </c>
      <c r="Q668" s="9" t="str">
        <f>IF($T668,tblSalaries[[#This Row],[Years of Experience]],"")</f>
        <v/>
      </c>
      <c r="R668" s="9" t="str">
        <f>IF($T668,tblSalaries[[#This Row],[Region]],"")</f>
        <v/>
      </c>
      <c r="T668" s="11">
        <f t="shared" si="10"/>
        <v>0</v>
      </c>
      <c r="U668" s="11">
        <f>VLOOKUP(tblSalaries[[#This Row],[Region]],SReg,2,FALSE)</f>
        <v>0</v>
      </c>
      <c r="V668" s="11">
        <f>VLOOKUP(tblSalaries[[#This Row],[How many hours of a day you work on Excel]],SHours,2,FALSE)</f>
        <v>0</v>
      </c>
      <c r="W668" s="11">
        <f>IF(tblSalaries[[#This Row],[Years of Experience]]="",Filters!$I$10,VLOOKUP(tblSalaries[[#This Row],[Years of Experience]],Filters!$G$3:$I$9,3,TRUE))</f>
        <v>0</v>
      </c>
    </row>
    <row r="669" spans="2:23" ht="15" customHeight="1" x14ac:dyDescent="0.25">
      <c r="B669" t="s">
        <v>2065</v>
      </c>
      <c r="C669" s="1">
        <v>41055.543634259258</v>
      </c>
      <c r="D669">
        <v>8369.7208430980063</v>
      </c>
      <c r="E669" t="s">
        <v>294</v>
      </c>
      <c r="F669" t="s">
        <v>294</v>
      </c>
      <c r="G669" t="s">
        <v>6</v>
      </c>
      <c r="H669" t="s">
        <v>10</v>
      </c>
      <c r="I669">
        <v>4</v>
      </c>
      <c r="J669" t="str">
        <f>VLOOKUP(tblSalaries[[#This Row],[clean Country]],tblCountries[[#All],[Mapping]:[Region]],2,FALSE)</f>
        <v>APAC</v>
      </c>
      <c r="L669" s="9" t="str">
        <f>IF($T669,tblSalaries[[#This Row],[Salary in USD]],"")</f>
        <v/>
      </c>
      <c r="M669" s="9" t="str">
        <f>IF($T669,tblSalaries[[#This Row],[Your Job Title]],"")</f>
        <v/>
      </c>
      <c r="N669" s="9" t="str">
        <f>IF($T669,tblSalaries[[#This Row],[Job Type]],"")</f>
        <v/>
      </c>
      <c r="O669" s="9" t="str">
        <f>IF($T669,tblSalaries[[#This Row],[clean Country]],"")</f>
        <v/>
      </c>
      <c r="P669" s="9" t="str">
        <f>IF($T669,tblSalaries[[#This Row],[How many hours of a day you work on Excel]],"")</f>
        <v/>
      </c>
      <c r="Q669" s="9" t="str">
        <f>IF($T669,tblSalaries[[#This Row],[Years of Experience]],"")</f>
        <v/>
      </c>
      <c r="R669" s="9" t="str">
        <f>IF($T669,tblSalaries[[#This Row],[Region]],"")</f>
        <v/>
      </c>
      <c r="T669" s="11">
        <f t="shared" si="10"/>
        <v>0</v>
      </c>
      <c r="U669" s="11">
        <f>VLOOKUP(tblSalaries[[#This Row],[Region]],SReg,2,FALSE)</f>
        <v>0</v>
      </c>
      <c r="V669" s="11">
        <f>VLOOKUP(tblSalaries[[#This Row],[How many hours of a day you work on Excel]],SHours,2,FALSE)</f>
        <v>1</v>
      </c>
      <c r="W669" s="11">
        <f>IF(tblSalaries[[#This Row],[Years of Experience]]="",Filters!$I$10,VLOOKUP(tblSalaries[[#This Row],[Years of Experience]],Filters!$G$3:$I$9,3,TRUE))</f>
        <v>0</v>
      </c>
    </row>
    <row r="670" spans="2:23" ht="15" customHeight="1" x14ac:dyDescent="0.25">
      <c r="B670" t="s">
        <v>2066</v>
      </c>
      <c r="C670" s="1">
        <v>41055.544120370374</v>
      </c>
      <c r="D670">
        <v>17067.637625607145</v>
      </c>
      <c r="E670" t="s">
        <v>366</v>
      </c>
      <c r="F670" t="s">
        <v>45</v>
      </c>
      <c r="G670" t="s">
        <v>287</v>
      </c>
      <c r="H670" t="s">
        <v>7</v>
      </c>
      <c r="I670">
        <v>9</v>
      </c>
      <c r="J670" t="str">
        <f>VLOOKUP(tblSalaries[[#This Row],[clean Country]],tblCountries[[#All],[Mapping]:[Region]],2,FALSE)</f>
        <v>APAC</v>
      </c>
      <c r="L670" s="9" t="str">
        <f>IF($T670,tblSalaries[[#This Row],[Salary in USD]],"")</f>
        <v/>
      </c>
      <c r="M670" s="9" t="str">
        <f>IF($T670,tblSalaries[[#This Row],[Your Job Title]],"")</f>
        <v/>
      </c>
      <c r="N670" s="9" t="str">
        <f>IF($T670,tblSalaries[[#This Row],[Job Type]],"")</f>
        <v/>
      </c>
      <c r="O670" s="9" t="str">
        <f>IF($T670,tblSalaries[[#This Row],[clean Country]],"")</f>
        <v/>
      </c>
      <c r="P670" s="9" t="str">
        <f>IF($T670,tblSalaries[[#This Row],[How many hours of a day you work on Excel]],"")</f>
        <v/>
      </c>
      <c r="Q670" s="9" t="str">
        <f>IF($T670,tblSalaries[[#This Row],[Years of Experience]],"")</f>
        <v/>
      </c>
      <c r="R670" s="9" t="str">
        <f>IF($T670,tblSalaries[[#This Row],[Region]],"")</f>
        <v/>
      </c>
      <c r="T670" s="11">
        <f t="shared" si="10"/>
        <v>0</v>
      </c>
      <c r="U670" s="11">
        <f>VLOOKUP(tblSalaries[[#This Row],[Region]],SReg,2,FALSE)</f>
        <v>0</v>
      </c>
      <c r="V670" s="11">
        <f>VLOOKUP(tblSalaries[[#This Row],[How many hours of a day you work on Excel]],SHours,2,FALSE)</f>
        <v>1</v>
      </c>
      <c r="W670" s="11">
        <f>IF(tblSalaries[[#This Row],[Years of Experience]]="",Filters!$I$10,VLOOKUP(tblSalaries[[#This Row],[Years of Experience]],Filters!$G$3:$I$9,3,TRUE))</f>
        <v>0</v>
      </c>
    </row>
    <row r="671" spans="2:23" ht="15" customHeight="1" x14ac:dyDescent="0.25">
      <c r="B671" t="s">
        <v>2067</v>
      </c>
      <c r="C671" s="1">
        <v>41055.544421296298</v>
      </c>
      <c r="D671">
        <v>101990.96564026357</v>
      </c>
      <c r="E671" t="s">
        <v>601</v>
      </c>
      <c r="F671" t="s">
        <v>45</v>
      </c>
      <c r="G671" t="s">
        <v>70</v>
      </c>
      <c r="H671" t="s">
        <v>22</v>
      </c>
      <c r="I671">
        <v>20</v>
      </c>
      <c r="J671" t="str">
        <f>VLOOKUP(tblSalaries[[#This Row],[clean Country]],tblCountries[[#All],[Mapping]:[Region]],2,FALSE)</f>
        <v>APAC</v>
      </c>
      <c r="L671" s="9" t="str">
        <f>IF($T671,tblSalaries[[#This Row],[Salary in USD]],"")</f>
        <v/>
      </c>
      <c r="M671" s="9" t="str">
        <f>IF($T671,tblSalaries[[#This Row],[Your Job Title]],"")</f>
        <v/>
      </c>
      <c r="N671" s="9" t="str">
        <f>IF($T671,tblSalaries[[#This Row],[Job Type]],"")</f>
        <v/>
      </c>
      <c r="O671" s="9" t="str">
        <f>IF($T671,tblSalaries[[#This Row],[clean Country]],"")</f>
        <v/>
      </c>
      <c r="P671" s="9" t="str">
        <f>IF($T671,tblSalaries[[#This Row],[How many hours of a day you work on Excel]],"")</f>
        <v/>
      </c>
      <c r="Q671" s="9" t="str">
        <f>IF($T671,tblSalaries[[#This Row],[Years of Experience]],"")</f>
        <v/>
      </c>
      <c r="R671" s="9" t="str">
        <f>IF($T671,tblSalaries[[#This Row],[Region]],"")</f>
        <v/>
      </c>
      <c r="T671" s="11">
        <f t="shared" si="10"/>
        <v>0</v>
      </c>
      <c r="U671" s="11">
        <f>VLOOKUP(tblSalaries[[#This Row],[Region]],SReg,2,FALSE)</f>
        <v>0</v>
      </c>
      <c r="V671" s="11">
        <f>VLOOKUP(tblSalaries[[#This Row],[How many hours of a day you work on Excel]],SHours,2,FALSE)</f>
        <v>0</v>
      </c>
      <c r="W671" s="11">
        <f>IF(tblSalaries[[#This Row],[Years of Experience]]="",Filters!$I$10,VLOOKUP(tblSalaries[[#This Row],[Years of Experience]],Filters!$G$3:$I$9,3,TRUE))</f>
        <v>1</v>
      </c>
    </row>
    <row r="672" spans="2:23" ht="15" customHeight="1" x14ac:dyDescent="0.25">
      <c r="B672" t="s">
        <v>2068</v>
      </c>
      <c r="C672" s="1">
        <v>41055.545173611114</v>
      </c>
      <c r="D672">
        <v>3917.7416712373652</v>
      </c>
      <c r="E672" t="s">
        <v>602</v>
      </c>
      <c r="F672" t="s">
        <v>17</v>
      </c>
      <c r="G672" t="s">
        <v>6</v>
      </c>
      <c r="H672" t="s">
        <v>15</v>
      </c>
      <c r="I672">
        <v>3</v>
      </c>
      <c r="J672" t="str">
        <f>VLOOKUP(tblSalaries[[#This Row],[clean Country]],tblCountries[[#All],[Mapping]:[Region]],2,FALSE)</f>
        <v>APAC</v>
      </c>
      <c r="L672" s="9" t="str">
        <f>IF($T672,tblSalaries[[#This Row],[Salary in USD]],"")</f>
        <v/>
      </c>
      <c r="M672" s="9" t="str">
        <f>IF($T672,tblSalaries[[#This Row],[Your Job Title]],"")</f>
        <v/>
      </c>
      <c r="N672" s="9" t="str">
        <f>IF($T672,tblSalaries[[#This Row],[Job Type]],"")</f>
        <v/>
      </c>
      <c r="O672" s="9" t="str">
        <f>IF($T672,tblSalaries[[#This Row],[clean Country]],"")</f>
        <v/>
      </c>
      <c r="P672" s="9" t="str">
        <f>IF($T672,tblSalaries[[#This Row],[How many hours of a day you work on Excel]],"")</f>
        <v/>
      </c>
      <c r="Q672" s="9" t="str">
        <f>IF($T672,tblSalaries[[#This Row],[Years of Experience]],"")</f>
        <v/>
      </c>
      <c r="R672" s="9" t="str">
        <f>IF($T672,tblSalaries[[#This Row],[Region]],"")</f>
        <v/>
      </c>
      <c r="T672" s="11">
        <f t="shared" si="10"/>
        <v>0</v>
      </c>
      <c r="U672" s="11">
        <f>VLOOKUP(tblSalaries[[#This Row],[Region]],SReg,2,FALSE)</f>
        <v>0</v>
      </c>
      <c r="V672" s="11">
        <f>VLOOKUP(tblSalaries[[#This Row],[How many hours of a day you work on Excel]],SHours,2,FALSE)</f>
        <v>0</v>
      </c>
      <c r="W672" s="11">
        <f>IF(tblSalaries[[#This Row],[Years of Experience]]="",Filters!$I$10,VLOOKUP(tblSalaries[[#This Row],[Years of Experience]],Filters!$G$3:$I$9,3,TRUE))</f>
        <v>0</v>
      </c>
    </row>
    <row r="673" spans="2:23" ht="15" customHeight="1" x14ac:dyDescent="0.25">
      <c r="B673" t="s">
        <v>2069</v>
      </c>
      <c r="C673" s="1">
        <v>41055.547673611109</v>
      </c>
      <c r="D673">
        <v>52000</v>
      </c>
      <c r="E673" t="s">
        <v>603</v>
      </c>
      <c r="F673" t="s">
        <v>56</v>
      </c>
      <c r="G673" t="s">
        <v>12</v>
      </c>
      <c r="H673" t="s">
        <v>7</v>
      </c>
      <c r="I673">
        <v>18</v>
      </c>
      <c r="J673" t="str">
        <f>VLOOKUP(tblSalaries[[#This Row],[clean Country]],tblCountries[[#All],[Mapping]:[Region]],2,FALSE)</f>
        <v>USA</v>
      </c>
      <c r="L673" s="9">
        <f>IF($T673,tblSalaries[[#This Row],[Salary in USD]],"")</f>
        <v>52000</v>
      </c>
      <c r="M673" s="9" t="str">
        <f>IF($T673,tblSalaries[[#This Row],[Your Job Title]],"")</f>
        <v>Maint Sys Support Specialist</v>
      </c>
      <c r="N673" s="9" t="str">
        <f>IF($T673,tblSalaries[[#This Row],[Job Type]],"")</f>
        <v>Specialist</v>
      </c>
      <c r="O673" s="9" t="str">
        <f>IF($T673,tblSalaries[[#This Row],[clean Country]],"")</f>
        <v>USA</v>
      </c>
      <c r="P673" s="9" t="str">
        <f>IF($T673,tblSalaries[[#This Row],[How many hours of a day you work on Excel]],"")</f>
        <v>4 to 6 hours a day</v>
      </c>
      <c r="Q673" s="9">
        <f>IF($T673,tblSalaries[[#This Row],[Years of Experience]],"")</f>
        <v>18</v>
      </c>
      <c r="R673" s="9" t="str">
        <f>IF($T673,tblSalaries[[#This Row],[Region]],"")</f>
        <v>USA</v>
      </c>
      <c r="T673" s="11">
        <f t="shared" si="10"/>
        <v>1</v>
      </c>
      <c r="U673" s="11">
        <f>VLOOKUP(tblSalaries[[#This Row],[Region]],SReg,2,FALSE)</f>
        <v>1</v>
      </c>
      <c r="V673" s="11">
        <f>VLOOKUP(tblSalaries[[#This Row],[How many hours of a day you work on Excel]],SHours,2,FALSE)</f>
        <v>1</v>
      </c>
      <c r="W673" s="11">
        <f>IF(tblSalaries[[#This Row],[Years of Experience]]="",Filters!$I$10,VLOOKUP(tblSalaries[[#This Row],[Years of Experience]],Filters!$G$3:$I$9,3,TRUE))</f>
        <v>1</v>
      </c>
    </row>
    <row r="674" spans="2:23" ht="15" customHeight="1" x14ac:dyDescent="0.25">
      <c r="B674" t="s">
        <v>2070</v>
      </c>
      <c r="C674" s="1">
        <v>41055.549317129633</v>
      </c>
      <c r="D674">
        <v>4630.058338735068</v>
      </c>
      <c r="E674" t="s">
        <v>17</v>
      </c>
      <c r="F674" t="s">
        <v>17</v>
      </c>
      <c r="G674" t="s">
        <v>6</v>
      </c>
      <c r="H674" t="s">
        <v>7</v>
      </c>
      <c r="I674">
        <v>2</v>
      </c>
      <c r="J674" t="str">
        <f>VLOOKUP(tblSalaries[[#This Row],[clean Country]],tblCountries[[#All],[Mapping]:[Region]],2,FALSE)</f>
        <v>APAC</v>
      </c>
      <c r="L674" s="9" t="str">
        <f>IF($T674,tblSalaries[[#This Row],[Salary in USD]],"")</f>
        <v/>
      </c>
      <c r="M674" s="9" t="str">
        <f>IF($T674,tblSalaries[[#This Row],[Your Job Title]],"")</f>
        <v/>
      </c>
      <c r="N674" s="9" t="str">
        <f>IF($T674,tblSalaries[[#This Row],[Job Type]],"")</f>
        <v/>
      </c>
      <c r="O674" s="9" t="str">
        <f>IF($T674,tblSalaries[[#This Row],[clean Country]],"")</f>
        <v/>
      </c>
      <c r="P674" s="9" t="str">
        <f>IF($T674,tblSalaries[[#This Row],[How many hours of a day you work on Excel]],"")</f>
        <v/>
      </c>
      <c r="Q674" s="9" t="str">
        <f>IF($T674,tblSalaries[[#This Row],[Years of Experience]],"")</f>
        <v/>
      </c>
      <c r="R674" s="9" t="str">
        <f>IF($T674,tblSalaries[[#This Row],[Region]],"")</f>
        <v/>
      </c>
      <c r="T674" s="11">
        <f t="shared" si="10"/>
        <v>0</v>
      </c>
      <c r="U674" s="11">
        <f>VLOOKUP(tblSalaries[[#This Row],[Region]],SReg,2,FALSE)</f>
        <v>0</v>
      </c>
      <c r="V674" s="11">
        <f>VLOOKUP(tblSalaries[[#This Row],[How many hours of a day you work on Excel]],SHours,2,FALSE)</f>
        <v>1</v>
      </c>
      <c r="W674" s="11">
        <f>IF(tblSalaries[[#This Row],[Years of Experience]]="",Filters!$I$10,VLOOKUP(tblSalaries[[#This Row],[Years of Experience]],Filters!$G$3:$I$9,3,TRUE))</f>
        <v>0</v>
      </c>
    </row>
    <row r="675" spans="2:23" ht="15" customHeight="1" x14ac:dyDescent="0.25">
      <c r="B675" t="s">
        <v>2071</v>
      </c>
      <c r="C675" s="1">
        <v>41055.550555555557</v>
      </c>
      <c r="D675">
        <v>2136.9500024931081</v>
      </c>
      <c r="E675" t="s">
        <v>126</v>
      </c>
      <c r="F675" t="s">
        <v>17</v>
      </c>
      <c r="G675" t="s">
        <v>6</v>
      </c>
      <c r="H675" t="s">
        <v>15</v>
      </c>
      <c r="I675">
        <v>3</v>
      </c>
      <c r="J675" t="str">
        <f>VLOOKUP(tblSalaries[[#This Row],[clean Country]],tblCountries[[#All],[Mapping]:[Region]],2,FALSE)</f>
        <v>APAC</v>
      </c>
      <c r="L675" s="9" t="str">
        <f>IF($T675,tblSalaries[[#This Row],[Salary in USD]],"")</f>
        <v/>
      </c>
      <c r="M675" s="9" t="str">
        <f>IF($T675,tblSalaries[[#This Row],[Your Job Title]],"")</f>
        <v/>
      </c>
      <c r="N675" s="9" t="str">
        <f>IF($T675,tblSalaries[[#This Row],[Job Type]],"")</f>
        <v/>
      </c>
      <c r="O675" s="9" t="str">
        <f>IF($T675,tblSalaries[[#This Row],[clean Country]],"")</f>
        <v/>
      </c>
      <c r="P675" s="9" t="str">
        <f>IF($T675,tblSalaries[[#This Row],[How many hours of a day you work on Excel]],"")</f>
        <v/>
      </c>
      <c r="Q675" s="9" t="str">
        <f>IF($T675,tblSalaries[[#This Row],[Years of Experience]],"")</f>
        <v/>
      </c>
      <c r="R675" s="9" t="str">
        <f>IF($T675,tblSalaries[[#This Row],[Region]],"")</f>
        <v/>
      </c>
      <c r="T675" s="11">
        <f t="shared" si="10"/>
        <v>0</v>
      </c>
      <c r="U675" s="11">
        <f>VLOOKUP(tblSalaries[[#This Row],[Region]],SReg,2,FALSE)</f>
        <v>0</v>
      </c>
      <c r="V675" s="11">
        <f>VLOOKUP(tblSalaries[[#This Row],[How many hours of a day you work on Excel]],SHours,2,FALSE)</f>
        <v>0</v>
      </c>
      <c r="W675" s="11">
        <f>IF(tblSalaries[[#This Row],[Years of Experience]]="",Filters!$I$10,VLOOKUP(tblSalaries[[#This Row],[Years of Experience]],Filters!$G$3:$I$9,3,TRUE))</f>
        <v>0</v>
      </c>
    </row>
    <row r="676" spans="2:23" ht="15" customHeight="1" x14ac:dyDescent="0.25">
      <c r="B676" t="s">
        <v>2072</v>
      </c>
      <c r="C676" s="1">
        <v>41055.553020833337</v>
      </c>
      <c r="D676">
        <v>13000</v>
      </c>
      <c r="E676" t="s">
        <v>17</v>
      </c>
      <c r="F676" t="s">
        <v>17</v>
      </c>
      <c r="G676" t="s">
        <v>6</v>
      </c>
      <c r="H676" t="s">
        <v>22</v>
      </c>
      <c r="I676">
        <v>4</v>
      </c>
      <c r="J676" t="str">
        <f>VLOOKUP(tblSalaries[[#This Row],[clean Country]],tblCountries[[#All],[Mapping]:[Region]],2,FALSE)</f>
        <v>APAC</v>
      </c>
      <c r="L676" s="9" t="str">
        <f>IF($T676,tblSalaries[[#This Row],[Salary in USD]],"")</f>
        <v/>
      </c>
      <c r="M676" s="9" t="str">
        <f>IF($T676,tblSalaries[[#This Row],[Your Job Title]],"")</f>
        <v/>
      </c>
      <c r="N676" s="9" t="str">
        <f>IF($T676,tblSalaries[[#This Row],[Job Type]],"")</f>
        <v/>
      </c>
      <c r="O676" s="9" t="str">
        <f>IF($T676,tblSalaries[[#This Row],[clean Country]],"")</f>
        <v/>
      </c>
      <c r="P676" s="9" t="str">
        <f>IF($T676,tblSalaries[[#This Row],[How many hours of a day you work on Excel]],"")</f>
        <v/>
      </c>
      <c r="Q676" s="9" t="str">
        <f>IF($T676,tblSalaries[[#This Row],[Years of Experience]],"")</f>
        <v/>
      </c>
      <c r="R676" s="9" t="str">
        <f>IF($T676,tblSalaries[[#This Row],[Region]],"")</f>
        <v/>
      </c>
      <c r="T676" s="11">
        <f t="shared" si="10"/>
        <v>0</v>
      </c>
      <c r="U676" s="11">
        <f>VLOOKUP(tblSalaries[[#This Row],[Region]],SReg,2,FALSE)</f>
        <v>0</v>
      </c>
      <c r="V676" s="11">
        <f>VLOOKUP(tblSalaries[[#This Row],[How many hours of a day you work on Excel]],SHours,2,FALSE)</f>
        <v>0</v>
      </c>
      <c r="W676" s="11">
        <f>IF(tblSalaries[[#This Row],[Years of Experience]]="",Filters!$I$10,VLOOKUP(tblSalaries[[#This Row],[Years of Experience]],Filters!$G$3:$I$9,3,TRUE))</f>
        <v>0</v>
      </c>
    </row>
    <row r="677" spans="2:23" ht="15" customHeight="1" x14ac:dyDescent="0.25">
      <c r="B677" t="s">
        <v>2073</v>
      </c>
      <c r="C677" s="1">
        <v>41055.553888888891</v>
      </c>
      <c r="D677">
        <v>2564.3400029917298</v>
      </c>
      <c r="E677" t="s">
        <v>604</v>
      </c>
      <c r="F677" t="s">
        <v>45</v>
      </c>
      <c r="G677" t="s">
        <v>6</v>
      </c>
      <c r="H677" t="s">
        <v>15</v>
      </c>
      <c r="I677">
        <v>7</v>
      </c>
      <c r="J677" t="str">
        <f>VLOOKUP(tblSalaries[[#This Row],[clean Country]],tblCountries[[#All],[Mapping]:[Region]],2,FALSE)</f>
        <v>APAC</v>
      </c>
      <c r="L677" s="9" t="str">
        <f>IF($T677,tblSalaries[[#This Row],[Salary in USD]],"")</f>
        <v/>
      </c>
      <c r="M677" s="9" t="str">
        <f>IF($T677,tblSalaries[[#This Row],[Your Job Title]],"")</f>
        <v/>
      </c>
      <c r="N677" s="9" t="str">
        <f>IF($T677,tblSalaries[[#This Row],[Job Type]],"")</f>
        <v/>
      </c>
      <c r="O677" s="9" t="str">
        <f>IF($T677,tblSalaries[[#This Row],[clean Country]],"")</f>
        <v/>
      </c>
      <c r="P677" s="9" t="str">
        <f>IF($T677,tblSalaries[[#This Row],[How many hours of a day you work on Excel]],"")</f>
        <v/>
      </c>
      <c r="Q677" s="9" t="str">
        <f>IF($T677,tblSalaries[[#This Row],[Years of Experience]],"")</f>
        <v/>
      </c>
      <c r="R677" s="9" t="str">
        <f>IF($T677,tblSalaries[[#This Row],[Region]],"")</f>
        <v/>
      </c>
      <c r="T677" s="11">
        <f t="shared" si="10"/>
        <v>0</v>
      </c>
      <c r="U677" s="11">
        <f>VLOOKUP(tblSalaries[[#This Row],[Region]],SReg,2,FALSE)</f>
        <v>0</v>
      </c>
      <c r="V677" s="11">
        <f>VLOOKUP(tblSalaries[[#This Row],[How many hours of a day you work on Excel]],SHours,2,FALSE)</f>
        <v>0</v>
      </c>
      <c r="W677" s="11">
        <f>IF(tblSalaries[[#This Row],[Years of Experience]]="",Filters!$I$10,VLOOKUP(tblSalaries[[#This Row],[Years of Experience]],Filters!$G$3:$I$9,3,TRUE))</f>
        <v>0</v>
      </c>
    </row>
    <row r="678" spans="2:23" ht="15" customHeight="1" x14ac:dyDescent="0.25">
      <c r="B678" t="s">
        <v>2074</v>
      </c>
      <c r="C678" s="1">
        <v>41055.554201388892</v>
      </c>
      <c r="D678">
        <v>20479.104190558952</v>
      </c>
      <c r="E678" t="s">
        <v>605</v>
      </c>
      <c r="F678" t="s">
        <v>45</v>
      </c>
      <c r="G678" t="s">
        <v>6</v>
      </c>
      <c r="H678" t="s">
        <v>15</v>
      </c>
      <c r="I678">
        <v>7</v>
      </c>
      <c r="J678" t="str">
        <f>VLOOKUP(tblSalaries[[#This Row],[clean Country]],tblCountries[[#All],[Mapping]:[Region]],2,FALSE)</f>
        <v>APAC</v>
      </c>
      <c r="L678" s="9" t="str">
        <f>IF($T678,tblSalaries[[#This Row],[Salary in USD]],"")</f>
        <v/>
      </c>
      <c r="M678" s="9" t="str">
        <f>IF($T678,tblSalaries[[#This Row],[Your Job Title]],"")</f>
        <v/>
      </c>
      <c r="N678" s="9" t="str">
        <f>IF($T678,tblSalaries[[#This Row],[Job Type]],"")</f>
        <v/>
      </c>
      <c r="O678" s="9" t="str">
        <f>IF($T678,tblSalaries[[#This Row],[clean Country]],"")</f>
        <v/>
      </c>
      <c r="P678" s="9" t="str">
        <f>IF($T678,tblSalaries[[#This Row],[How many hours of a day you work on Excel]],"")</f>
        <v/>
      </c>
      <c r="Q678" s="9" t="str">
        <f>IF($T678,tblSalaries[[#This Row],[Years of Experience]],"")</f>
        <v/>
      </c>
      <c r="R678" s="9" t="str">
        <f>IF($T678,tblSalaries[[#This Row],[Region]],"")</f>
        <v/>
      </c>
      <c r="T678" s="11">
        <f t="shared" si="10"/>
        <v>0</v>
      </c>
      <c r="U678" s="11">
        <f>VLOOKUP(tblSalaries[[#This Row],[Region]],SReg,2,FALSE)</f>
        <v>0</v>
      </c>
      <c r="V678" s="11">
        <f>VLOOKUP(tblSalaries[[#This Row],[How many hours of a day you work on Excel]],SHours,2,FALSE)</f>
        <v>0</v>
      </c>
      <c r="W678" s="11">
        <f>IF(tblSalaries[[#This Row],[Years of Experience]]="",Filters!$I$10,VLOOKUP(tblSalaries[[#This Row],[Years of Experience]],Filters!$G$3:$I$9,3,TRUE))</f>
        <v>0</v>
      </c>
    </row>
    <row r="679" spans="2:23" ht="15" customHeight="1" x14ac:dyDescent="0.25">
      <c r="B679" t="s">
        <v>2075</v>
      </c>
      <c r="C679" s="1">
        <v>41055.554537037038</v>
      </c>
      <c r="D679">
        <v>33500</v>
      </c>
      <c r="E679" t="s">
        <v>606</v>
      </c>
      <c r="F679" t="s">
        <v>258</v>
      </c>
      <c r="G679" t="s">
        <v>296</v>
      </c>
      <c r="H679" t="s">
        <v>22</v>
      </c>
      <c r="I679">
        <v>10</v>
      </c>
      <c r="J679" t="str">
        <f>VLOOKUP(tblSalaries[[#This Row],[clean Country]],tblCountries[[#All],[Mapping]:[Region]],2,FALSE)</f>
        <v>EMEA</v>
      </c>
      <c r="L679" s="9" t="str">
        <f>IF($T679,tblSalaries[[#This Row],[Salary in USD]],"")</f>
        <v/>
      </c>
      <c r="M679" s="9" t="str">
        <f>IF($T679,tblSalaries[[#This Row],[Your Job Title]],"")</f>
        <v/>
      </c>
      <c r="N679" s="9" t="str">
        <f>IF($T679,tblSalaries[[#This Row],[Job Type]],"")</f>
        <v/>
      </c>
      <c r="O679" s="9" t="str">
        <f>IF($T679,tblSalaries[[#This Row],[clean Country]],"")</f>
        <v/>
      </c>
      <c r="P679" s="9" t="str">
        <f>IF($T679,tblSalaries[[#This Row],[How many hours of a day you work on Excel]],"")</f>
        <v/>
      </c>
      <c r="Q679" s="9" t="str">
        <f>IF($T679,tblSalaries[[#This Row],[Years of Experience]],"")</f>
        <v/>
      </c>
      <c r="R679" s="9" t="str">
        <f>IF($T679,tblSalaries[[#This Row],[Region]],"")</f>
        <v/>
      </c>
      <c r="T679" s="11">
        <f t="shared" si="10"/>
        <v>0</v>
      </c>
      <c r="U679" s="11">
        <f>VLOOKUP(tblSalaries[[#This Row],[Region]],SReg,2,FALSE)</f>
        <v>0</v>
      </c>
      <c r="V679" s="11">
        <f>VLOOKUP(tblSalaries[[#This Row],[How many hours of a day you work on Excel]],SHours,2,FALSE)</f>
        <v>0</v>
      </c>
      <c r="W679" s="11">
        <f>IF(tblSalaries[[#This Row],[Years of Experience]]="",Filters!$I$10,VLOOKUP(tblSalaries[[#This Row],[Years of Experience]],Filters!$G$3:$I$9,3,TRUE))</f>
        <v>1</v>
      </c>
    </row>
    <row r="680" spans="2:23" ht="15" customHeight="1" x14ac:dyDescent="0.25">
      <c r="B680" t="s">
        <v>2076</v>
      </c>
      <c r="C680" s="1">
        <v>41055.555347222224</v>
      </c>
      <c r="D680">
        <v>50000</v>
      </c>
      <c r="E680" t="s">
        <v>607</v>
      </c>
      <c r="F680" t="s">
        <v>45</v>
      </c>
      <c r="G680" t="s">
        <v>6</v>
      </c>
      <c r="H680" t="s">
        <v>15</v>
      </c>
      <c r="I680">
        <v>20</v>
      </c>
      <c r="J680" t="str">
        <f>VLOOKUP(tblSalaries[[#This Row],[clean Country]],tblCountries[[#All],[Mapping]:[Region]],2,FALSE)</f>
        <v>APAC</v>
      </c>
      <c r="L680" s="9" t="str">
        <f>IF($T680,tblSalaries[[#This Row],[Salary in USD]],"")</f>
        <v/>
      </c>
      <c r="M680" s="9" t="str">
        <f>IF($T680,tblSalaries[[#This Row],[Your Job Title]],"")</f>
        <v/>
      </c>
      <c r="N680" s="9" t="str">
        <f>IF($T680,tblSalaries[[#This Row],[Job Type]],"")</f>
        <v/>
      </c>
      <c r="O680" s="9" t="str">
        <f>IF($T680,tblSalaries[[#This Row],[clean Country]],"")</f>
        <v/>
      </c>
      <c r="P680" s="9" t="str">
        <f>IF($T680,tblSalaries[[#This Row],[How many hours of a day you work on Excel]],"")</f>
        <v/>
      </c>
      <c r="Q680" s="9" t="str">
        <f>IF($T680,tblSalaries[[#This Row],[Years of Experience]],"")</f>
        <v/>
      </c>
      <c r="R680" s="9" t="str">
        <f>IF($T680,tblSalaries[[#This Row],[Region]],"")</f>
        <v/>
      </c>
      <c r="T680" s="11">
        <f t="shared" si="10"/>
        <v>0</v>
      </c>
      <c r="U680" s="11">
        <f>VLOOKUP(tblSalaries[[#This Row],[Region]],SReg,2,FALSE)</f>
        <v>0</v>
      </c>
      <c r="V680" s="11">
        <f>VLOOKUP(tblSalaries[[#This Row],[How many hours of a day you work on Excel]],SHours,2,FALSE)</f>
        <v>0</v>
      </c>
      <c r="W680" s="11">
        <f>IF(tblSalaries[[#This Row],[Years of Experience]]="",Filters!$I$10,VLOOKUP(tblSalaries[[#This Row],[Years of Experience]],Filters!$G$3:$I$9,3,TRUE))</f>
        <v>1</v>
      </c>
    </row>
    <row r="681" spans="2:23" ht="15" customHeight="1" x14ac:dyDescent="0.25">
      <c r="B681" t="s">
        <v>2077</v>
      </c>
      <c r="C681" s="1">
        <v>41055.557442129626</v>
      </c>
      <c r="D681">
        <v>5342.3750062327708</v>
      </c>
      <c r="E681" t="s">
        <v>608</v>
      </c>
      <c r="F681" t="s">
        <v>45</v>
      </c>
      <c r="G681" t="s">
        <v>6</v>
      </c>
      <c r="H681" t="s">
        <v>15</v>
      </c>
      <c r="I681">
        <v>3</v>
      </c>
      <c r="J681" t="str">
        <f>VLOOKUP(tblSalaries[[#This Row],[clean Country]],tblCountries[[#All],[Mapping]:[Region]],2,FALSE)</f>
        <v>APAC</v>
      </c>
      <c r="L681" s="9" t="str">
        <f>IF($T681,tblSalaries[[#This Row],[Salary in USD]],"")</f>
        <v/>
      </c>
      <c r="M681" s="9" t="str">
        <f>IF($T681,tblSalaries[[#This Row],[Your Job Title]],"")</f>
        <v/>
      </c>
      <c r="N681" s="9" t="str">
        <f>IF($T681,tblSalaries[[#This Row],[Job Type]],"")</f>
        <v/>
      </c>
      <c r="O681" s="9" t="str">
        <f>IF($T681,tblSalaries[[#This Row],[clean Country]],"")</f>
        <v/>
      </c>
      <c r="P681" s="9" t="str">
        <f>IF($T681,tblSalaries[[#This Row],[How many hours of a day you work on Excel]],"")</f>
        <v/>
      </c>
      <c r="Q681" s="9" t="str">
        <f>IF($T681,tblSalaries[[#This Row],[Years of Experience]],"")</f>
        <v/>
      </c>
      <c r="R681" s="9" t="str">
        <f>IF($T681,tblSalaries[[#This Row],[Region]],"")</f>
        <v/>
      </c>
      <c r="T681" s="11">
        <f t="shared" si="10"/>
        <v>0</v>
      </c>
      <c r="U681" s="11">
        <f>VLOOKUP(tblSalaries[[#This Row],[Region]],SReg,2,FALSE)</f>
        <v>0</v>
      </c>
      <c r="V681" s="11">
        <f>VLOOKUP(tblSalaries[[#This Row],[How many hours of a day you work on Excel]],SHours,2,FALSE)</f>
        <v>0</v>
      </c>
      <c r="W681" s="11">
        <f>IF(tblSalaries[[#This Row],[Years of Experience]]="",Filters!$I$10,VLOOKUP(tblSalaries[[#This Row],[Years of Experience]],Filters!$G$3:$I$9,3,TRUE))</f>
        <v>0</v>
      </c>
    </row>
    <row r="682" spans="2:23" ht="15" customHeight="1" x14ac:dyDescent="0.25">
      <c r="B682" t="s">
        <v>2078</v>
      </c>
      <c r="C682" s="1">
        <v>41055.558391203704</v>
      </c>
      <c r="D682">
        <v>11539.530013462785</v>
      </c>
      <c r="E682" t="s">
        <v>609</v>
      </c>
      <c r="F682" t="s">
        <v>17</v>
      </c>
      <c r="G682" t="s">
        <v>6</v>
      </c>
      <c r="H682" t="s">
        <v>10</v>
      </c>
      <c r="I682">
        <v>2</v>
      </c>
      <c r="J682" t="str">
        <f>VLOOKUP(tblSalaries[[#This Row],[clean Country]],tblCountries[[#All],[Mapping]:[Region]],2,FALSE)</f>
        <v>APAC</v>
      </c>
      <c r="L682" s="9" t="str">
        <f>IF($T682,tblSalaries[[#This Row],[Salary in USD]],"")</f>
        <v/>
      </c>
      <c r="M682" s="9" t="str">
        <f>IF($T682,tblSalaries[[#This Row],[Your Job Title]],"")</f>
        <v/>
      </c>
      <c r="N682" s="9" t="str">
        <f>IF($T682,tblSalaries[[#This Row],[Job Type]],"")</f>
        <v/>
      </c>
      <c r="O682" s="9" t="str">
        <f>IF($T682,tblSalaries[[#This Row],[clean Country]],"")</f>
        <v/>
      </c>
      <c r="P682" s="9" t="str">
        <f>IF($T682,tblSalaries[[#This Row],[How many hours of a day you work on Excel]],"")</f>
        <v/>
      </c>
      <c r="Q682" s="9" t="str">
        <f>IF($T682,tblSalaries[[#This Row],[Years of Experience]],"")</f>
        <v/>
      </c>
      <c r="R682" s="9" t="str">
        <f>IF($T682,tblSalaries[[#This Row],[Region]],"")</f>
        <v/>
      </c>
      <c r="T682" s="11">
        <f t="shared" si="10"/>
        <v>0</v>
      </c>
      <c r="U682" s="11">
        <f>VLOOKUP(tblSalaries[[#This Row],[Region]],SReg,2,FALSE)</f>
        <v>0</v>
      </c>
      <c r="V682" s="11">
        <f>VLOOKUP(tblSalaries[[#This Row],[How many hours of a day you work on Excel]],SHours,2,FALSE)</f>
        <v>1</v>
      </c>
      <c r="W682" s="11">
        <f>IF(tblSalaries[[#This Row],[Years of Experience]]="",Filters!$I$10,VLOOKUP(tblSalaries[[#This Row],[Years of Experience]],Filters!$G$3:$I$9,3,TRUE))</f>
        <v>0</v>
      </c>
    </row>
    <row r="683" spans="2:23" ht="15" customHeight="1" x14ac:dyDescent="0.25">
      <c r="B683" t="s">
        <v>2079</v>
      </c>
      <c r="C683" s="1">
        <v>41055.558495370373</v>
      </c>
      <c r="D683">
        <v>7000</v>
      </c>
      <c r="E683" t="s">
        <v>610</v>
      </c>
      <c r="F683" t="s">
        <v>45</v>
      </c>
      <c r="G683" t="s">
        <v>6</v>
      </c>
      <c r="H683" t="s">
        <v>7</v>
      </c>
      <c r="I683">
        <v>23</v>
      </c>
      <c r="J683" t="str">
        <f>VLOOKUP(tblSalaries[[#This Row],[clean Country]],tblCountries[[#All],[Mapping]:[Region]],2,FALSE)</f>
        <v>APAC</v>
      </c>
      <c r="L683" s="9" t="str">
        <f>IF($T683,tblSalaries[[#This Row],[Salary in USD]],"")</f>
        <v/>
      </c>
      <c r="M683" s="9" t="str">
        <f>IF($T683,tblSalaries[[#This Row],[Your Job Title]],"")</f>
        <v/>
      </c>
      <c r="N683" s="9" t="str">
        <f>IF($T683,tblSalaries[[#This Row],[Job Type]],"")</f>
        <v/>
      </c>
      <c r="O683" s="9" t="str">
        <f>IF($T683,tblSalaries[[#This Row],[clean Country]],"")</f>
        <v/>
      </c>
      <c r="P683" s="9" t="str">
        <f>IF($T683,tblSalaries[[#This Row],[How many hours of a day you work on Excel]],"")</f>
        <v/>
      </c>
      <c r="Q683" s="9" t="str">
        <f>IF($T683,tblSalaries[[#This Row],[Years of Experience]],"")</f>
        <v/>
      </c>
      <c r="R683" s="9" t="str">
        <f>IF($T683,tblSalaries[[#This Row],[Region]],"")</f>
        <v/>
      </c>
      <c r="T683" s="11">
        <f t="shared" si="10"/>
        <v>0</v>
      </c>
      <c r="U683" s="11">
        <f>VLOOKUP(tblSalaries[[#This Row],[Region]],SReg,2,FALSE)</f>
        <v>0</v>
      </c>
      <c r="V683" s="11">
        <f>VLOOKUP(tblSalaries[[#This Row],[How many hours of a day you work on Excel]],SHours,2,FALSE)</f>
        <v>1</v>
      </c>
      <c r="W683" s="11">
        <f>IF(tblSalaries[[#This Row],[Years of Experience]]="",Filters!$I$10,VLOOKUP(tblSalaries[[#This Row],[Years of Experience]],Filters!$G$3:$I$9,3,TRUE))</f>
        <v>1</v>
      </c>
    </row>
    <row r="684" spans="2:23" ht="15" customHeight="1" x14ac:dyDescent="0.25">
      <c r="B684" t="s">
        <v>2080</v>
      </c>
      <c r="C684" s="1">
        <v>41055.558749999997</v>
      </c>
      <c r="D684">
        <v>6767.0083412281756</v>
      </c>
      <c r="E684" t="s">
        <v>611</v>
      </c>
      <c r="F684" t="s">
        <v>3391</v>
      </c>
      <c r="G684" t="s">
        <v>6</v>
      </c>
      <c r="H684" t="s">
        <v>15</v>
      </c>
      <c r="I684">
        <v>6</v>
      </c>
      <c r="J684" t="str">
        <f>VLOOKUP(tblSalaries[[#This Row],[clean Country]],tblCountries[[#All],[Mapping]:[Region]],2,FALSE)</f>
        <v>APAC</v>
      </c>
      <c r="L684" s="9" t="str">
        <f>IF($T684,tblSalaries[[#This Row],[Salary in USD]],"")</f>
        <v/>
      </c>
      <c r="M684" s="9" t="str">
        <f>IF($T684,tblSalaries[[#This Row],[Your Job Title]],"")</f>
        <v/>
      </c>
      <c r="N684" s="9" t="str">
        <f>IF($T684,tblSalaries[[#This Row],[Job Type]],"")</f>
        <v/>
      </c>
      <c r="O684" s="9" t="str">
        <f>IF($T684,tblSalaries[[#This Row],[clean Country]],"")</f>
        <v/>
      </c>
      <c r="P684" s="9" t="str">
        <f>IF($T684,tblSalaries[[#This Row],[How many hours of a day you work on Excel]],"")</f>
        <v/>
      </c>
      <c r="Q684" s="9" t="str">
        <f>IF($T684,tblSalaries[[#This Row],[Years of Experience]],"")</f>
        <v/>
      </c>
      <c r="R684" s="9" t="str">
        <f>IF($T684,tblSalaries[[#This Row],[Region]],"")</f>
        <v/>
      </c>
      <c r="T684" s="11">
        <f t="shared" si="10"/>
        <v>0</v>
      </c>
      <c r="U684" s="11">
        <f>VLOOKUP(tblSalaries[[#This Row],[Region]],SReg,2,FALSE)</f>
        <v>0</v>
      </c>
      <c r="V684" s="11">
        <f>VLOOKUP(tblSalaries[[#This Row],[How many hours of a day you work on Excel]],SHours,2,FALSE)</f>
        <v>0</v>
      </c>
      <c r="W684" s="11">
        <f>IF(tblSalaries[[#This Row],[Years of Experience]]="",Filters!$I$10,VLOOKUP(tblSalaries[[#This Row],[Years of Experience]],Filters!$G$3:$I$9,3,TRUE))</f>
        <v>0</v>
      </c>
    </row>
    <row r="685" spans="2:23" ht="15" customHeight="1" x14ac:dyDescent="0.25">
      <c r="B685" t="s">
        <v>2081</v>
      </c>
      <c r="C685" s="1">
        <v>41055.561944444446</v>
      </c>
      <c r="D685">
        <v>3000</v>
      </c>
      <c r="E685" t="s">
        <v>612</v>
      </c>
      <c r="F685" t="s">
        <v>294</v>
      </c>
      <c r="G685" t="s">
        <v>613</v>
      </c>
      <c r="H685" t="s">
        <v>15</v>
      </c>
      <c r="I685">
        <v>2</v>
      </c>
      <c r="J685" t="str">
        <f>VLOOKUP(tblSalaries[[#This Row],[clean Country]],tblCountries[[#All],[Mapping]:[Region]],2,FALSE)</f>
        <v>APAC</v>
      </c>
      <c r="L685" s="9" t="str">
        <f>IF($T685,tblSalaries[[#This Row],[Salary in USD]],"")</f>
        <v/>
      </c>
      <c r="M685" s="9" t="str">
        <f>IF($T685,tblSalaries[[#This Row],[Your Job Title]],"")</f>
        <v/>
      </c>
      <c r="N685" s="9" t="str">
        <f>IF($T685,tblSalaries[[#This Row],[Job Type]],"")</f>
        <v/>
      </c>
      <c r="O685" s="9" t="str">
        <f>IF($T685,tblSalaries[[#This Row],[clean Country]],"")</f>
        <v/>
      </c>
      <c r="P685" s="9" t="str">
        <f>IF($T685,tblSalaries[[#This Row],[How many hours of a day you work on Excel]],"")</f>
        <v/>
      </c>
      <c r="Q685" s="9" t="str">
        <f>IF($T685,tblSalaries[[#This Row],[Years of Experience]],"")</f>
        <v/>
      </c>
      <c r="R685" s="9" t="str">
        <f>IF($T685,tblSalaries[[#This Row],[Region]],"")</f>
        <v/>
      </c>
      <c r="T685" s="11">
        <f t="shared" si="10"/>
        <v>0</v>
      </c>
      <c r="U685" s="11">
        <f>VLOOKUP(tblSalaries[[#This Row],[Region]],SReg,2,FALSE)</f>
        <v>0</v>
      </c>
      <c r="V685" s="11">
        <f>VLOOKUP(tblSalaries[[#This Row],[How many hours of a day you work on Excel]],SHours,2,FALSE)</f>
        <v>0</v>
      </c>
      <c r="W685" s="11">
        <f>IF(tblSalaries[[#This Row],[Years of Experience]]="",Filters!$I$10,VLOOKUP(tblSalaries[[#This Row],[Years of Experience]],Filters!$G$3:$I$9,3,TRUE))</f>
        <v>0</v>
      </c>
    </row>
    <row r="686" spans="2:23" ht="15" customHeight="1" x14ac:dyDescent="0.25">
      <c r="B686" t="s">
        <v>2082</v>
      </c>
      <c r="C686" s="1">
        <v>41055.562210648146</v>
      </c>
      <c r="D686">
        <v>4451.9791718606421</v>
      </c>
      <c r="E686" t="s">
        <v>614</v>
      </c>
      <c r="F686" t="s">
        <v>3391</v>
      </c>
      <c r="G686" t="s">
        <v>6</v>
      </c>
      <c r="H686" t="s">
        <v>10</v>
      </c>
      <c r="I686">
        <v>4</v>
      </c>
      <c r="J686" t="str">
        <f>VLOOKUP(tblSalaries[[#This Row],[clean Country]],tblCountries[[#All],[Mapping]:[Region]],2,FALSE)</f>
        <v>APAC</v>
      </c>
      <c r="L686" s="9" t="str">
        <f>IF($T686,tblSalaries[[#This Row],[Salary in USD]],"")</f>
        <v/>
      </c>
      <c r="M686" s="9" t="str">
        <f>IF($T686,tblSalaries[[#This Row],[Your Job Title]],"")</f>
        <v/>
      </c>
      <c r="N686" s="9" t="str">
        <f>IF($T686,tblSalaries[[#This Row],[Job Type]],"")</f>
        <v/>
      </c>
      <c r="O686" s="9" t="str">
        <f>IF($T686,tblSalaries[[#This Row],[clean Country]],"")</f>
        <v/>
      </c>
      <c r="P686" s="9" t="str">
        <f>IF($T686,tblSalaries[[#This Row],[How many hours of a day you work on Excel]],"")</f>
        <v/>
      </c>
      <c r="Q686" s="9" t="str">
        <f>IF($T686,tblSalaries[[#This Row],[Years of Experience]],"")</f>
        <v/>
      </c>
      <c r="R686" s="9" t="str">
        <f>IF($T686,tblSalaries[[#This Row],[Region]],"")</f>
        <v/>
      </c>
      <c r="T686" s="11">
        <f t="shared" si="10"/>
        <v>0</v>
      </c>
      <c r="U686" s="11">
        <f>VLOOKUP(tblSalaries[[#This Row],[Region]],SReg,2,FALSE)</f>
        <v>0</v>
      </c>
      <c r="V686" s="11">
        <f>VLOOKUP(tblSalaries[[#This Row],[How many hours of a day you work on Excel]],SHours,2,FALSE)</f>
        <v>1</v>
      </c>
      <c r="W686" s="11">
        <f>IF(tblSalaries[[#This Row],[Years of Experience]]="",Filters!$I$10,VLOOKUP(tblSalaries[[#This Row],[Years of Experience]],Filters!$G$3:$I$9,3,TRUE))</f>
        <v>0</v>
      </c>
    </row>
    <row r="687" spans="2:23" ht="15" customHeight="1" x14ac:dyDescent="0.25">
      <c r="B687" t="s">
        <v>2083</v>
      </c>
      <c r="C687" s="1">
        <v>41055.563425925924</v>
      </c>
      <c r="D687">
        <v>2671.1875031163854</v>
      </c>
      <c r="E687" t="s">
        <v>615</v>
      </c>
      <c r="F687" t="s">
        <v>3393</v>
      </c>
      <c r="G687" t="s">
        <v>6</v>
      </c>
      <c r="H687" t="s">
        <v>7</v>
      </c>
      <c r="I687">
        <v>4.5</v>
      </c>
      <c r="J687" t="str">
        <f>VLOOKUP(tblSalaries[[#This Row],[clean Country]],tblCountries[[#All],[Mapping]:[Region]],2,FALSE)</f>
        <v>APAC</v>
      </c>
      <c r="L687" s="9" t="str">
        <f>IF($T687,tblSalaries[[#This Row],[Salary in USD]],"")</f>
        <v/>
      </c>
      <c r="M687" s="9" t="str">
        <f>IF($T687,tblSalaries[[#This Row],[Your Job Title]],"")</f>
        <v/>
      </c>
      <c r="N687" s="9" t="str">
        <f>IF($T687,tblSalaries[[#This Row],[Job Type]],"")</f>
        <v/>
      </c>
      <c r="O687" s="9" t="str">
        <f>IF($T687,tblSalaries[[#This Row],[clean Country]],"")</f>
        <v/>
      </c>
      <c r="P687" s="9" t="str">
        <f>IF($T687,tblSalaries[[#This Row],[How many hours of a day you work on Excel]],"")</f>
        <v/>
      </c>
      <c r="Q687" s="9" t="str">
        <f>IF($T687,tblSalaries[[#This Row],[Years of Experience]],"")</f>
        <v/>
      </c>
      <c r="R687" s="9" t="str">
        <f>IF($T687,tblSalaries[[#This Row],[Region]],"")</f>
        <v/>
      </c>
      <c r="T687" s="11">
        <f t="shared" si="10"/>
        <v>0</v>
      </c>
      <c r="U687" s="11">
        <f>VLOOKUP(tblSalaries[[#This Row],[Region]],SReg,2,FALSE)</f>
        <v>0</v>
      </c>
      <c r="V687" s="11">
        <f>VLOOKUP(tblSalaries[[#This Row],[How many hours of a day you work on Excel]],SHours,2,FALSE)</f>
        <v>1</v>
      </c>
      <c r="W687" s="11">
        <f>IF(tblSalaries[[#This Row],[Years of Experience]]="",Filters!$I$10,VLOOKUP(tblSalaries[[#This Row],[Years of Experience]],Filters!$G$3:$I$9,3,TRUE))</f>
        <v>0</v>
      </c>
    </row>
    <row r="688" spans="2:23" ht="15" customHeight="1" x14ac:dyDescent="0.25">
      <c r="B688" t="s">
        <v>2084</v>
      </c>
      <c r="C688" s="1">
        <v>41055.567939814813</v>
      </c>
      <c r="D688">
        <v>4957.7240057840108</v>
      </c>
      <c r="E688" t="s">
        <v>616</v>
      </c>
      <c r="F688" t="s">
        <v>45</v>
      </c>
      <c r="G688" t="s">
        <v>6</v>
      </c>
      <c r="H688" t="s">
        <v>7</v>
      </c>
      <c r="I688">
        <v>5</v>
      </c>
      <c r="J688" t="str">
        <f>VLOOKUP(tblSalaries[[#This Row],[clean Country]],tblCountries[[#All],[Mapping]:[Region]],2,FALSE)</f>
        <v>APAC</v>
      </c>
      <c r="L688" s="9" t="str">
        <f>IF($T688,tblSalaries[[#This Row],[Salary in USD]],"")</f>
        <v/>
      </c>
      <c r="M688" s="9" t="str">
        <f>IF($T688,tblSalaries[[#This Row],[Your Job Title]],"")</f>
        <v/>
      </c>
      <c r="N688" s="9" t="str">
        <f>IF($T688,tblSalaries[[#This Row],[Job Type]],"")</f>
        <v/>
      </c>
      <c r="O688" s="9" t="str">
        <f>IF($T688,tblSalaries[[#This Row],[clean Country]],"")</f>
        <v/>
      </c>
      <c r="P688" s="9" t="str">
        <f>IF($T688,tblSalaries[[#This Row],[How many hours of a day you work on Excel]],"")</f>
        <v/>
      </c>
      <c r="Q688" s="9" t="str">
        <f>IF($T688,tblSalaries[[#This Row],[Years of Experience]],"")</f>
        <v/>
      </c>
      <c r="R688" s="9" t="str">
        <f>IF($T688,tblSalaries[[#This Row],[Region]],"")</f>
        <v/>
      </c>
      <c r="T688" s="11">
        <f t="shared" si="10"/>
        <v>0</v>
      </c>
      <c r="U688" s="11">
        <f>VLOOKUP(tblSalaries[[#This Row],[Region]],SReg,2,FALSE)</f>
        <v>0</v>
      </c>
      <c r="V688" s="11">
        <f>VLOOKUP(tblSalaries[[#This Row],[How many hours of a day you work on Excel]],SHours,2,FALSE)</f>
        <v>1</v>
      </c>
      <c r="W688" s="11">
        <f>IF(tblSalaries[[#This Row],[Years of Experience]]="",Filters!$I$10,VLOOKUP(tblSalaries[[#This Row],[Years of Experience]],Filters!$G$3:$I$9,3,TRUE))</f>
        <v>0</v>
      </c>
    </row>
    <row r="689" spans="2:23" ht="15" customHeight="1" x14ac:dyDescent="0.25">
      <c r="B689" t="s">
        <v>2085</v>
      </c>
      <c r="C689" s="1">
        <v>41055.571076388886</v>
      </c>
      <c r="D689">
        <v>3205.4250037396623</v>
      </c>
      <c r="E689" t="s">
        <v>617</v>
      </c>
      <c r="F689" t="s">
        <v>258</v>
      </c>
      <c r="G689" t="s">
        <v>6</v>
      </c>
      <c r="H689" t="s">
        <v>15</v>
      </c>
      <c r="I689">
        <v>14</v>
      </c>
      <c r="J689" t="str">
        <f>VLOOKUP(tblSalaries[[#This Row],[clean Country]],tblCountries[[#All],[Mapping]:[Region]],2,FALSE)</f>
        <v>APAC</v>
      </c>
      <c r="L689" s="9" t="str">
        <f>IF($T689,tblSalaries[[#This Row],[Salary in USD]],"")</f>
        <v/>
      </c>
      <c r="M689" s="9" t="str">
        <f>IF($T689,tblSalaries[[#This Row],[Your Job Title]],"")</f>
        <v/>
      </c>
      <c r="N689" s="9" t="str">
        <f>IF($T689,tblSalaries[[#This Row],[Job Type]],"")</f>
        <v/>
      </c>
      <c r="O689" s="9" t="str">
        <f>IF($T689,tblSalaries[[#This Row],[clean Country]],"")</f>
        <v/>
      </c>
      <c r="P689" s="9" t="str">
        <f>IF($T689,tblSalaries[[#This Row],[How many hours of a day you work on Excel]],"")</f>
        <v/>
      </c>
      <c r="Q689" s="9" t="str">
        <f>IF($T689,tblSalaries[[#This Row],[Years of Experience]],"")</f>
        <v/>
      </c>
      <c r="R689" s="9" t="str">
        <f>IF($T689,tblSalaries[[#This Row],[Region]],"")</f>
        <v/>
      </c>
      <c r="T689" s="11">
        <f t="shared" si="10"/>
        <v>0</v>
      </c>
      <c r="U689" s="11">
        <f>VLOOKUP(tblSalaries[[#This Row],[Region]],SReg,2,FALSE)</f>
        <v>0</v>
      </c>
      <c r="V689" s="11">
        <f>VLOOKUP(tblSalaries[[#This Row],[How many hours of a day you work on Excel]],SHours,2,FALSE)</f>
        <v>0</v>
      </c>
      <c r="W689" s="11">
        <f>IF(tblSalaries[[#This Row],[Years of Experience]]="",Filters!$I$10,VLOOKUP(tblSalaries[[#This Row],[Years of Experience]],Filters!$G$3:$I$9,3,TRUE))</f>
        <v>1</v>
      </c>
    </row>
    <row r="690" spans="2:23" ht="15" customHeight="1" x14ac:dyDescent="0.25">
      <c r="B690" t="s">
        <v>2086</v>
      </c>
      <c r="C690" s="1">
        <v>41055.571504629632</v>
      </c>
      <c r="D690">
        <v>14246.333349954055</v>
      </c>
      <c r="E690" t="s">
        <v>45</v>
      </c>
      <c r="F690" t="s">
        <v>45</v>
      </c>
      <c r="G690" t="s">
        <v>6</v>
      </c>
      <c r="H690" t="s">
        <v>7</v>
      </c>
      <c r="I690">
        <v>7</v>
      </c>
      <c r="J690" t="str">
        <f>VLOOKUP(tblSalaries[[#This Row],[clean Country]],tblCountries[[#All],[Mapping]:[Region]],2,FALSE)</f>
        <v>APAC</v>
      </c>
      <c r="L690" s="9" t="str">
        <f>IF($T690,tblSalaries[[#This Row],[Salary in USD]],"")</f>
        <v/>
      </c>
      <c r="M690" s="9" t="str">
        <f>IF($T690,tblSalaries[[#This Row],[Your Job Title]],"")</f>
        <v/>
      </c>
      <c r="N690" s="9" t="str">
        <f>IF($T690,tblSalaries[[#This Row],[Job Type]],"")</f>
        <v/>
      </c>
      <c r="O690" s="9" t="str">
        <f>IF($T690,tblSalaries[[#This Row],[clean Country]],"")</f>
        <v/>
      </c>
      <c r="P690" s="9" t="str">
        <f>IF($T690,tblSalaries[[#This Row],[How many hours of a day you work on Excel]],"")</f>
        <v/>
      </c>
      <c r="Q690" s="9" t="str">
        <f>IF($T690,tblSalaries[[#This Row],[Years of Experience]],"")</f>
        <v/>
      </c>
      <c r="R690" s="9" t="str">
        <f>IF($T690,tblSalaries[[#This Row],[Region]],"")</f>
        <v/>
      </c>
      <c r="T690" s="11">
        <f t="shared" si="10"/>
        <v>0</v>
      </c>
      <c r="U690" s="11">
        <f>VLOOKUP(tblSalaries[[#This Row],[Region]],SReg,2,FALSE)</f>
        <v>0</v>
      </c>
      <c r="V690" s="11">
        <f>VLOOKUP(tblSalaries[[#This Row],[How many hours of a day you work on Excel]],SHours,2,FALSE)</f>
        <v>1</v>
      </c>
      <c r="W690" s="11">
        <f>IF(tblSalaries[[#This Row],[Years of Experience]]="",Filters!$I$10,VLOOKUP(tblSalaries[[#This Row],[Years of Experience]],Filters!$G$3:$I$9,3,TRUE))</f>
        <v>0</v>
      </c>
    </row>
    <row r="691" spans="2:23" ht="15" customHeight="1" x14ac:dyDescent="0.25">
      <c r="B691" t="s">
        <v>2087</v>
      </c>
      <c r="C691" s="1">
        <v>41055.572835648149</v>
      </c>
      <c r="D691">
        <v>5342.3750062327708</v>
      </c>
      <c r="E691" t="s">
        <v>17</v>
      </c>
      <c r="F691" t="s">
        <v>17</v>
      </c>
      <c r="G691" t="s">
        <v>6</v>
      </c>
      <c r="H691" t="s">
        <v>10</v>
      </c>
      <c r="I691">
        <v>7</v>
      </c>
      <c r="J691" t="str">
        <f>VLOOKUP(tblSalaries[[#This Row],[clean Country]],tblCountries[[#All],[Mapping]:[Region]],2,FALSE)</f>
        <v>APAC</v>
      </c>
      <c r="L691" s="9" t="str">
        <f>IF($T691,tblSalaries[[#This Row],[Salary in USD]],"")</f>
        <v/>
      </c>
      <c r="M691" s="9" t="str">
        <f>IF($T691,tblSalaries[[#This Row],[Your Job Title]],"")</f>
        <v/>
      </c>
      <c r="N691" s="9" t="str">
        <f>IF($T691,tblSalaries[[#This Row],[Job Type]],"")</f>
        <v/>
      </c>
      <c r="O691" s="9" t="str">
        <f>IF($T691,tblSalaries[[#This Row],[clean Country]],"")</f>
        <v/>
      </c>
      <c r="P691" s="9" t="str">
        <f>IF($T691,tblSalaries[[#This Row],[How many hours of a day you work on Excel]],"")</f>
        <v/>
      </c>
      <c r="Q691" s="9" t="str">
        <f>IF($T691,tblSalaries[[#This Row],[Years of Experience]],"")</f>
        <v/>
      </c>
      <c r="R691" s="9" t="str">
        <f>IF($T691,tblSalaries[[#This Row],[Region]],"")</f>
        <v/>
      </c>
      <c r="T691" s="11">
        <f t="shared" si="10"/>
        <v>0</v>
      </c>
      <c r="U691" s="11">
        <f>VLOOKUP(tblSalaries[[#This Row],[Region]],SReg,2,FALSE)</f>
        <v>0</v>
      </c>
      <c r="V691" s="11">
        <f>VLOOKUP(tblSalaries[[#This Row],[How many hours of a day you work on Excel]],SHours,2,FALSE)</f>
        <v>1</v>
      </c>
      <c r="W691" s="11">
        <f>IF(tblSalaries[[#This Row],[Years of Experience]]="",Filters!$I$10,VLOOKUP(tblSalaries[[#This Row],[Years of Experience]],Filters!$G$3:$I$9,3,TRUE))</f>
        <v>0</v>
      </c>
    </row>
    <row r="692" spans="2:23" ht="15" customHeight="1" x14ac:dyDescent="0.25">
      <c r="B692" t="s">
        <v>2088</v>
      </c>
      <c r="C692" s="1">
        <v>41055.574212962965</v>
      </c>
      <c r="D692">
        <v>6588.9291743537506</v>
      </c>
      <c r="E692" t="s">
        <v>315</v>
      </c>
      <c r="F692" t="s">
        <v>17</v>
      </c>
      <c r="G692" t="s">
        <v>6</v>
      </c>
      <c r="H692" t="s">
        <v>10</v>
      </c>
      <c r="I692">
        <v>2</v>
      </c>
      <c r="J692" t="str">
        <f>VLOOKUP(tblSalaries[[#This Row],[clean Country]],tblCountries[[#All],[Mapping]:[Region]],2,FALSE)</f>
        <v>APAC</v>
      </c>
      <c r="L692" s="9" t="str">
        <f>IF($T692,tblSalaries[[#This Row],[Salary in USD]],"")</f>
        <v/>
      </c>
      <c r="M692" s="9" t="str">
        <f>IF($T692,tblSalaries[[#This Row],[Your Job Title]],"")</f>
        <v/>
      </c>
      <c r="N692" s="9" t="str">
        <f>IF($T692,tblSalaries[[#This Row],[Job Type]],"")</f>
        <v/>
      </c>
      <c r="O692" s="9" t="str">
        <f>IF($T692,tblSalaries[[#This Row],[clean Country]],"")</f>
        <v/>
      </c>
      <c r="P692" s="9" t="str">
        <f>IF($T692,tblSalaries[[#This Row],[How many hours of a day you work on Excel]],"")</f>
        <v/>
      </c>
      <c r="Q692" s="9" t="str">
        <f>IF($T692,tblSalaries[[#This Row],[Years of Experience]],"")</f>
        <v/>
      </c>
      <c r="R692" s="9" t="str">
        <f>IF($T692,tblSalaries[[#This Row],[Region]],"")</f>
        <v/>
      </c>
      <c r="T692" s="11">
        <f t="shared" si="10"/>
        <v>0</v>
      </c>
      <c r="U692" s="11">
        <f>VLOOKUP(tblSalaries[[#This Row],[Region]],SReg,2,FALSE)</f>
        <v>0</v>
      </c>
      <c r="V692" s="11">
        <f>VLOOKUP(tblSalaries[[#This Row],[How many hours of a day you work on Excel]],SHours,2,FALSE)</f>
        <v>1</v>
      </c>
      <c r="W692" s="11">
        <f>IF(tblSalaries[[#This Row],[Years of Experience]]="",Filters!$I$10,VLOOKUP(tblSalaries[[#This Row],[Years of Experience]],Filters!$G$3:$I$9,3,TRUE))</f>
        <v>0</v>
      </c>
    </row>
    <row r="693" spans="2:23" ht="15" customHeight="1" x14ac:dyDescent="0.25">
      <c r="B693" t="s">
        <v>2089</v>
      </c>
      <c r="C693" s="1">
        <v>41055.574374999997</v>
      </c>
      <c r="D693">
        <v>6588.9291743537506</v>
      </c>
      <c r="E693" t="s">
        <v>315</v>
      </c>
      <c r="F693" t="s">
        <v>17</v>
      </c>
      <c r="G693" t="s">
        <v>6</v>
      </c>
      <c r="H693" t="s">
        <v>10</v>
      </c>
      <c r="I693">
        <v>2</v>
      </c>
      <c r="J693" t="str">
        <f>VLOOKUP(tblSalaries[[#This Row],[clean Country]],tblCountries[[#All],[Mapping]:[Region]],2,FALSE)</f>
        <v>APAC</v>
      </c>
      <c r="L693" s="9" t="str">
        <f>IF($T693,tblSalaries[[#This Row],[Salary in USD]],"")</f>
        <v/>
      </c>
      <c r="M693" s="9" t="str">
        <f>IF($T693,tblSalaries[[#This Row],[Your Job Title]],"")</f>
        <v/>
      </c>
      <c r="N693" s="9" t="str">
        <f>IF($T693,tblSalaries[[#This Row],[Job Type]],"")</f>
        <v/>
      </c>
      <c r="O693" s="9" t="str">
        <f>IF($T693,tblSalaries[[#This Row],[clean Country]],"")</f>
        <v/>
      </c>
      <c r="P693" s="9" t="str">
        <f>IF($T693,tblSalaries[[#This Row],[How many hours of a day you work on Excel]],"")</f>
        <v/>
      </c>
      <c r="Q693" s="9" t="str">
        <f>IF($T693,tblSalaries[[#This Row],[Years of Experience]],"")</f>
        <v/>
      </c>
      <c r="R693" s="9" t="str">
        <f>IF($T693,tblSalaries[[#This Row],[Region]],"")</f>
        <v/>
      </c>
      <c r="T693" s="11">
        <f t="shared" si="10"/>
        <v>0</v>
      </c>
      <c r="U693" s="11">
        <f>VLOOKUP(tblSalaries[[#This Row],[Region]],SReg,2,FALSE)</f>
        <v>0</v>
      </c>
      <c r="V693" s="11">
        <f>VLOOKUP(tblSalaries[[#This Row],[How many hours of a day you work on Excel]],SHours,2,FALSE)</f>
        <v>1</v>
      </c>
      <c r="W693" s="11">
        <f>IF(tblSalaries[[#This Row],[Years of Experience]]="",Filters!$I$10,VLOOKUP(tblSalaries[[#This Row],[Years of Experience]],Filters!$G$3:$I$9,3,TRUE))</f>
        <v>0</v>
      </c>
    </row>
    <row r="694" spans="2:23" ht="15" customHeight="1" x14ac:dyDescent="0.25">
      <c r="B694" t="s">
        <v>2090</v>
      </c>
      <c r="C694" s="1">
        <v>41055.576319444444</v>
      </c>
      <c r="D694">
        <v>35000</v>
      </c>
      <c r="E694" t="s">
        <v>517</v>
      </c>
      <c r="F694" t="s">
        <v>56</v>
      </c>
      <c r="G694" t="s">
        <v>12</v>
      </c>
      <c r="H694" t="s">
        <v>7</v>
      </c>
      <c r="I694">
        <v>10</v>
      </c>
      <c r="J694" t="str">
        <f>VLOOKUP(tblSalaries[[#This Row],[clean Country]],tblCountries[[#All],[Mapping]:[Region]],2,FALSE)</f>
        <v>USA</v>
      </c>
      <c r="L694" s="9">
        <f>IF($T694,tblSalaries[[#This Row],[Salary in USD]],"")</f>
        <v>35000</v>
      </c>
      <c r="M694" s="9" t="str">
        <f>IF($T694,tblSalaries[[#This Row],[Your Job Title]],"")</f>
        <v>IT Specialist</v>
      </c>
      <c r="N694" s="9" t="str">
        <f>IF($T694,tblSalaries[[#This Row],[Job Type]],"")</f>
        <v>Specialist</v>
      </c>
      <c r="O694" s="9" t="str">
        <f>IF($T694,tblSalaries[[#This Row],[clean Country]],"")</f>
        <v>USA</v>
      </c>
      <c r="P694" s="9" t="str">
        <f>IF($T694,tblSalaries[[#This Row],[How many hours of a day you work on Excel]],"")</f>
        <v>4 to 6 hours a day</v>
      </c>
      <c r="Q694" s="9">
        <f>IF($T694,tblSalaries[[#This Row],[Years of Experience]],"")</f>
        <v>10</v>
      </c>
      <c r="R694" s="9" t="str">
        <f>IF($T694,tblSalaries[[#This Row],[Region]],"")</f>
        <v>USA</v>
      </c>
      <c r="T694" s="11">
        <f t="shared" si="10"/>
        <v>1</v>
      </c>
      <c r="U694" s="11">
        <f>VLOOKUP(tblSalaries[[#This Row],[Region]],SReg,2,FALSE)</f>
        <v>1</v>
      </c>
      <c r="V694" s="11">
        <f>VLOOKUP(tblSalaries[[#This Row],[How many hours of a day you work on Excel]],SHours,2,FALSE)</f>
        <v>1</v>
      </c>
      <c r="W694" s="11">
        <f>IF(tblSalaries[[#This Row],[Years of Experience]]="",Filters!$I$10,VLOOKUP(tblSalaries[[#This Row],[Years of Experience]],Filters!$G$3:$I$9,3,TRUE))</f>
        <v>1</v>
      </c>
    </row>
    <row r="695" spans="2:23" ht="15" customHeight="1" x14ac:dyDescent="0.25">
      <c r="B695" t="s">
        <v>2091</v>
      </c>
      <c r="C695" s="1">
        <v>41055.581377314818</v>
      </c>
      <c r="D695">
        <v>12821.700014958649</v>
      </c>
      <c r="E695" t="s">
        <v>618</v>
      </c>
      <c r="F695" t="s">
        <v>258</v>
      </c>
      <c r="G695" t="s">
        <v>6</v>
      </c>
      <c r="H695" t="s">
        <v>7</v>
      </c>
      <c r="I695">
        <v>4</v>
      </c>
      <c r="J695" t="str">
        <f>VLOOKUP(tblSalaries[[#This Row],[clean Country]],tblCountries[[#All],[Mapping]:[Region]],2,FALSE)</f>
        <v>APAC</v>
      </c>
      <c r="L695" s="9" t="str">
        <f>IF($T695,tblSalaries[[#This Row],[Salary in USD]],"")</f>
        <v/>
      </c>
      <c r="M695" s="9" t="str">
        <f>IF($T695,tblSalaries[[#This Row],[Your Job Title]],"")</f>
        <v/>
      </c>
      <c r="N695" s="9" t="str">
        <f>IF($T695,tblSalaries[[#This Row],[Job Type]],"")</f>
        <v/>
      </c>
      <c r="O695" s="9" t="str">
        <f>IF($T695,tblSalaries[[#This Row],[clean Country]],"")</f>
        <v/>
      </c>
      <c r="P695" s="9" t="str">
        <f>IF($T695,tblSalaries[[#This Row],[How many hours of a day you work on Excel]],"")</f>
        <v/>
      </c>
      <c r="Q695" s="9" t="str">
        <f>IF($T695,tblSalaries[[#This Row],[Years of Experience]],"")</f>
        <v/>
      </c>
      <c r="R695" s="9" t="str">
        <f>IF($T695,tblSalaries[[#This Row],[Region]],"")</f>
        <v/>
      </c>
      <c r="T695" s="11">
        <f t="shared" si="10"/>
        <v>0</v>
      </c>
      <c r="U695" s="11">
        <f>VLOOKUP(tblSalaries[[#This Row],[Region]],SReg,2,FALSE)</f>
        <v>0</v>
      </c>
      <c r="V695" s="11">
        <f>VLOOKUP(tblSalaries[[#This Row],[How many hours of a day you work on Excel]],SHours,2,FALSE)</f>
        <v>1</v>
      </c>
      <c r="W695" s="11">
        <f>IF(tblSalaries[[#This Row],[Years of Experience]]="",Filters!$I$10,VLOOKUP(tblSalaries[[#This Row],[Years of Experience]],Filters!$G$3:$I$9,3,TRUE))</f>
        <v>0</v>
      </c>
    </row>
    <row r="696" spans="2:23" ht="15" customHeight="1" x14ac:dyDescent="0.25">
      <c r="B696" t="s">
        <v>2092</v>
      </c>
      <c r="C696" s="1">
        <v>41055.584027777775</v>
      </c>
      <c r="D696">
        <v>10684.750012465542</v>
      </c>
      <c r="E696" t="s">
        <v>619</v>
      </c>
      <c r="F696" t="s">
        <v>45</v>
      </c>
      <c r="G696" t="s">
        <v>6</v>
      </c>
      <c r="H696" t="s">
        <v>22</v>
      </c>
      <c r="I696">
        <v>2</v>
      </c>
      <c r="J696" t="str">
        <f>VLOOKUP(tblSalaries[[#This Row],[clean Country]],tblCountries[[#All],[Mapping]:[Region]],2,FALSE)</f>
        <v>APAC</v>
      </c>
      <c r="L696" s="9" t="str">
        <f>IF($T696,tblSalaries[[#This Row],[Salary in USD]],"")</f>
        <v/>
      </c>
      <c r="M696" s="9" t="str">
        <f>IF($T696,tblSalaries[[#This Row],[Your Job Title]],"")</f>
        <v/>
      </c>
      <c r="N696" s="9" t="str">
        <f>IF($T696,tblSalaries[[#This Row],[Job Type]],"")</f>
        <v/>
      </c>
      <c r="O696" s="9" t="str">
        <f>IF($T696,tblSalaries[[#This Row],[clean Country]],"")</f>
        <v/>
      </c>
      <c r="P696" s="9" t="str">
        <f>IF($T696,tblSalaries[[#This Row],[How many hours of a day you work on Excel]],"")</f>
        <v/>
      </c>
      <c r="Q696" s="9" t="str">
        <f>IF($T696,tblSalaries[[#This Row],[Years of Experience]],"")</f>
        <v/>
      </c>
      <c r="R696" s="9" t="str">
        <f>IF($T696,tblSalaries[[#This Row],[Region]],"")</f>
        <v/>
      </c>
      <c r="T696" s="11">
        <f t="shared" si="10"/>
        <v>0</v>
      </c>
      <c r="U696" s="11">
        <f>VLOOKUP(tblSalaries[[#This Row],[Region]],SReg,2,FALSE)</f>
        <v>0</v>
      </c>
      <c r="V696" s="11">
        <f>VLOOKUP(tblSalaries[[#This Row],[How many hours of a day you work on Excel]],SHours,2,FALSE)</f>
        <v>0</v>
      </c>
      <c r="W696" s="11">
        <f>IF(tblSalaries[[#This Row],[Years of Experience]]="",Filters!$I$10,VLOOKUP(tblSalaries[[#This Row],[Years of Experience]],Filters!$G$3:$I$9,3,TRUE))</f>
        <v>0</v>
      </c>
    </row>
    <row r="697" spans="2:23" ht="15" customHeight="1" x14ac:dyDescent="0.25">
      <c r="B697" t="s">
        <v>2093</v>
      </c>
      <c r="C697" s="1">
        <v>41055.584131944444</v>
      </c>
      <c r="D697">
        <v>10000</v>
      </c>
      <c r="E697" t="s">
        <v>581</v>
      </c>
      <c r="F697" t="s">
        <v>45</v>
      </c>
      <c r="G697" t="s">
        <v>6</v>
      </c>
      <c r="H697" t="s">
        <v>7</v>
      </c>
      <c r="I697">
        <v>2</v>
      </c>
      <c r="J697" t="str">
        <f>VLOOKUP(tblSalaries[[#This Row],[clean Country]],tblCountries[[#All],[Mapping]:[Region]],2,FALSE)</f>
        <v>APAC</v>
      </c>
      <c r="L697" s="9" t="str">
        <f>IF($T697,tblSalaries[[#This Row],[Salary in USD]],"")</f>
        <v/>
      </c>
      <c r="M697" s="9" t="str">
        <f>IF($T697,tblSalaries[[#This Row],[Your Job Title]],"")</f>
        <v/>
      </c>
      <c r="N697" s="9" t="str">
        <f>IF($T697,tblSalaries[[#This Row],[Job Type]],"")</f>
        <v/>
      </c>
      <c r="O697" s="9" t="str">
        <f>IF($T697,tblSalaries[[#This Row],[clean Country]],"")</f>
        <v/>
      </c>
      <c r="P697" s="9" t="str">
        <f>IF($T697,tblSalaries[[#This Row],[How many hours of a day you work on Excel]],"")</f>
        <v/>
      </c>
      <c r="Q697" s="9" t="str">
        <f>IF($T697,tblSalaries[[#This Row],[Years of Experience]],"")</f>
        <v/>
      </c>
      <c r="R697" s="9" t="str">
        <f>IF($T697,tblSalaries[[#This Row],[Region]],"")</f>
        <v/>
      </c>
      <c r="T697" s="11">
        <f t="shared" si="10"/>
        <v>0</v>
      </c>
      <c r="U697" s="11">
        <f>VLOOKUP(tblSalaries[[#This Row],[Region]],SReg,2,FALSE)</f>
        <v>0</v>
      </c>
      <c r="V697" s="11">
        <f>VLOOKUP(tblSalaries[[#This Row],[How many hours of a day you work on Excel]],SHours,2,FALSE)</f>
        <v>1</v>
      </c>
      <c r="W697" s="11">
        <f>IF(tblSalaries[[#This Row],[Years of Experience]]="",Filters!$I$10,VLOOKUP(tblSalaries[[#This Row],[Years of Experience]],Filters!$G$3:$I$9,3,TRUE))</f>
        <v>0</v>
      </c>
    </row>
    <row r="698" spans="2:23" ht="15" customHeight="1" x14ac:dyDescent="0.25">
      <c r="B698" t="s">
        <v>2094</v>
      </c>
      <c r="C698" s="1">
        <v>41055.586516203701</v>
      </c>
      <c r="D698">
        <v>2136.9500024931081</v>
      </c>
      <c r="E698" t="s">
        <v>620</v>
      </c>
      <c r="F698" t="s">
        <v>17</v>
      </c>
      <c r="G698" t="s">
        <v>6</v>
      </c>
      <c r="H698" t="s">
        <v>22</v>
      </c>
      <c r="I698">
        <v>0</v>
      </c>
      <c r="J698" t="str">
        <f>VLOOKUP(tblSalaries[[#This Row],[clean Country]],tblCountries[[#All],[Mapping]:[Region]],2,FALSE)</f>
        <v>APAC</v>
      </c>
      <c r="L698" s="9" t="str">
        <f>IF($T698,tblSalaries[[#This Row],[Salary in USD]],"")</f>
        <v/>
      </c>
      <c r="M698" s="9" t="str">
        <f>IF($T698,tblSalaries[[#This Row],[Your Job Title]],"")</f>
        <v/>
      </c>
      <c r="N698" s="9" t="str">
        <f>IF($T698,tblSalaries[[#This Row],[Job Type]],"")</f>
        <v/>
      </c>
      <c r="O698" s="9" t="str">
        <f>IF($T698,tblSalaries[[#This Row],[clean Country]],"")</f>
        <v/>
      </c>
      <c r="P698" s="9" t="str">
        <f>IF($T698,tblSalaries[[#This Row],[How many hours of a day you work on Excel]],"")</f>
        <v/>
      </c>
      <c r="Q698" s="9" t="str">
        <f>IF($T698,tblSalaries[[#This Row],[Years of Experience]],"")</f>
        <v/>
      </c>
      <c r="R698" s="9" t="str">
        <f>IF($T698,tblSalaries[[#This Row],[Region]],"")</f>
        <v/>
      </c>
      <c r="T698" s="11">
        <f t="shared" si="10"/>
        <v>0</v>
      </c>
      <c r="U698" s="11">
        <f>VLOOKUP(tblSalaries[[#This Row],[Region]],SReg,2,FALSE)</f>
        <v>0</v>
      </c>
      <c r="V698" s="11">
        <f>VLOOKUP(tblSalaries[[#This Row],[How many hours of a day you work on Excel]],SHours,2,FALSE)</f>
        <v>0</v>
      </c>
      <c r="W698" s="11">
        <f>IF(tblSalaries[[#This Row],[Years of Experience]]="",Filters!$I$10,VLOOKUP(tblSalaries[[#This Row],[Years of Experience]],Filters!$G$3:$I$9,3,TRUE))</f>
        <v>0</v>
      </c>
    </row>
    <row r="699" spans="2:23" ht="15" customHeight="1" x14ac:dyDescent="0.25">
      <c r="B699" t="s">
        <v>2095</v>
      </c>
      <c r="C699" s="1">
        <v>41055.590868055559</v>
      </c>
      <c r="D699">
        <v>8547.8000099724322</v>
      </c>
      <c r="E699" t="s">
        <v>173</v>
      </c>
      <c r="F699" t="s">
        <v>17</v>
      </c>
      <c r="G699" t="s">
        <v>6</v>
      </c>
      <c r="H699" t="s">
        <v>7</v>
      </c>
      <c r="I699">
        <v>4</v>
      </c>
      <c r="J699" t="str">
        <f>VLOOKUP(tblSalaries[[#This Row],[clean Country]],tblCountries[[#All],[Mapping]:[Region]],2,FALSE)</f>
        <v>APAC</v>
      </c>
      <c r="L699" s="9" t="str">
        <f>IF($T699,tblSalaries[[#This Row],[Salary in USD]],"")</f>
        <v/>
      </c>
      <c r="M699" s="9" t="str">
        <f>IF($T699,tblSalaries[[#This Row],[Your Job Title]],"")</f>
        <v/>
      </c>
      <c r="N699" s="9" t="str">
        <f>IF($T699,tblSalaries[[#This Row],[Job Type]],"")</f>
        <v/>
      </c>
      <c r="O699" s="9" t="str">
        <f>IF($T699,tblSalaries[[#This Row],[clean Country]],"")</f>
        <v/>
      </c>
      <c r="P699" s="9" t="str">
        <f>IF($T699,tblSalaries[[#This Row],[How many hours of a day you work on Excel]],"")</f>
        <v/>
      </c>
      <c r="Q699" s="9" t="str">
        <f>IF($T699,tblSalaries[[#This Row],[Years of Experience]],"")</f>
        <v/>
      </c>
      <c r="R699" s="9" t="str">
        <f>IF($T699,tblSalaries[[#This Row],[Region]],"")</f>
        <v/>
      </c>
      <c r="T699" s="11">
        <f t="shared" si="10"/>
        <v>0</v>
      </c>
      <c r="U699" s="11">
        <f>VLOOKUP(tblSalaries[[#This Row],[Region]],SReg,2,FALSE)</f>
        <v>0</v>
      </c>
      <c r="V699" s="11">
        <f>VLOOKUP(tblSalaries[[#This Row],[How many hours of a day you work on Excel]],SHours,2,FALSE)</f>
        <v>1</v>
      </c>
      <c r="W699" s="11">
        <f>IF(tblSalaries[[#This Row],[Years of Experience]]="",Filters!$I$10,VLOOKUP(tblSalaries[[#This Row],[Years of Experience]],Filters!$G$3:$I$9,3,TRUE))</f>
        <v>0</v>
      </c>
    </row>
    <row r="700" spans="2:23" ht="15" customHeight="1" x14ac:dyDescent="0.25">
      <c r="B700" t="s">
        <v>2096</v>
      </c>
      <c r="C700" s="1">
        <v>41055.591574074075</v>
      </c>
      <c r="D700">
        <v>8013.5625093491553</v>
      </c>
      <c r="E700" t="s">
        <v>126</v>
      </c>
      <c r="F700" t="s">
        <v>17</v>
      </c>
      <c r="G700" t="s">
        <v>6</v>
      </c>
      <c r="H700" t="s">
        <v>10</v>
      </c>
      <c r="I700">
        <v>8</v>
      </c>
      <c r="J700" t="str">
        <f>VLOOKUP(tblSalaries[[#This Row],[clean Country]],tblCountries[[#All],[Mapping]:[Region]],2,FALSE)</f>
        <v>APAC</v>
      </c>
      <c r="L700" s="9" t="str">
        <f>IF($T700,tblSalaries[[#This Row],[Salary in USD]],"")</f>
        <v/>
      </c>
      <c r="M700" s="9" t="str">
        <f>IF($T700,tblSalaries[[#This Row],[Your Job Title]],"")</f>
        <v/>
      </c>
      <c r="N700" s="9" t="str">
        <f>IF($T700,tblSalaries[[#This Row],[Job Type]],"")</f>
        <v/>
      </c>
      <c r="O700" s="9" t="str">
        <f>IF($T700,tblSalaries[[#This Row],[clean Country]],"")</f>
        <v/>
      </c>
      <c r="P700" s="9" t="str">
        <f>IF($T700,tblSalaries[[#This Row],[How many hours of a day you work on Excel]],"")</f>
        <v/>
      </c>
      <c r="Q700" s="9" t="str">
        <f>IF($T700,tblSalaries[[#This Row],[Years of Experience]],"")</f>
        <v/>
      </c>
      <c r="R700" s="9" t="str">
        <f>IF($T700,tblSalaries[[#This Row],[Region]],"")</f>
        <v/>
      </c>
      <c r="T700" s="11">
        <f t="shared" si="10"/>
        <v>0</v>
      </c>
      <c r="U700" s="11">
        <f>VLOOKUP(tblSalaries[[#This Row],[Region]],SReg,2,FALSE)</f>
        <v>0</v>
      </c>
      <c r="V700" s="11">
        <f>VLOOKUP(tblSalaries[[#This Row],[How many hours of a day you work on Excel]],SHours,2,FALSE)</f>
        <v>1</v>
      </c>
      <c r="W700" s="11">
        <f>IF(tblSalaries[[#This Row],[Years of Experience]]="",Filters!$I$10,VLOOKUP(tblSalaries[[#This Row],[Years of Experience]],Filters!$G$3:$I$9,3,TRUE))</f>
        <v>0</v>
      </c>
    </row>
    <row r="701" spans="2:23" ht="15" customHeight="1" x14ac:dyDescent="0.25">
      <c r="B701" t="s">
        <v>2097</v>
      </c>
      <c r="C701" s="1">
        <v>41055.593460648146</v>
      </c>
      <c r="D701">
        <v>7123.1666749770275</v>
      </c>
      <c r="E701" t="s">
        <v>294</v>
      </c>
      <c r="F701" t="s">
        <v>294</v>
      </c>
      <c r="G701" t="s">
        <v>6</v>
      </c>
      <c r="H701" t="s">
        <v>7</v>
      </c>
      <c r="I701">
        <v>0</v>
      </c>
      <c r="J701" t="str">
        <f>VLOOKUP(tblSalaries[[#This Row],[clean Country]],tblCountries[[#All],[Mapping]:[Region]],2,FALSE)</f>
        <v>APAC</v>
      </c>
      <c r="L701" s="9" t="str">
        <f>IF($T701,tblSalaries[[#This Row],[Salary in USD]],"")</f>
        <v/>
      </c>
      <c r="M701" s="9" t="str">
        <f>IF($T701,tblSalaries[[#This Row],[Your Job Title]],"")</f>
        <v/>
      </c>
      <c r="N701" s="9" t="str">
        <f>IF($T701,tblSalaries[[#This Row],[Job Type]],"")</f>
        <v/>
      </c>
      <c r="O701" s="9" t="str">
        <f>IF($T701,tblSalaries[[#This Row],[clean Country]],"")</f>
        <v/>
      </c>
      <c r="P701" s="9" t="str">
        <f>IF($T701,tblSalaries[[#This Row],[How many hours of a day you work on Excel]],"")</f>
        <v/>
      </c>
      <c r="Q701" s="9" t="str">
        <f>IF($T701,tblSalaries[[#This Row],[Years of Experience]],"")</f>
        <v/>
      </c>
      <c r="R701" s="9" t="str">
        <f>IF($T701,tblSalaries[[#This Row],[Region]],"")</f>
        <v/>
      </c>
      <c r="T701" s="11">
        <f t="shared" si="10"/>
        <v>0</v>
      </c>
      <c r="U701" s="11">
        <f>VLOOKUP(tblSalaries[[#This Row],[Region]],SReg,2,FALSE)</f>
        <v>0</v>
      </c>
      <c r="V701" s="11">
        <f>VLOOKUP(tblSalaries[[#This Row],[How many hours of a day you work on Excel]],SHours,2,FALSE)</f>
        <v>1</v>
      </c>
      <c r="W701" s="11">
        <f>IF(tblSalaries[[#This Row],[Years of Experience]]="",Filters!$I$10,VLOOKUP(tblSalaries[[#This Row],[Years of Experience]],Filters!$G$3:$I$9,3,TRUE))</f>
        <v>0</v>
      </c>
    </row>
    <row r="702" spans="2:23" ht="15" customHeight="1" x14ac:dyDescent="0.25">
      <c r="B702" t="s">
        <v>2098</v>
      </c>
      <c r="C702" s="1">
        <v>41055.594606481478</v>
      </c>
      <c r="D702">
        <v>40958.208381117904</v>
      </c>
      <c r="E702" t="s">
        <v>215</v>
      </c>
      <c r="F702" t="s">
        <v>17</v>
      </c>
      <c r="G702" t="s">
        <v>6</v>
      </c>
      <c r="H702" t="s">
        <v>10</v>
      </c>
      <c r="I702">
        <v>5</v>
      </c>
      <c r="J702" t="str">
        <f>VLOOKUP(tblSalaries[[#This Row],[clean Country]],tblCountries[[#All],[Mapping]:[Region]],2,FALSE)</f>
        <v>APAC</v>
      </c>
      <c r="L702" s="9" t="str">
        <f>IF($T702,tblSalaries[[#This Row],[Salary in USD]],"")</f>
        <v/>
      </c>
      <c r="M702" s="9" t="str">
        <f>IF($T702,tblSalaries[[#This Row],[Your Job Title]],"")</f>
        <v/>
      </c>
      <c r="N702" s="9" t="str">
        <f>IF($T702,tblSalaries[[#This Row],[Job Type]],"")</f>
        <v/>
      </c>
      <c r="O702" s="9" t="str">
        <f>IF($T702,tblSalaries[[#This Row],[clean Country]],"")</f>
        <v/>
      </c>
      <c r="P702" s="9" t="str">
        <f>IF($T702,tblSalaries[[#This Row],[How many hours of a day you work on Excel]],"")</f>
        <v/>
      </c>
      <c r="Q702" s="9" t="str">
        <f>IF($T702,tblSalaries[[#This Row],[Years of Experience]],"")</f>
        <v/>
      </c>
      <c r="R702" s="9" t="str">
        <f>IF($T702,tblSalaries[[#This Row],[Region]],"")</f>
        <v/>
      </c>
      <c r="T702" s="11">
        <f t="shared" si="10"/>
        <v>0</v>
      </c>
      <c r="U702" s="11">
        <f>VLOOKUP(tblSalaries[[#This Row],[Region]],SReg,2,FALSE)</f>
        <v>0</v>
      </c>
      <c r="V702" s="11">
        <f>VLOOKUP(tblSalaries[[#This Row],[How many hours of a day you work on Excel]],SHours,2,FALSE)</f>
        <v>1</v>
      </c>
      <c r="W702" s="11">
        <f>IF(tblSalaries[[#This Row],[Years of Experience]]="",Filters!$I$10,VLOOKUP(tblSalaries[[#This Row],[Years of Experience]],Filters!$G$3:$I$9,3,TRUE))</f>
        <v>0</v>
      </c>
    </row>
    <row r="703" spans="2:23" ht="15" customHeight="1" x14ac:dyDescent="0.25">
      <c r="B703" t="s">
        <v>2099</v>
      </c>
      <c r="C703" s="1">
        <v>41055.595960648148</v>
      </c>
      <c r="D703">
        <v>11325.835013213473</v>
      </c>
      <c r="E703" t="s">
        <v>621</v>
      </c>
      <c r="F703" t="s">
        <v>45</v>
      </c>
      <c r="G703" t="s">
        <v>6</v>
      </c>
      <c r="H703" t="s">
        <v>7</v>
      </c>
      <c r="I703">
        <v>2</v>
      </c>
      <c r="J703" t="str">
        <f>VLOOKUP(tblSalaries[[#This Row],[clean Country]],tblCountries[[#All],[Mapping]:[Region]],2,FALSE)</f>
        <v>APAC</v>
      </c>
      <c r="L703" s="9" t="str">
        <f>IF($T703,tblSalaries[[#This Row],[Salary in USD]],"")</f>
        <v/>
      </c>
      <c r="M703" s="9" t="str">
        <f>IF($T703,tblSalaries[[#This Row],[Your Job Title]],"")</f>
        <v/>
      </c>
      <c r="N703" s="9" t="str">
        <f>IF($T703,tblSalaries[[#This Row],[Job Type]],"")</f>
        <v/>
      </c>
      <c r="O703" s="9" t="str">
        <f>IF($T703,tblSalaries[[#This Row],[clean Country]],"")</f>
        <v/>
      </c>
      <c r="P703" s="9" t="str">
        <f>IF($T703,tblSalaries[[#This Row],[How many hours of a day you work on Excel]],"")</f>
        <v/>
      </c>
      <c r="Q703" s="9" t="str">
        <f>IF($T703,tblSalaries[[#This Row],[Years of Experience]],"")</f>
        <v/>
      </c>
      <c r="R703" s="9" t="str">
        <f>IF($T703,tblSalaries[[#This Row],[Region]],"")</f>
        <v/>
      </c>
      <c r="T703" s="11">
        <f t="shared" si="10"/>
        <v>0</v>
      </c>
      <c r="U703" s="11">
        <f>VLOOKUP(tblSalaries[[#This Row],[Region]],SReg,2,FALSE)</f>
        <v>0</v>
      </c>
      <c r="V703" s="11">
        <f>VLOOKUP(tblSalaries[[#This Row],[How many hours of a day you work on Excel]],SHours,2,FALSE)</f>
        <v>1</v>
      </c>
      <c r="W703" s="11">
        <f>IF(tblSalaries[[#This Row],[Years of Experience]]="",Filters!$I$10,VLOOKUP(tblSalaries[[#This Row],[Years of Experience]],Filters!$G$3:$I$9,3,TRUE))</f>
        <v>0</v>
      </c>
    </row>
    <row r="704" spans="2:23" ht="15" customHeight="1" x14ac:dyDescent="0.25">
      <c r="B704" t="s">
        <v>2100</v>
      </c>
      <c r="C704" s="1">
        <v>41055.597488425927</v>
      </c>
      <c r="D704">
        <v>15000</v>
      </c>
      <c r="E704" t="s">
        <v>622</v>
      </c>
      <c r="F704" t="s">
        <v>258</v>
      </c>
      <c r="G704" t="s">
        <v>623</v>
      </c>
      <c r="H704" t="s">
        <v>7</v>
      </c>
      <c r="I704">
        <v>2</v>
      </c>
      <c r="J704" t="str">
        <f>VLOOKUP(tblSalaries[[#This Row],[clean Country]],tblCountries[[#All],[Mapping]:[Region]],2,FALSE)</f>
        <v>EMEA</v>
      </c>
      <c r="L704" s="9" t="str">
        <f>IF($T704,tblSalaries[[#This Row],[Salary in USD]],"")</f>
        <v/>
      </c>
      <c r="M704" s="9" t="str">
        <f>IF($T704,tblSalaries[[#This Row],[Your Job Title]],"")</f>
        <v/>
      </c>
      <c r="N704" s="9" t="str">
        <f>IF($T704,tblSalaries[[#This Row],[Job Type]],"")</f>
        <v/>
      </c>
      <c r="O704" s="9" t="str">
        <f>IF($T704,tblSalaries[[#This Row],[clean Country]],"")</f>
        <v/>
      </c>
      <c r="P704" s="9" t="str">
        <f>IF($T704,tblSalaries[[#This Row],[How many hours of a day you work on Excel]],"")</f>
        <v/>
      </c>
      <c r="Q704" s="9" t="str">
        <f>IF($T704,tblSalaries[[#This Row],[Years of Experience]],"")</f>
        <v/>
      </c>
      <c r="R704" s="9" t="str">
        <f>IF($T704,tblSalaries[[#This Row],[Region]],"")</f>
        <v/>
      </c>
      <c r="T704" s="11">
        <f t="shared" si="10"/>
        <v>0</v>
      </c>
      <c r="U704" s="11">
        <f>VLOOKUP(tblSalaries[[#This Row],[Region]],SReg,2,FALSE)</f>
        <v>0</v>
      </c>
      <c r="V704" s="11">
        <f>VLOOKUP(tblSalaries[[#This Row],[How many hours of a day you work on Excel]],SHours,2,FALSE)</f>
        <v>1</v>
      </c>
      <c r="W704" s="11">
        <f>IF(tblSalaries[[#This Row],[Years of Experience]]="",Filters!$I$10,VLOOKUP(tblSalaries[[#This Row],[Years of Experience]],Filters!$G$3:$I$9,3,TRUE))</f>
        <v>0</v>
      </c>
    </row>
    <row r="705" spans="2:23" ht="15" customHeight="1" x14ac:dyDescent="0.25">
      <c r="B705" t="s">
        <v>2101</v>
      </c>
      <c r="C705" s="1">
        <v>41055.598668981482</v>
      </c>
      <c r="D705">
        <v>12000</v>
      </c>
      <c r="E705" t="s">
        <v>624</v>
      </c>
      <c r="F705" t="s">
        <v>17</v>
      </c>
      <c r="G705" t="s">
        <v>148</v>
      </c>
      <c r="H705" t="s">
        <v>7</v>
      </c>
      <c r="I705">
        <v>12</v>
      </c>
      <c r="J705" t="str">
        <f>VLOOKUP(tblSalaries[[#This Row],[clean Country]],tblCountries[[#All],[Mapping]:[Region]],2,FALSE)</f>
        <v>EMEA</v>
      </c>
      <c r="L705" s="9" t="str">
        <f>IF($T705,tblSalaries[[#This Row],[Salary in USD]],"")</f>
        <v/>
      </c>
      <c r="M705" s="9" t="str">
        <f>IF($T705,tblSalaries[[#This Row],[Your Job Title]],"")</f>
        <v/>
      </c>
      <c r="N705" s="9" t="str">
        <f>IF($T705,tblSalaries[[#This Row],[Job Type]],"")</f>
        <v/>
      </c>
      <c r="O705" s="9" t="str">
        <f>IF($T705,tblSalaries[[#This Row],[clean Country]],"")</f>
        <v/>
      </c>
      <c r="P705" s="9" t="str">
        <f>IF($T705,tblSalaries[[#This Row],[How many hours of a day you work on Excel]],"")</f>
        <v/>
      </c>
      <c r="Q705" s="9" t="str">
        <f>IF($T705,tblSalaries[[#This Row],[Years of Experience]],"")</f>
        <v/>
      </c>
      <c r="R705" s="9" t="str">
        <f>IF($T705,tblSalaries[[#This Row],[Region]],"")</f>
        <v/>
      </c>
      <c r="T705" s="11">
        <f t="shared" si="10"/>
        <v>0</v>
      </c>
      <c r="U705" s="11">
        <f>VLOOKUP(tblSalaries[[#This Row],[Region]],SReg,2,FALSE)</f>
        <v>0</v>
      </c>
      <c r="V705" s="11">
        <f>VLOOKUP(tblSalaries[[#This Row],[How many hours of a day you work on Excel]],SHours,2,FALSE)</f>
        <v>1</v>
      </c>
      <c r="W705" s="11">
        <f>IF(tblSalaries[[#This Row],[Years of Experience]]="",Filters!$I$10,VLOOKUP(tblSalaries[[#This Row],[Years of Experience]],Filters!$G$3:$I$9,3,TRUE))</f>
        <v>1</v>
      </c>
    </row>
    <row r="706" spans="2:23" ht="15" customHeight="1" x14ac:dyDescent="0.25">
      <c r="B706" t="s">
        <v>2102</v>
      </c>
      <c r="C706" s="1">
        <v>41055.599861111114</v>
      </c>
      <c r="D706">
        <v>8903.9583437212841</v>
      </c>
      <c r="E706" t="s">
        <v>625</v>
      </c>
      <c r="F706" t="s">
        <v>3391</v>
      </c>
      <c r="G706" t="s">
        <v>6</v>
      </c>
      <c r="H706" t="s">
        <v>15</v>
      </c>
      <c r="I706">
        <v>1</v>
      </c>
      <c r="J706" t="str">
        <f>VLOOKUP(tblSalaries[[#This Row],[clean Country]],tblCountries[[#All],[Mapping]:[Region]],2,FALSE)</f>
        <v>APAC</v>
      </c>
      <c r="L706" s="9" t="str">
        <f>IF($T706,tblSalaries[[#This Row],[Salary in USD]],"")</f>
        <v/>
      </c>
      <c r="M706" s="9" t="str">
        <f>IF($T706,tblSalaries[[#This Row],[Your Job Title]],"")</f>
        <v/>
      </c>
      <c r="N706" s="9" t="str">
        <f>IF($T706,tblSalaries[[#This Row],[Job Type]],"")</f>
        <v/>
      </c>
      <c r="O706" s="9" t="str">
        <f>IF($T706,tblSalaries[[#This Row],[clean Country]],"")</f>
        <v/>
      </c>
      <c r="P706" s="9" t="str">
        <f>IF($T706,tblSalaries[[#This Row],[How many hours of a day you work on Excel]],"")</f>
        <v/>
      </c>
      <c r="Q706" s="9" t="str">
        <f>IF($T706,tblSalaries[[#This Row],[Years of Experience]],"")</f>
        <v/>
      </c>
      <c r="R706" s="9" t="str">
        <f>IF($T706,tblSalaries[[#This Row],[Region]],"")</f>
        <v/>
      </c>
      <c r="T706" s="11">
        <f t="shared" si="10"/>
        <v>0</v>
      </c>
      <c r="U706" s="11">
        <f>VLOOKUP(tblSalaries[[#This Row],[Region]],SReg,2,FALSE)</f>
        <v>0</v>
      </c>
      <c r="V706" s="11">
        <f>VLOOKUP(tblSalaries[[#This Row],[How many hours of a day you work on Excel]],SHours,2,FALSE)</f>
        <v>0</v>
      </c>
      <c r="W706" s="11">
        <f>IF(tblSalaries[[#This Row],[Years of Experience]]="",Filters!$I$10,VLOOKUP(tblSalaries[[#This Row],[Years of Experience]],Filters!$G$3:$I$9,3,TRUE))</f>
        <v>0</v>
      </c>
    </row>
    <row r="707" spans="2:23" ht="15" customHeight="1" x14ac:dyDescent="0.25">
      <c r="B707" t="s">
        <v>2103</v>
      </c>
      <c r="C707" s="1">
        <v>41055.606377314813</v>
      </c>
      <c r="D707">
        <v>8903.9583437212841</v>
      </c>
      <c r="E707" t="s">
        <v>233</v>
      </c>
      <c r="F707" t="s">
        <v>233</v>
      </c>
      <c r="G707" t="s">
        <v>6</v>
      </c>
      <c r="H707" t="s">
        <v>10</v>
      </c>
      <c r="I707">
        <v>2</v>
      </c>
      <c r="J707" t="str">
        <f>VLOOKUP(tblSalaries[[#This Row],[clean Country]],tblCountries[[#All],[Mapping]:[Region]],2,FALSE)</f>
        <v>APAC</v>
      </c>
      <c r="L707" s="9" t="str">
        <f>IF($T707,tblSalaries[[#This Row],[Salary in USD]],"")</f>
        <v/>
      </c>
      <c r="M707" s="9" t="str">
        <f>IF($T707,tblSalaries[[#This Row],[Your Job Title]],"")</f>
        <v/>
      </c>
      <c r="N707" s="9" t="str">
        <f>IF($T707,tblSalaries[[#This Row],[Job Type]],"")</f>
        <v/>
      </c>
      <c r="O707" s="9" t="str">
        <f>IF($T707,tblSalaries[[#This Row],[clean Country]],"")</f>
        <v/>
      </c>
      <c r="P707" s="9" t="str">
        <f>IF($T707,tblSalaries[[#This Row],[How many hours of a day you work on Excel]],"")</f>
        <v/>
      </c>
      <c r="Q707" s="9" t="str">
        <f>IF($T707,tblSalaries[[#This Row],[Years of Experience]],"")</f>
        <v/>
      </c>
      <c r="R707" s="9" t="str">
        <f>IF($T707,tblSalaries[[#This Row],[Region]],"")</f>
        <v/>
      </c>
      <c r="T707" s="11">
        <f t="shared" si="10"/>
        <v>0</v>
      </c>
      <c r="U707" s="11">
        <f>VLOOKUP(tblSalaries[[#This Row],[Region]],SReg,2,FALSE)</f>
        <v>0</v>
      </c>
      <c r="V707" s="11">
        <f>VLOOKUP(tblSalaries[[#This Row],[How many hours of a day you work on Excel]],SHours,2,FALSE)</f>
        <v>1</v>
      </c>
      <c r="W707" s="11">
        <f>IF(tblSalaries[[#This Row],[Years of Experience]]="",Filters!$I$10,VLOOKUP(tblSalaries[[#This Row],[Years of Experience]],Filters!$G$3:$I$9,3,TRUE))</f>
        <v>0</v>
      </c>
    </row>
    <row r="708" spans="2:23" ht="15" customHeight="1" x14ac:dyDescent="0.25">
      <c r="B708" t="s">
        <v>2104</v>
      </c>
      <c r="C708" s="1">
        <v>41055.608194444445</v>
      </c>
      <c r="D708">
        <v>12821.700014958649</v>
      </c>
      <c r="E708" t="s">
        <v>626</v>
      </c>
      <c r="F708" t="s">
        <v>45</v>
      </c>
      <c r="G708" t="s">
        <v>6</v>
      </c>
      <c r="H708" t="s">
        <v>10</v>
      </c>
      <c r="I708">
        <v>10</v>
      </c>
      <c r="J708" t="str">
        <f>VLOOKUP(tblSalaries[[#This Row],[clean Country]],tblCountries[[#All],[Mapping]:[Region]],2,FALSE)</f>
        <v>APAC</v>
      </c>
      <c r="L708" s="9" t="str">
        <f>IF($T708,tblSalaries[[#This Row],[Salary in USD]],"")</f>
        <v/>
      </c>
      <c r="M708" s="9" t="str">
        <f>IF($T708,tblSalaries[[#This Row],[Your Job Title]],"")</f>
        <v/>
      </c>
      <c r="N708" s="9" t="str">
        <f>IF($T708,tblSalaries[[#This Row],[Job Type]],"")</f>
        <v/>
      </c>
      <c r="O708" s="9" t="str">
        <f>IF($T708,tblSalaries[[#This Row],[clean Country]],"")</f>
        <v/>
      </c>
      <c r="P708" s="9" t="str">
        <f>IF($T708,tblSalaries[[#This Row],[How many hours of a day you work on Excel]],"")</f>
        <v/>
      </c>
      <c r="Q708" s="9" t="str">
        <f>IF($T708,tblSalaries[[#This Row],[Years of Experience]],"")</f>
        <v/>
      </c>
      <c r="R708" s="9" t="str">
        <f>IF($T708,tblSalaries[[#This Row],[Region]],"")</f>
        <v/>
      </c>
      <c r="T708" s="11">
        <f t="shared" si="10"/>
        <v>0</v>
      </c>
      <c r="U708" s="11">
        <f>VLOOKUP(tblSalaries[[#This Row],[Region]],SReg,2,FALSE)</f>
        <v>0</v>
      </c>
      <c r="V708" s="11">
        <f>VLOOKUP(tblSalaries[[#This Row],[How many hours of a day you work on Excel]],SHours,2,FALSE)</f>
        <v>1</v>
      </c>
      <c r="W708" s="11">
        <f>IF(tblSalaries[[#This Row],[Years of Experience]]="",Filters!$I$10,VLOOKUP(tblSalaries[[#This Row],[Years of Experience]],Filters!$G$3:$I$9,3,TRUE))</f>
        <v>1</v>
      </c>
    </row>
    <row r="709" spans="2:23" ht="15" customHeight="1" x14ac:dyDescent="0.25">
      <c r="B709" t="s">
        <v>2105</v>
      </c>
      <c r="C709" s="1">
        <v>41055.611805555556</v>
      </c>
      <c r="D709">
        <v>3205.4250037396623</v>
      </c>
      <c r="E709" t="s">
        <v>627</v>
      </c>
      <c r="F709" t="s">
        <v>45</v>
      </c>
      <c r="G709" t="s">
        <v>6</v>
      </c>
      <c r="H709" t="s">
        <v>10</v>
      </c>
      <c r="I709">
        <v>7</v>
      </c>
      <c r="J709" t="str">
        <f>VLOOKUP(tblSalaries[[#This Row],[clean Country]],tblCountries[[#All],[Mapping]:[Region]],2,FALSE)</f>
        <v>APAC</v>
      </c>
      <c r="L709" s="9" t="str">
        <f>IF($T709,tblSalaries[[#This Row],[Salary in USD]],"")</f>
        <v/>
      </c>
      <c r="M709" s="9" t="str">
        <f>IF($T709,tblSalaries[[#This Row],[Your Job Title]],"")</f>
        <v/>
      </c>
      <c r="N709" s="9" t="str">
        <f>IF($T709,tblSalaries[[#This Row],[Job Type]],"")</f>
        <v/>
      </c>
      <c r="O709" s="9" t="str">
        <f>IF($T709,tblSalaries[[#This Row],[clean Country]],"")</f>
        <v/>
      </c>
      <c r="P709" s="9" t="str">
        <f>IF($T709,tblSalaries[[#This Row],[How many hours of a day you work on Excel]],"")</f>
        <v/>
      </c>
      <c r="Q709" s="9" t="str">
        <f>IF($T709,tblSalaries[[#This Row],[Years of Experience]],"")</f>
        <v/>
      </c>
      <c r="R709" s="9" t="str">
        <f>IF($T709,tblSalaries[[#This Row],[Region]],"")</f>
        <v/>
      </c>
      <c r="T709" s="11">
        <f t="shared" si="10"/>
        <v>0</v>
      </c>
      <c r="U709" s="11">
        <f>VLOOKUP(tblSalaries[[#This Row],[Region]],SReg,2,FALSE)</f>
        <v>0</v>
      </c>
      <c r="V709" s="11">
        <f>VLOOKUP(tblSalaries[[#This Row],[How many hours of a day you work on Excel]],SHours,2,FALSE)</f>
        <v>1</v>
      </c>
      <c r="W709" s="11">
        <f>IF(tblSalaries[[#This Row],[Years of Experience]]="",Filters!$I$10,VLOOKUP(tblSalaries[[#This Row],[Years of Experience]],Filters!$G$3:$I$9,3,TRUE))</f>
        <v>0</v>
      </c>
    </row>
    <row r="710" spans="2:23" ht="15" customHeight="1" x14ac:dyDescent="0.25">
      <c r="B710" t="s">
        <v>2106</v>
      </c>
      <c r="C710" s="1">
        <v>41055.615914351853</v>
      </c>
      <c r="D710">
        <v>6677.9687577909626</v>
      </c>
      <c r="E710" t="s">
        <v>77</v>
      </c>
      <c r="F710" t="s">
        <v>45</v>
      </c>
      <c r="G710" t="s">
        <v>6</v>
      </c>
      <c r="H710" t="s">
        <v>15</v>
      </c>
      <c r="I710">
        <v>6</v>
      </c>
      <c r="J710" t="str">
        <f>VLOOKUP(tblSalaries[[#This Row],[clean Country]],tblCountries[[#All],[Mapping]:[Region]],2,FALSE)</f>
        <v>APAC</v>
      </c>
      <c r="L710" s="9" t="str">
        <f>IF($T710,tblSalaries[[#This Row],[Salary in USD]],"")</f>
        <v/>
      </c>
      <c r="M710" s="9" t="str">
        <f>IF($T710,tblSalaries[[#This Row],[Your Job Title]],"")</f>
        <v/>
      </c>
      <c r="N710" s="9" t="str">
        <f>IF($T710,tblSalaries[[#This Row],[Job Type]],"")</f>
        <v/>
      </c>
      <c r="O710" s="9" t="str">
        <f>IF($T710,tblSalaries[[#This Row],[clean Country]],"")</f>
        <v/>
      </c>
      <c r="P710" s="9" t="str">
        <f>IF($T710,tblSalaries[[#This Row],[How many hours of a day you work on Excel]],"")</f>
        <v/>
      </c>
      <c r="Q710" s="9" t="str">
        <f>IF($T710,tblSalaries[[#This Row],[Years of Experience]],"")</f>
        <v/>
      </c>
      <c r="R710" s="9" t="str">
        <f>IF($T710,tblSalaries[[#This Row],[Region]],"")</f>
        <v/>
      </c>
      <c r="T710" s="11">
        <f t="shared" si="10"/>
        <v>0</v>
      </c>
      <c r="U710" s="11">
        <f>VLOOKUP(tblSalaries[[#This Row],[Region]],SReg,2,FALSE)</f>
        <v>0</v>
      </c>
      <c r="V710" s="11">
        <f>VLOOKUP(tblSalaries[[#This Row],[How many hours of a day you work on Excel]],SHours,2,FALSE)</f>
        <v>0</v>
      </c>
      <c r="W710" s="11">
        <f>IF(tblSalaries[[#This Row],[Years of Experience]]="",Filters!$I$10,VLOOKUP(tblSalaries[[#This Row],[Years of Experience]],Filters!$G$3:$I$9,3,TRUE))</f>
        <v>0</v>
      </c>
    </row>
    <row r="711" spans="2:23" ht="15" customHeight="1" x14ac:dyDescent="0.25">
      <c r="B711" t="s">
        <v>2107</v>
      </c>
      <c r="C711" s="1">
        <v>41055.618773148148</v>
      </c>
      <c r="D711">
        <v>67794.987956419791</v>
      </c>
      <c r="E711" t="s">
        <v>628</v>
      </c>
      <c r="F711" t="s">
        <v>45</v>
      </c>
      <c r="G711" t="s">
        <v>526</v>
      </c>
      <c r="H711" t="s">
        <v>7</v>
      </c>
      <c r="I711">
        <v>15</v>
      </c>
      <c r="J711" t="str">
        <f>VLOOKUP(tblSalaries[[#This Row],[clean Country]],tblCountries[[#All],[Mapping]:[Region]],2,FALSE)</f>
        <v>APAC</v>
      </c>
      <c r="L711" s="9" t="str">
        <f>IF($T711,tblSalaries[[#This Row],[Salary in USD]],"")</f>
        <v/>
      </c>
      <c r="M711" s="9" t="str">
        <f>IF($T711,tblSalaries[[#This Row],[Your Job Title]],"")</f>
        <v/>
      </c>
      <c r="N711" s="9" t="str">
        <f>IF($T711,tblSalaries[[#This Row],[Job Type]],"")</f>
        <v/>
      </c>
      <c r="O711" s="9" t="str">
        <f>IF($T711,tblSalaries[[#This Row],[clean Country]],"")</f>
        <v/>
      </c>
      <c r="P711" s="9" t="str">
        <f>IF($T711,tblSalaries[[#This Row],[How many hours of a day you work on Excel]],"")</f>
        <v/>
      </c>
      <c r="Q711" s="9" t="str">
        <f>IF($T711,tblSalaries[[#This Row],[Years of Experience]],"")</f>
        <v/>
      </c>
      <c r="R711" s="9" t="str">
        <f>IF($T711,tblSalaries[[#This Row],[Region]],"")</f>
        <v/>
      </c>
      <c r="T711" s="11">
        <f t="shared" ref="T711:T774" si="11">U711*V711*W711</f>
        <v>0</v>
      </c>
      <c r="U711" s="11">
        <f>VLOOKUP(tblSalaries[[#This Row],[Region]],SReg,2,FALSE)</f>
        <v>0</v>
      </c>
      <c r="V711" s="11">
        <f>VLOOKUP(tblSalaries[[#This Row],[How many hours of a day you work on Excel]],SHours,2,FALSE)</f>
        <v>1</v>
      </c>
      <c r="W711" s="11">
        <f>IF(tblSalaries[[#This Row],[Years of Experience]]="",Filters!$I$10,VLOOKUP(tblSalaries[[#This Row],[Years of Experience]],Filters!$G$3:$I$9,3,TRUE))</f>
        <v>1</v>
      </c>
    </row>
    <row r="712" spans="2:23" ht="15" customHeight="1" x14ac:dyDescent="0.25">
      <c r="B712" t="s">
        <v>2108</v>
      </c>
      <c r="C712" s="1">
        <v>41055.623368055552</v>
      </c>
      <c r="D712">
        <v>31250</v>
      </c>
      <c r="E712" t="s">
        <v>629</v>
      </c>
      <c r="F712" t="s">
        <v>45</v>
      </c>
      <c r="G712" t="s">
        <v>6</v>
      </c>
      <c r="H712" t="s">
        <v>15</v>
      </c>
      <c r="I712">
        <v>6</v>
      </c>
      <c r="J712" t="str">
        <f>VLOOKUP(tblSalaries[[#This Row],[clean Country]],tblCountries[[#All],[Mapping]:[Region]],2,FALSE)</f>
        <v>APAC</v>
      </c>
      <c r="L712" s="9" t="str">
        <f>IF($T712,tblSalaries[[#This Row],[Salary in USD]],"")</f>
        <v/>
      </c>
      <c r="M712" s="9" t="str">
        <f>IF($T712,tblSalaries[[#This Row],[Your Job Title]],"")</f>
        <v/>
      </c>
      <c r="N712" s="9" t="str">
        <f>IF($T712,tblSalaries[[#This Row],[Job Type]],"")</f>
        <v/>
      </c>
      <c r="O712" s="9" t="str">
        <f>IF($T712,tblSalaries[[#This Row],[clean Country]],"")</f>
        <v/>
      </c>
      <c r="P712" s="9" t="str">
        <f>IF($T712,tblSalaries[[#This Row],[How many hours of a day you work on Excel]],"")</f>
        <v/>
      </c>
      <c r="Q712" s="9" t="str">
        <f>IF($T712,tblSalaries[[#This Row],[Years of Experience]],"")</f>
        <v/>
      </c>
      <c r="R712" s="9" t="str">
        <f>IF($T712,tblSalaries[[#This Row],[Region]],"")</f>
        <v/>
      </c>
      <c r="T712" s="11">
        <f t="shared" si="11"/>
        <v>0</v>
      </c>
      <c r="U712" s="11">
        <f>VLOOKUP(tblSalaries[[#This Row],[Region]],SReg,2,FALSE)</f>
        <v>0</v>
      </c>
      <c r="V712" s="11">
        <f>VLOOKUP(tblSalaries[[#This Row],[How many hours of a day you work on Excel]],SHours,2,FALSE)</f>
        <v>0</v>
      </c>
      <c r="W712" s="11">
        <f>IF(tblSalaries[[#This Row],[Years of Experience]]="",Filters!$I$10,VLOOKUP(tblSalaries[[#This Row],[Years of Experience]],Filters!$G$3:$I$9,3,TRUE))</f>
        <v>0</v>
      </c>
    </row>
    <row r="713" spans="2:23" ht="15" customHeight="1" x14ac:dyDescent="0.25">
      <c r="B713" t="s">
        <v>2109</v>
      </c>
      <c r="C713" s="1">
        <v>41055.623437499999</v>
      </c>
      <c r="D713">
        <v>2165.2740982270229</v>
      </c>
      <c r="E713" t="s">
        <v>630</v>
      </c>
      <c r="F713" t="s">
        <v>45</v>
      </c>
      <c r="G713" t="s">
        <v>14</v>
      </c>
      <c r="H713" t="s">
        <v>10</v>
      </c>
      <c r="I713">
        <v>2</v>
      </c>
      <c r="J713" t="str">
        <f>VLOOKUP(tblSalaries[[#This Row],[clean Country]],tblCountries[[#All],[Mapping]:[Region]],2,FALSE)</f>
        <v>EMEA</v>
      </c>
      <c r="L713" s="9" t="str">
        <f>IF($T713,tblSalaries[[#This Row],[Salary in USD]],"")</f>
        <v/>
      </c>
      <c r="M713" s="9" t="str">
        <f>IF($T713,tblSalaries[[#This Row],[Your Job Title]],"")</f>
        <v/>
      </c>
      <c r="N713" s="9" t="str">
        <f>IF($T713,tblSalaries[[#This Row],[Job Type]],"")</f>
        <v/>
      </c>
      <c r="O713" s="9" t="str">
        <f>IF($T713,tblSalaries[[#This Row],[clean Country]],"")</f>
        <v/>
      </c>
      <c r="P713" s="9" t="str">
        <f>IF($T713,tblSalaries[[#This Row],[How many hours of a day you work on Excel]],"")</f>
        <v/>
      </c>
      <c r="Q713" s="9" t="str">
        <f>IF($T713,tblSalaries[[#This Row],[Years of Experience]],"")</f>
        <v/>
      </c>
      <c r="R713" s="9" t="str">
        <f>IF($T713,tblSalaries[[#This Row],[Region]],"")</f>
        <v/>
      </c>
      <c r="T713" s="11">
        <f t="shared" si="11"/>
        <v>0</v>
      </c>
      <c r="U713" s="11">
        <f>VLOOKUP(tblSalaries[[#This Row],[Region]],SReg,2,FALSE)</f>
        <v>0</v>
      </c>
      <c r="V713" s="11">
        <f>VLOOKUP(tblSalaries[[#This Row],[How many hours of a day you work on Excel]],SHours,2,FALSE)</f>
        <v>1</v>
      </c>
      <c r="W713" s="11">
        <f>IF(tblSalaries[[#This Row],[Years of Experience]]="",Filters!$I$10,VLOOKUP(tblSalaries[[#This Row],[Years of Experience]],Filters!$G$3:$I$9,3,TRUE))</f>
        <v>0</v>
      </c>
    </row>
    <row r="714" spans="2:23" ht="15" customHeight="1" x14ac:dyDescent="0.25">
      <c r="B714" t="s">
        <v>2110</v>
      </c>
      <c r="C714" s="1">
        <v>41055.623888888891</v>
      </c>
      <c r="D714">
        <v>7123.1666749770275</v>
      </c>
      <c r="E714" t="s">
        <v>631</v>
      </c>
      <c r="F714" t="s">
        <v>3391</v>
      </c>
      <c r="G714" t="s">
        <v>6</v>
      </c>
      <c r="H714" t="s">
        <v>10</v>
      </c>
      <c r="I714">
        <v>4</v>
      </c>
      <c r="J714" t="str">
        <f>VLOOKUP(tblSalaries[[#This Row],[clean Country]],tblCountries[[#All],[Mapping]:[Region]],2,FALSE)</f>
        <v>APAC</v>
      </c>
      <c r="L714" s="9" t="str">
        <f>IF($T714,tblSalaries[[#This Row],[Salary in USD]],"")</f>
        <v/>
      </c>
      <c r="M714" s="9" t="str">
        <f>IF($T714,tblSalaries[[#This Row],[Your Job Title]],"")</f>
        <v/>
      </c>
      <c r="N714" s="9" t="str">
        <f>IF($T714,tblSalaries[[#This Row],[Job Type]],"")</f>
        <v/>
      </c>
      <c r="O714" s="9" t="str">
        <f>IF($T714,tblSalaries[[#This Row],[clean Country]],"")</f>
        <v/>
      </c>
      <c r="P714" s="9" t="str">
        <f>IF($T714,tblSalaries[[#This Row],[How many hours of a day you work on Excel]],"")</f>
        <v/>
      </c>
      <c r="Q714" s="9" t="str">
        <f>IF($T714,tblSalaries[[#This Row],[Years of Experience]],"")</f>
        <v/>
      </c>
      <c r="R714" s="9" t="str">
        <f>IF($T714,tblSalaries[[#This Row],[Region]],"")</f>
        <v/>
      </c>
      <c r="T714" s="11">
        <f t="shared" si="11"/>
        <v>0</v>
      </c>
      <c r="U714" s="11">
        <f>VLOOKUP(tblSalaries[[#This Row],[Region]],SReg,2,FALSE)</f>
        <v>0</v>
      </c>
      <c r="V714" s="11">
        <f>VLOOKUP(tblSalaries[[#This Row],[How many hours of a day you work on Excel]],SHours,2,FALSE)</f>
        <v>1</v>
      </c>
      <c r="W714" s="11">
        <f>IF(tblSalaries[[#This Row],[Years of Experience]]="",Filters!$I$10,VLOOKUP(tblSalaries[[#This Row],[Years of Experience]],Filters!$G$3:$I$9,3,TRUE))</f>
        <v>0</v>
      </c>
    </row>
    <row r="715" spans="2:23" ht="15" customHeight="1" x14ac:dyDescent="0.25">
      <c r="B715" t="s">
        <v>2111</v>
      </c>
      <c r="C715" s="1">
        <v>41055.625694444447</v>
      </c>
      <c r="D715">
        <v>130000</v>
      </c>
      <c r="E715" t="s">
        <v>632</v>
      </c>
      <c r="F715" t="s">
        <v>45</v>
      </c>
      <c r="G715" t="s">
        <v>70</v>
      </c>
      <c r="H715" t="s">
        <v>7</v>
      </c>
      <c r="I715">
        <v>3</v>
      </c>
      <c r="J715" t="str">
        <f>VLOOKUP(tblSalaries[[#This Row],[clean Country]],tblCountries[[#All],[Mapping]:[Region]],2,FALSE)</f>
        <v>APAC</v>
      </c>
      <c r="L715" s="9" t="str">
        <f>IF($T715,tblSalaries[[#This Row],[Salary in USD]],"")</f>
        <v/>
      </c>
      <c r="M715" s="9" t="str">
        <f>IF($T715,tblSalaries[[#This Row],[Your Job Title]],"")</f>
        <v/>
      </c>
      <c r="N715" s="9" t="str">
        <f>IF($T715,tblSalaries[[#This Row],[Job Type]],"")</f>
        <v/>
      </c>
      <c r="O715" s="9" t="str">
        <f>IF($T715,tblSalaries[[#This Row],[clean Country]],"")</f>
        <v/>
      </c>
      <c r="P715" s="9" t="str">
        <f>IF($T715,tblSalaries[[#This Row],[How many hours of a day you work on Excel]],"")</f>
        <v/>
      </c>
      <c r="Q715" s="9" t="str">
        <f>IF($T715,tblSalaries[[#This Row],[Years of Experience]],"")</f>
        <v/>
      </c>
      <c r="R715" s="9" t="str">
        <f>IF($T715,tblSalaries[[#This Row],[Region]],"")</f>
        <v/>
      </c>
      <c r="T715" s="11">
        <f t="shared" si="11"/>
        <v>0</v>
      </c>
      <c r="U715" s="11">
        <f>VLOOKUP(tblSalaries[[#This Row],[Region]],SReg,2,FALSE)</f>
        <v>0</v>
      </c>
      <c r="V715" s="11">
        <f>VLOOKUP(tblSalaries[[#This Row],[How many hours of a day you work on Excel]],SHours,2,FALSE)</f>
        <v>1</v>
      </c>
      <c r="W715" s="11">
        <f>IF(tblSalaries[[#This Row],[Years of Experience]]="",Filters!$I$10,VLOOKUP(tblSalaries[[#This Row],[Years of Experience]],Filters!$G$3:$I$9,3,TRUE))</f>
        <v>0</v>
      </c>
    </row>
    <row r="716" spans="2:23" ht="15" customHeight="1" x14ac:dyDescent="0.25">
      <c r="B716" t="s">
        <v>2112</v>
      </c>
      <c r="C716" s="1">
        <v>41055.626168981478</v>
      </c>
      <c r="D716">
        <v>4451.9791718606421</v>
      </c>
      <c r="E716" t="s">
        <v>616</v>
      </c>
      <c r="F716" t="s">
        <v>45</v>
      </c>
      <c r="G716" t="s">
        <v>6</v>
      </c>
      <c r="H716" t="s">
        <v>7</v>
      </c>
      <c r="I716">
        <v>6</v>
      </c>
      <c r="J716" t="str">
        <f>VLOOKUP(tblSalaries[[#This Row],[clean Country]],tblCountries[[#All],[Mapping]:[Region]],2,FALSE)</f>
        <v>APAC</v>
      </c>
      <c r="L716" s="9" t="str">
        <f>IF($T716,tblSalaries[[#This Row],[Salary in USD]],"")</f>
        <v/>
      </c>
      <c r="M716" s="9" t="str">
        <f>IF($T716,tblSalaries[[#This Row],[Your Job Title]],"")</f>
        <v/>
      </c>
      <c r="N716" s="9" t="str">
        <f>IF($T716,tblSalaries[[#This Row],[Job Type]],"")</f>
        <v/>
      </c>
      <c r="O716" s="9" t="str">
        <f>IF($T716,tblSalaries[[#This Row],[clean Country]],"")</f>
        <v/>
      </c>
      <c r="P716" s="9" t="str">
        <f>IF($T716,tblSalaries[[#This Row],[How many hours of a day you work on Excel]],"")</f>
        <v/>
      </c>
      <c r="Q716" s="9" t="str">
        <f>IF($T716,tblSalaries[[#This Row],[Years of Experience]],"")</f>
        <v/>
      </c>
      <c r="R716" s="9" t="str">
        <f>IF($T716,tblSalaries[[#This Row],[Region]],"")</f>
        <v/>
      </c>
      <c r="T716" s="11">
        <f t="shared" si="11"/>
        <v>0</v>
      </c>
      <c r="U716" s="11">
        <f>VLOOKUP(tblSalaries[[#This Row],[Region]],SReg,2,FALSE)</f>
        <v>0</v>
      </c>
      <c r="V716" s="11">
        <f>VLOOKUP(tblSalaries[[#This Row],[How many hours of a day you work on Excel]],SHours,2,FALSE)</f>
        <v>1</v>
      </c>
      <c r="W716" s="11">
        <f>IF(tblSalaries[[#This Row],[Years of Experience]]="",Filters!$I$10,VLOOKUP(tblSalaries[[#This Row],[Years of Experience]],Filters!$G$3:$I$9,3,TRUE))</f>
        <v>0</v>
      </c>
    </row>
    <row r="717" spans="2:23" ht="15" customHeight="1" x14ac:dyDescent="0.25">
      <c r="B717" t="s">
        <v>2113</v>
      </c>
      <c r="C717" s="1">
        <v>41055.626782407409</v>
      </c>
      <c r="D717">
        <v>9600</v>
      </c>
      <c r="E717" t="s">
        <v>121</v>
      </c>
      <c r="F717" t="s">
        <v>17</v>
      </c>
      <c r="G717" t="s">
        <v>41</v>
      </c>
      <c r="H717" t="s">
        <v>7</v>
      </c>
      <c r="I717">
        <v>2</v>
      </c>
      <c r="J717" t="str">
        <f>VLOOKUP(tblSalaries[[#This Row],[clean Country]],tblCountries[[#All],[Mapping]:[Region]],2,FALSE)</f>
        <v>EMEA</v>
      </c>
      <c r="L717" s="9" t="str">
        <f>IF($T717,tblSalaries[[#This Row],[Salary in USD]],"")</f>
        <v/>
      </c>
      <c r="M717" s="9" t="str">
        <f>IF($T717,tblSalaries[[#This Row],[Your Job Title]],"")</f>
        <v/>
      </c>
      <c r="N717" s="9" t="str">
        <f>IF($T717,tblSalaries[[#This Row],[Job Type]],"")</f>
        <v/>
      </c>
      <c r="O717" s="9" t="str">
        <f>IF($T717,tblSalaries[[#This Row],[clean Country]],"")</f>
        <v/>
      </c>
      <c r="P717" s="9" t="str">
        <f>IF($T717,tblSalaries[[#This Row],[How many hours of a day you work on Excel]],"")</f>
        <v/>
      </c>
      <c r="Q717" s="9" t="str">
        <f>IF($T717,tblSalaries[[#This Row],[Years of Experience]],"")</f>
        <v/>
      </c>
      <c r="R717" s="9" t="str">
        <f>IF($T717,tblSalaries[[#This Row],[Region]],"")</f>
        <v/>
      </c>
      <c r="T717" s="11">
        <f t="shared" si="11"/>
        <v>0</v>
      </c>
      <c r="U717" s="11">
        <f>VLOOKUP(tblSalaries[[#This Row],[Region]],SReg,2,FALSE)</f>
        <v>0</v>
      </c>
      <c r="V717" s="11">
        <f>VLOOKUP(tblSalaries[[#This Row],[How many hours of a day you work on Excel]],SHours,2,FALSE)</f>
        <v>1</v>
      </c>
      <c r="W717" s="11">
        <f>IF(tblSalaries[[#This Row],[Years of Experience]]="",Filters!$I$10,VLOOKUP(tblSalaries[[#This Row],[Years of Experience]],Filters!$G$3:$I$9,3,TRUE))</f>
        <v>0</v>
      </c>
    </row>
    <row r="718" spans="2:23" ht="15" customHeight="1" x14ac:dyDescent="0.25">
      <c r="B718" t="s">
        <v>2114</v>
      </c>
      <c r="C718" s="1">
        <v>41055.628159722219</v>
      </c>
      <c r="D718">
        <v>6945.0875081026015</v>
      </c>
      <c r="E718" t="s">
        <v>173</v>
      </c>
      <c r="F718" t="s">
        <v>17</v>
      </c>
      <c r="G718" t="s">
        <v>6</v>
      </c>
      <c r="H718" t="s">
        <v>7</v>
      </c>
      <c r="I718">
        <v>1</v>
      </c>
      <c r="J718" t="str">
        <f>VLOOKUP(tblSalaries[[#This Row],[clean Country]],tblCountries[[#All],[Mapping]:[Region]],2,FALSE)</f>
        <v>APAC</v>
      </c>
      <c r="L718" s="9" t="str">
        <f>IF($T718,tblSalaries[[#This Row],[Salary in USD]],"")</f>
        <v/>
      </c>
      <c r="M718" s="9" t="str">
        <f>IF($T718,tblSalaries[[#This Row],[Your Job Title]],"")</f>
        <v/>
      </c>
      <c r="N718" s="9" t="str">
        <f>IF($T718,tblSalaries[[#This Row],[Job Type]],"")</f>
        <v/>
      </c>
      <c r="O718" s="9" t="str">
        <f>IF($T718,tblSalaries[[#This Row],[clean Country]],"")</f>
        <v/>
      </c>
      <c r="P718" s="9" t="str">
        <f>IF($T718,tblSalaries[[#This Row],[How many hours of a day you work on Excel]],"")</f>
        <v/>
      </c>
      <c r="Q718" s="9" t="str">
        <f>IF($T718,tblSalaries[[#This Row],[Years of Experience]],"")</f>
        <v/>
      </c>
      <c r="R718" s="9" t="str">
        <f>IF($T718,tblSalaries[[#This Row],[Region]],"")</f>
        <v/>
      </c>
      <c r="T718" s="11">
        <f t="shared" si="11"/>
        <v>0</v>
      </c>
      <c r="U718" s="11">
        <f>VLOOKUP(tblSalaries[[#This Row],[Region]],SReg,2,FALSE)</f>
        <v>0</v>
      </c>
      <c r="V718" s="11">
        <f>VLOOKUP(tblSalaries[[#This Row],[How many hours of a day you work on Excel]],SHours,2,FALSE)</f>
        <v>1</v>
      </c>
      <c r="W718" s="11">
        <f>IF(tblSalaries[[#This Row],[Years of Experience]]="",Filters!$I$10,VLOOKUP(tblSalaries[[#This Row],[Years of Experience]],Filters!$G$3:$I$9,3,TRUE))</f>
        <v>0</v>
      </c>
    </row>
    <row r="719" spans="2:23" ht="15" customHeight="1" x14ac:dyDescent="0.25">
      <c r="B719" t="s">
        <v>2115</v>
      </c>
      <c r="C719" s="1">
        <v>41055.628958333335</v>
      </c>
      <c r="D719">
        <v>10684.750012465542</v>
      </c>
      <c r="E719" t="s">
        <v>633</v>
      </c>
      <c r="F719" t="s">
        <v>258</v>
      </c>
      <c r="G719" t="s">
        <v>6</v>
      </c>
      <c r="H719" t="s">
        <v>10</v>
      </c>
      <c r="I719">
        <v>7</v>
      </c>
      <c r="J719" t="str">
        <f>VLOOKUP(tblSalaries[[#This Row],[clean Country]],tblCountries[[#All],[Mapping]:[Region]],2,FALSE)</f>
        <v>APAC</v>
      </c>
      <c r="L719" s="9" t="str">
        <f>IF($T719,tblSalaries[[#This Row],[Salary in USD]],"")</f>
        <v/>
      </c>
      <c r="M719" s="9" t="str">
        <f>IF($T719,tblSalaries[[#This Row],[Your Job Title]],"")</f>
        <v/>
      </c>
      <c r="N719" s="9" t="str">
        <f>IF($T719,tblSalaries[[#This Row],[Job Type]],"")</f>
        <v/>
      </c>
      <c r="O719" s="9" t="str">
        <f>IF($T719,tblSalaries[[#This Row],[clean Country]],"")</f>
        <v/>
      </c>
      <c r="P719" s="9" t="str">
        <f>IF($T719,tblSalaries[[#This Row],[How many hours of a day you work on Excel]],"")</f>
        <v/>
      </c>
      <c r="Q719" s="9" t="str">
        <f>IF($T719,tblSalaries[[#This Row],[Years of Experience]],"")</f>
        <v/>
      </c>
      <c r="R719" s="9" t="str">
        <f>IF($T719,tblSalaries[[#This Row],[Region]],"")</f>
        <v/>
      </c>
      <c r="T719" s="11">
        <f t="shared" si="11"/>
        <v>0</v>
      </c>
      <c r="U719" s="11">
        <f>VLOOKUP(tblSalaries[[#This Row],[Region]],SReg,2,FALSE)</f>
        <v>0</v>
      </c>
      <c r="V719" s="11">
        <f>VLOOKUP(tblSalaries[[#This Row],[How many hours of a day you work on Excel]],SHours,2,FALSE)</f>
        <v>1</v>
      </c>
      <c r="W719" s="11">
        <f>IF(tblSalaries[[#This Row],[Years of Experience]]="",Filters!$I$10,VLOOKUP(tblSalaries[[#This Row],[Years of Experience]],Filters!$G$3:$I$9,3,TRUE))</f>
        <v>0</v>
      </c>
    </row>
    <row r="720" spans="2:23" ht="15" customHeight="1" x14ac:dyDescent="0.25">
      <c r="B720" t="s">
        <v>2116</v>
      </c>
      <c r="C720" s="1">
        <v>41055.629166666666</v>
      </c>
      <c r="D720">
        <v>8547.8000099724322</v>
      </c>
      <c r="E720" t="s">
        <v>634</v>
      </c>
      <c r="F720" t="s">
        <v>17</v>
      </c>
      <c r="G720" t="s">
        <v>6</v>
      </c>
      <c r="H720" t="s">
        <v>15</v>
      </c>
      <c r="I720">
        <v>3.5</v>
      </c>
      <c r="J720" t="str">
        <f>VLOOKUP(tblSalaries[[#This Row],[clean Country]],tblCountries[[#All],[Mapping]:[Region]],2,FALSE)</f>
        <v>APAC</v>
      </c>
      <c r="L720" s="9" t="str">
        <f>IF($T720,tblSalaries[[#This Row],[Salary in USD]],"")</f>
        <v/>
      </c>
      <c r="M720" s="9" t="str">
        <f>IF($T720,tblSalaries[[#This Row],[Your Job Title]],"")</f>
        <v/>
      </c>
      <c r="N720" s="9" t="str">
        <f>IF($T720,tblSalaries[[#This Row],[Job Type]],"")</f>
        <v/>
      </c>
      <c r="O720" s="9" t="str">
        <f>IF($T720,tblSalaries[[#This Row],[clean Country]],"")</f>
        <v/>
      </c>
      <c r="P720" s="9" t="str">
        <f>IF($T720,tblSalaries[[#This Row],[How many hours of a day you work on Excel]],"")</f>
        <v/>
      </c>
      <c r="Q720" s="9" t="str">
        <f>IF($T720,tblSalaries[[#This Row],[Years of Experience]],"")</f>
        <v/>
      </c>
      <c r="R720" s="9" t="str">
        <f>IF($T720,tblSalaries[[#This Row],[Region]],"")</f>
        <v/>
      </c>
      <c r="T720" s="11">
        <f t="shared" si="11"/>
        <v>0</v>
      </c>
      <c r="U720" s="11">
        <f>VLOOKUP(tblSalaries[[#This Row],[Region]],SReg,2,FALSE)</f>
        <v>0</v>
      </c>
      <c r="V720" s="11">
        <f>VLOOKUP(tblSalaries[[#This Row],[How many hours of a day you work on Excel]],SHours,2,FALSE)</f>
        <v>0</v>
      </c>
      <c r="W720" s="11">
        <f>IF(tblSalaries[[#This Row],[Years of Experience]]="",Filters!$I$10,VLOOKUP(tblSalaries[[#This Row],[Years of Experience]],Filters!$G$3:$I$9,3,TRUE))</f>
        <v>0</v>
      </c>
    </row>
    <row r="721" spans="2:23" ht="15" customHeight="1" x14ac:dyDescent="0.25">
      <c r="B721" t="s">
        <v>2117</v>
      </c>
      <c r="C721" s="1">
        <v>41055.630312499998</v>
      </c>
      <c r="D721">
        <v>35000</v>
      </c>
      <c r="E721" t="s">
        <v>483</v>
      </c>
      <c r="F721" t="s">
        <v>17</v>
      </c>
      <c r="G721" t="s">
        <v>6</v>
      </c>
      <c r="H721" t="s">
        <v>7</v>
      </c>
      <c r="I721">
        <v>10</v>
      </c>
      <c r="J721" t="str">
        <f>VLOOKUP(tblSalaries[[#This Row],[clean Country]],tblCountries[[#All],[Mapping]:[Region]],2,FALSE)</f>
        <v>APAC</v>
      </c>
      <c r="L721" s="9" t="str">
        <f>IF($T721,tblSalaries[[#This Row],[Salary in USD]],"")</f>
        <v/>
      </c>
      <c r="M721" s="9" t="str">
        <f>IF($T721,tblSalaries[[#This Row],[Your Job Title]],"")</f>
        <v/>
      </c>
      <c r="N721" s="9" t="str">
        <f>IF($T721,tblSalaries[[#This Row],[Job Type]],"")</f>
        <v/>
      </c>
      <c r="O721" s="9" t="str">
        <f>IF($T721,tblSalaries[[#This Row],[clean Country]],"")</f>
        <v/>
      </c>
      <c r="P721" s="9" t="str">
        <f>IF($T721,tblSalaries[[#This Row],[How many hours of a day you work on Excel]],"")</f>
        <v/>
      </c>
      <c r="Q721" s="9" t="str">
        <f>IF($T721,tblSalaries[[#This Row],[Years of Experience]],"")</f>
        <v/>
      </c>
      <c r="R721" s="9" t="str">
        <f>IF($T721,tblSalaries[[#This Row],[Region]],"")</f>
        <v/>
      </c>
      <c r="T721" s="11">
        <f t="shared" si="11"/>
        <v>0</v>
      </c>
      <c r="U721" s="11">
        <f>VLOOKUP(tblSalaries[[#This Row],[Region]],SReg,2,FALSE)</f>
        <v>0</v>
      </c>
      <c r="V721" s="11">
        <f>VLOOKUP(tblSalaries[[#This Row],[How many hours of a day you work on Excel]],SHours,2,FALSE)</f>
        <v>1</v>
      </c>
      <c r="W721" s="11">
        <f>IF(tblSalaries[[#This Row],[Years of Experience]]="",Filters!$I$10,VLOOKUP(tblSalaries[[#This Row],[Years of Experience]],Filters!$G$3:$I$9,3,TRUE))</f>
        <v>1</v>
      </c>
    </row>
    <row r="722" spans="2:23" ht="15" customHeight="1" x14ac:dyDescent="0.25">
      <c r="B722" t="s">
        <v>2118</v>
      </c>
      <c r="C722" s="1">
        <v>41055.631562499999</v>
      </c>
      <c r="D722">
        <v>17807.916687442568</v>
      </c>
      <c r="E722" t="s">
        <v>635</v>
      </c>
      <c r="F722" t="s">
        <v>17</v>
      </c>
      <c r="G722" t="s">
        <v>6</v>
      </c>
      <c r="H722" t="s">
        <v>15</v>
      </c>
      <c r="I722">
        <v>12</v>
      </c>
      <c r="J722" t="str">
        <f>VLOOKUP(tblSalaries[[#This Row],[clean Country]],tblCountries[[#All],[Mapping]:[Region]],2,FALSE)</f>
        <v>APAC</v>
      </c>
      <c r="L722" s="9" t="str">
        <f>IF($T722,tblSalaries[[#This Row],[Salary in USD]],"")</f>
        <v/>
      </c>
      <c r="M722" s="9" t="str">
        <f>IF($T722,tblSalaries[[#This Row],[Your Job Title]],"")</f>
        <v/>
      </c>
      <c r="N722" s="9" t="str">
        <f>IF($T722,tblSalaries[[#This Row],[Job Type]],"")</f>
        <v/>
      </c>
      <c r="O722" s="9" t="str">
        <f>IF($T722,tblSalaries[[#This Row],[clean Country]],"")</f>
        <v/>
      </c>
      <c r="P722" s="9" t="str">
        <f>IF($T722,tblSalaries[[#This Row],[How many hours of a day you work on Excel]],"")</f>
        <v/>
      </c>
      <c r="Q722" s="9" t="str">
        <f>IF($T722,tblSalaries[[#This Row],[Years of Experience]],"")</f>
        <v/>
      </c>
      <c r="R722" s="9" t="str">
        <f>IF($T722,tblSalaries[[#This Row],[Region]],"")</f>
        <v/>
      </c>
      <c r="T722" s="11">
        <f t="shared" si="11"/>
        <v>0</v>
      </c>
      <c r="U722" s="11">
        <f>VLOOKUP(tblSalaries[[#This Row],[Region]],SReg,2,FALSE)</f>
        <v>0</v>
      </c>
      <c r="V722" s="11">
        <f>VLOOKUP(tblSalaries[[#This Row],[How many hours of a day you work on Excel]],SHours,2,FALSE)</f>
        <v>0</v>
      </c>
      <c r="W722" s="11">
        <f>IF(tblSalaries[[#This Row],[Years of Experience]]="",Filters!$I$10,VLOOKUP(tblSalaries[[#This Row],[Years of Experience]],Filters!$G$3:$I$9,3,TRUE))</f>
        <v>1</v>
      </c>
    </row>
    <row r="723" spans="2:23" ht="15" customHeight="1" x14ac:dyDescent="0.25">
      <c r="B723" t="s">
        <v>2119</v>
      </c>
      <c r="C723" s="1">
        <v>41055.640057870369</v>
      </c>
      <c r="D723">
        <v>3205.4250037396623</v>
      </c>
      <c r="E723" t="s">
        <v>258</v>
      </c>
      <c r="F723" t="s">
        <v>258</v>
      </c>
      <c r="G723" t="s">
        <v>6</v>
      </c>
      <c r="H723" t="s">
        <v>10</v>
      </c>
      <c r="I723">
        <v>4</v>
      </c>
      <c r="J723" t="str">
        <f>VLOOKUP(tblSalaries[[#This Row],[clean Country]],tblCountries[[#All],[Mapping]:[Region]],2,FALSE)</f>
        <v>APAC</v>
      </c>
      <c r="L723" s="9" t="str">
        <f>IF($T723,tblSalaries[[#This Row],[Salary in USD]],"")</f>
        <v/>
      </c>
      <c r="M723" s="9" t="str">
        <f>IF($T723,tblSalaries[[#This Row],[Your Job Title]],"")</f>
        <v/>
      </c>
      <c r="N723" s="9" t="str">
        <f>IF($T723,tblSalaries[[#This Row],[Job Type]],"")</f>
        <v/>
      </c>
      <c r="O723" s="9" t="str">
        <f>IF($T723,tblSalaries[[#This Row],[clean Country]],"")</f>
        <v/>
      </c>
      <c r="P723" s="9" t="str">
        <f>IF($T723,tblSalaries[[#This Row],[How many hours of a day you work on Excel]],"")</f>
        <v/>
      </c>
      <c r="Q723" s="9" t="str">
        <f>IF($T723,tblSalaries[[#This Row],[Years of Experience]],"")</f>
        <v/>
      </c>
      <c r="R723" s="9" t="str">
        <f>IF($T723,tblSalaries[[#This Row],[Region]],"")</f>
        <v/>
      </c>
      <c r="T723" s="11">
        <f t="shared" si="11"/>
        <v>0</v>
      </c>
      <c r="U723" s="11">
        <f>VLOOKUP(tblSalaries[[#This Row],[Region]],SReg,2,FALSE)</f>
        <v>0</v>
      </c>
      <c r="V723" s="11">
        <f>VLOOKUP(tblSalaries[[#This Row],[How many hours of a day you work on Excel]],SHours,2,FALSE)</f>
        <v>1</v>
      </c>
      <c r="W723" s="11">
        <f>IF(tblSalaries[[#This Row],[Years of Experience]]="",Filters!$I$10,VLOOKUP(tblSalaries[[#This Row],[Years of Experience]],Filters!$G$3:$I$9,3,TRUE))</f>
        <v>0</v>
      </c>
    </row>
    <row r="724" spans="2:23" ht="15" customHeight="1" x14ac:dyDescent="0.25">
      <c r="B724" t="s">
        <v>2120</v>
      </c>
      <c r="C724" s="1">
        <v>41055.64203703704</v>
      </c>
      <c r="D724">
        <v>60000</v>
      </c>
      <c r="E724" t="s">
        <v>45</v>
      </c>
      <c r="F724" t="s">
        <v>45</v>
      </c>
      <c r="G724" t="s">
        <v>55</v>
      </c>
      <c r="H724" t="s">
        <v>7</v>
      </c>
      <c r="I724">
        <v>10</v>
      </c>
      <c r="J724" t="str">
        <f>VLOOKUP(tblSalaries[[#This Row],[clean Country]],tblCountries[[#All],[Mapping]:[Region]],2,FALSE)</f>
        <v>EMEA</v>
      </c>
      <c r="L724" s="9" t="str">
        <f>IF($T724,tblSalaries[[#This Row],[Salary in USD]],"")</f>
        <v/>
      </c>
      <c r="M724" s="9" t="str">
        <f>IF($T724,tblSalaries[[#This Row],[Your Job Title]],"")</f>
        <v/>
      </c>
      <c r="N724" s="9" t="str">
        <f>IF($T724,tblSalaries[[#This Row],[Job Type]],"")</f>
        <v/>
      </c>
      <c r="O724" s="9" t="str">
        <f>IF($T724,tblSalaries[[#This Row],[clean Country]],"")</f>
        <v/>
      </c>
      <c r="P724" s="9" t="str">
        <f>IF($T724,tblSalaries[[#This Row],[How many hours of a day you work on Excel]],"")</f>
        <v/>
      </c>
      <c r="Q724" s="9" t="str">
        <f>IF($T724,tblSalaries[[#This Row],[Years of Experience]],"")</f>
        <v/>
      </c>
      <c r="R724" s="9" t="str">
        <f>IF($T724,tblSalaries[[#This Row],[Region]],"")</f>
        <v/>
      </c>
      <c r="T724" s="11">
        <f t="shared" si="11"/>
        <v>0</v>
      </c>
      <c r="U724" s="11">
        <f>VLOOKUP(tblSalaries[[#This Row],[Region]],SReg,2,FALSE)</f>
        <v>0</v>
      </c>
      <c r="V724" s="11">
        <f>VLOOKUP(tblSalaries[[#This Row],[How many hours of a day you work on Excel]],SHours,2,FALSE)</f>
        <v>1</v>
      </c>
      <c r="W724" s="11">
        <f>IF(tblSalaries[[#This Row],[Years of Experience]]="",Filters!$I$10,VLOOKUP(tblSalaries[[#This Row],[Years of Experience]],Filters!$G$3:$I$9,3,TRUE))</f>
        <v>1</v>
      </c>
    </row>
    <row r="725" spans="2:23" ht="15" customHeight="1" x14ac:dyDescent="0.25">
      <c r="B725" t="s">
        <v>2121</v>
      </c>
      <c r="C725" s="1">
        <v>41055.644305555557</v>
      </c>
      <c r="D725">
        <v>14246.333349954055</v>
      </c>
      <c r="E725" t="s">
        <v>45</v>
      </c>
      <c r="F725" t="s">
        <v>45</v>
      </c>
      <c r="G725" t="s">
        <v>6</v>
      </c>
      <c r="H725" t="s">
        <v>15</v>
      </c>
      <c r="I725">
        <v>13</v>
      </c>
      <c r="J725" t="str">
        <f>VLOOKUP(tblSalaries[[#This Row],[clean Country]],tblCountries[[#All],[Mapping]:[Region]],2,FALSE)</f>
        <v>APAC</v>
      </c>
      <c r="L725" s="9" t="str">
        <f>IF($T725,tblSalaries[[#This Row],[Salary in USD]],"")</f>
        <v/>
      </c>
      <c r="M725" s="9" t="str">
        <f>IF($T725,tblSalaries[[#This Row],[Your Job Title]],"")</f>
        <v/>
      </c>
      <c r="N725" s="9" t="str">
        <f>IF($T725,tblSalaries[[#This Row],[Job Type]],"")</f>
        <v/>
      </c>
      <c r="O725" s="9" t="str">
        <f>IF($T725,tblSalaries[[#This Row],[clean Country]],"")</f>
        <v/>
      </c>
      <c r="P725" s="9" t="str">
        <f>IF($T725,tblSalaries[[#This Row],[How many hours of a day you work on Excel]],"")</f>
        <v/>
      </c>
      <c r="Q725" s="9" t="str">
        <f>IF($T725,tblSalaries[[#This Row],[Years of Experience]],"")</f>
        <v/>
      </c>
      <c r="R725" s="9" t="str">
        <f>IF($T725,tblSalaries[[#This Row],[Region]],"")</f>
        <v/>
      </c>
      <c r="T725" s="11">
        <f t="shared" si="11"/>
        <v>0</v>
      </c>
      <c r="U725" s="11">
        <f>VLOOKUP(tblSalaries[[#This Row],[Region]],SReg,2,FALSE)</f>
        <v>0</v>
      </c>
      <c r="V725" s="11">
        <f>VLOOKUP(tblSalaries[[#This Row],[How many hours of a day you work on Excel]],SHours,2,FALSE)</f>
        <v>0</v>
      </c>
      <c r="W725" s="11">
        <f>IF(tblSalaries[[#This Row],[Years of Experience]]="",Filters!$I$10,VLOOKUP(tblSalaries[[#This Row],[Years of Experience]],Filters!$G$3:$I$9,3,TRUE))</f>
        <v>1</v>
      </c>
    </row>
    <row r="726" spans="2:23" ht="15" customHeight="1" x14ac:dyDescent="0.25">
      <c r="B726" t="s">
        <v>2122</v>
      </c>
      <c r="C726" s="1">
        <v>41055.646099537036</v>
      </c>
      <c r="D726">
        <v>10684.750012465542</v>
      </c>
      <c r="E726" t="s">
        <v>636</v>
      </c>
      <c r="F726" t="s">
        <v>45</v>
      </c>
      <c r="G726" t="s">
        <v>6</v>
      </c>
      <c r="H726" t="s">
        <v>15</v>
      </c>
      <c r="I726">
        <v>8</v>
      </c>
      <c r="J726" t="str">
        <f>VLOOKUP(tblSalaries[[#This Row],[clean Country]],tblCountries[[#All],[Mapping]:[Region]],2,FALSE)</f>
        <v>APAC</v>
      </c>
      <c r="L726" s="9" t="str">
        <f>IF($T726,tblSalaries[[#This Row],[Salary in USD]],"")</f>
        <v/>
      </c>
      <c r="M726" s="9" t="str">
        <f>IF($T726,tblSalaries[[#This Row],[Your Job Title]],"")</f>
        <v/>
      </c>
      <c r="N726" s="9" t="str">
        <f>IF($T726,tblSalaries[[#This Row],[Job Type]],"")</f>
        <v/>
      </c>
      <c r="O726" s="9" t="str">
        <f>IF($T726,tblSalaries[[#This Row],[clean Country]],"")</f>
        <v/>
      </c>
      <c r="P726" s="9" t="str">
        <f>IF($T726,tblSalaries[[#This Row],[How many hours of a day you work on Excel]],"")</f>
        <v/>
      </c>
      <c r="Q726" s="9" t="str">
        <f>IF($T726,tblSalaries[[#This Row],[Years of Experience]],"")</f>
        <v/>
      </c>
      <c r="R726" s="9" t="str">
        <f>IF($T726,tblSalaries[[#This Row],[Region]],"")</f>
        <v/>
      </c>
      <c r="T726" s="11">
        <f t="shared" si="11"/>
        <v>0</v>
      </c>
      <c r="U726" s="11">
        <f>VLOOKUP(tblSalaries[[#This Row],[Region]],SReg,2,FALSE)</f>
        <v>0</v>
      </c>
      <c r="V726" s="11">
        <f>VLOOKUP(tblSalaries[[#This Row],[How many hours of a day you work on Excel]],SHours,2,FALSE)</f>
        <v>0</v>
      </c>
      <c r="W726" s="11">
        <f>IF(tblSalaries[[#This Row],[Years of Experience]]="",Filters!$I$10,VLOOKUP(tblSalaries[[#This Row],[Years of Experience]],Filters!$G$3:$I$9,3,TRUE))</f>
        <v>0</v>
      </c>
    </row>
    <row r="727" spans="2:23" ht="15" customHeight="1" x14ac:dyDescent="0.25">
      <c r="B727" t="s">
        <v>2123</v>
      </c>
      <c r="C727" s="1">
        <v>41055.64980324074</v>
      </c>
      <c r="D727">
        <v>40000</v>
      </c>
      <c r="E727" t="s">
        <v>637</v>
      </c>
      <c r="F727" t="s">
        <v>45</v>
      </c>
      <c r="G727" t="s">
        <v>6</v>
      </c>
      <c r="H727" t="s">
        <v>10</v>
      </c>
      <c r="I727">
        <v>15</v>
      </c>
      <c r="J727" t="str">
        <f>VLOOKUP(tblSalaries[[#This Row],[clean Country]],tblCountries[[#All],[Mapping]:[Region]],2,FALSE)</f>
        <v>APAC</v>
      </c>
      <c r="L727" s="9" t="str">
        <f>IF($T727,tblSalaries[[#This Row],[Salary in USD]],"")</f>
        <v/>
      </c>
      <c r="M727" s="9" t="str">
        <f>IF($T727,tblSalaries[[#This Row],[Your Job Title]],"")</f>
        <v/>
      </c>
      <c r="N727" s="9" t="str">
        <f>IF($T727,tblSalaries[[#This Row],[Job Type]],"")</f>
        <v/>
      </c>
      <c r="O727" s="9" t="str">
        <f>IF($T727,tblSalaries[[#This Row],[clean Country]],"")</f>
        <v/>
      </c>
      <c r="P727" s="9" t="str">
        <f>IF($T727,tblSalaries[[#This Row],[How many hours of a day you work on Excel]],"")</f>
        <v/>
      </c>
      <c r="Q727" s="9" t="str">
        <f>IF($T727,tblSalaries[[#This Row],[Years of Experience]],"")</f>
        <v/>
      </c>
      <c r="R727" s="9" t="str">
        <f>IF($T727,tblSalaries[[#This Row],[Region]],"")</f>
        <v/>
      </c>
      <c r="T727" s="11">
        <f t="shared" si="11"/>
        <v>0</v>
      </c>
      <c r="U727" s="11">
        <f>VLOOKUP(tblSalaries[[#This Row],[Region]],SReg,2,FALSE)</f>
        <v>0</v>
      </c>
      <c r="V727" s="11">
        <f>VLOOKUP(tblSalaries[[#This Row],[How many hours of a day you work on Excel]],SHours,2,FALSE)</f>
        <v>1</v>
      </c>
      <c r="W727" s="11">
        <f>IF(tblSalaries[[#This Row],[Years of Experience]]="",Filters!$I$10,VLOOKUP(tblSalaries[[#This Row],[Years of Experience]],Filters!$G$3:$I$9,3,TRUE))</f>
        <v>1</v>
      </c>
    </row>
    <row r="728" spans="2:23" ht="15" customHeight="1" x14ac:dyDescent="0.25">
      <c r="B728" t="s">
        <v>2124</v>
      </c>
      <c r="C728" s="1">
        <v>41055.655925925923</v>
      </c>
      <c r="D728">
        <v>5022</v>
      </c>
      <c r="E728" t="s">
        <v>638</v>
      </c>
      <c r="F728" t="s">
        <v>17</v>
      </c>
      <c r="G728" t="s">
        <v>14</v>
      </c>
      <c r="H728" t="s">
        <v>7</v>
      </c>
      <c r="I728">
        <v>15</v>
      </c>
      <c r="J728" t="str">
        <f>VLOOKUP(tblSalaries[[#This Row],[clean Country]],tblCountries[[#All],[Mapping]:[Region]],2,FALSE)</f>
        <v>EMEA</v>
      </c>
      <c r="L728" s="9" t="str">
        <f>IF($T728,tblSalaries[[#This Row],[Salary in USD]],"")</f>
        <v/>
      </c>
      <c r="M728" s="9" t="str">
        <f>IF($T728,tblSalaries[[#This Row],[Your Job Title]],"")</f>
        <v/>
      </c>
      <c r="N728" s="9" t="str">
        <f>IF($T728,tblSalaries[[#This Row],[Job Type]],"")</f>
        <v/>
      </c>
      <c r="O728" s="9" t="str">
        <f>IF($T728,tblSalaries[[#This Row],[clean Country]],"")</f>
        <v/>
      </c>
      <c r="P728" s="9" t="str">
        <f>IF($T728,tblSalaries[[#This Row],[How many hours of a day you work on Excel]],"")</f>
        <v/>
      </c>
      <c r="Q728" s="9" t="str">
        <f>IF($T728,tblSalaries[[#This Row],[Years of Experience]],"")</f>
        <v/>
      </c>
      <c r="R728" s="9" t="str">
        <f>IF($T728,tblSalaries[[#This Row],[Region]],"")</f>
        <v/>
      </c>
      <c r="T728" s="11">
        <f t="shared" si="11"/>
        <v>0</v>
      </c>
      <c r="U728" s="11">
        <f>VLOOKUP(tblSalaries[[#This Row],[Region]],SReg,2,FALSE)</f>
        <v>0</v>
      </c>
      <c r="V728" s="11">
        <f>VLOOKUP(tblSalaries[[#This Row],[How many hours of a day you work on Excel]],SHours,2,FALSE)</f>
        <v>1</v>
      </c>
      <c r="W728" s="11">
        <f>IF(tblSalaries[[#This Row],[Years of Experience]]="",Filters!$I$10,VLOOKUP(tblSalaries[[#This Row],[Years of Experience]],Filters!$G$3:$I$9,3,TRUE))</f>
        <v>1</v>
      </c>
    </row>
    <row r="729" spans="2:23" ht="15" customHeight="1" x14ac:dyDescent="0.25">
      <c r="B729" t="s">
        <v>2125</v>
      </c>
      <c r="C729" s="1">
        <v>41055.660543981481</v>
      </c>
      <c r="D729">
        <v>7301.2458418514525</v>
      </c>
      <c r="E729" t="s">
        <v>5</v>
      </c>
      <c r="F729" t="s">
        <v>17</v>
      </c>
      <c r="G729" t="s">
        <v>6</v>
      </c>
      <c r="H729" t="s">
        <v>10</v>
      </c>
      <c r="I729">
        <v>5</v>
      </c>
      <c r="J729" t="str">
        <f>VLOOKUP(tblSalaries[[#This Row],[clean Country]],tblCountries[[#All],[Mapping]:[Region]],2,FALSE)</f>
        <v>APAC</v>
      </c>
      <c r="L729" s="9" t="str">
        <f>IF($T729,tblSalaries[[#This Row],[Salary in USD]],"")</f>
        <v/>
      </c>
      <c r="M729" s="9" t="str">
        <f>IF($T729,tblSalaries[[#This Row],[Your Job Title]],"")</f>
        <v/>
      </c>
      <c r="N729" s="9" t="str">
        <f>IF($T729,tblSalaries[[#This Row],[Job Type]],"")</f>
        <v/>
      </c>
      <c r="O729" s="9" t="str">
        <f>IF($T729,tblSalaries[[#This Row],[clean Country]],"")</f>
        <v/>
      </c>
      <c r="P729" s="9" t="str">
        <f>IF($T729,tblSalaries[[#This Row],[How many hours of a day you work on Excel]],"")</f>
        <v/>
      </c>
      <c r="Q729" s="9" t="str">
        <f>IF($T729,tblSalaries[[#This Row],[Years of Experience]],"")</f>
        <v/>
      </c>
      <c r="R729" s="9" t="str">
        <f>IF($T729,tblSalaries[[#This Row],[Region]],"")</f>
        <v/>
      </c>
      <c r="T729" s="11">
        <f t="shared" si="11"/>
        <v>0</v>
      </c>
      <c r="U729" s="11">
        <f>VLOOKUP(tblSalaries[[#This Row],[Region]],SReg,2,FALSE)</f>
        <v>0</v>
      </c>
      <c r="V729" s="11">
        <f>VLOOKUP(tblSalaries[[#This Row],[How many hours of a day you work on Excel]],SHours,2,FALSE)</f>
        <v>1</v>
      </c>
      <c r="W729" s="11">
        <f>IF(tblSalaries[[#This Row],[Years of Experience]]="",Filters!$I$10,VLOOKUP(tblSalaries[[#This Row],[Years of Experience]],Filters!$G$3:$I$9,3,TRUE))</f>
        <v>0</v>
      </c>
    </row>
    <row r="730" spans="2:23" ht="15" customHeight="1" x14ac:dyDescent="0.25">
      <c r="B730" t="s">
        <v>2126</v>
      </c>
      <c r="C730" s="1">
        <v>41055.661921296298</v>
      </c>
      <c r="D730">
        <v>19831.432821021317</v>
      </c>
      <c r="E730" t="s">
        <v>640</v>
      </c>
      <c r="F730" t="s">
        <v>17</v>
      </c>
      <c r="G730" t="s">
        <v>641</v>
      </c>
      <c r="H730" t="s">
        <v>10</v>
      </c>
      <c r="I730">
        <v>5</v>
      </c>
      <c r="J730" t="str">
        <f>VLOOKUP(tblSalaries[[#This Row],[clean Country]],tblCountries[[#All],[Mapping]:[Region]],2,FALSE)</f>
        <v>EMEA</v>
      </c>
      <c r="L730" s="9" t="str">
        <f>IF($T730,tblSalaries[[#This Row],[Salary in USD]],"")</f>
        <v/>
      </c>
      <c r="M730" s="9" t="str">
        <f>IF($T730,tblSalaries[[#This Row],[Your Job Title]],"")</f>
        <v/>
      </c>
      <c r="N730" s="9" t="str">
        <f>IF($T730,tblSalaries[[#This Row],[Job Type]],"")</f>
        <v/>
      </c>
      <c r="O730" s="9" t="str">
        <f>IF($T730,tblSalaries[[#This Row],[clean Country]],"")</f>
        <v/>
      </c>
      <c r="P730" s="9" t="str">
        <f>IF($T730,tblSalaries[[#This Row],[How many hours of a day you work on Excel]],"")</f>
        <v/>
      </c>
      <c r="Q730" s="9" t="str">
        <f>IF($T730,tblSalaries[[#This Row],[Years of Experience]],"")</f>
        <v/>
      </c>
      <c r="R730" s="9" t="str">
        <f>IF($T730,tblSalaries[[#This Row],[Region]],"")</f>
        <v/>
      </c>
      <c r="T730" s="11">
        <f t="shared" si="11"/>
        <v>0</v>
      </c>
      <c r="U730" s="11">
        <f>VLOOKUP(tblSalaries[[#This Row],[Region]],SReg,2,FALSE)</f>
        <v>0</v>
      </c>
      <c r="V730" s="11">
        <f>VLOOKUP(tblSalaries[[#This Row],[How many hours of a day you work on Excel]],SHours,2,FALSE)</f>
        <v>1</v>
      </c>
      <c r="W730" s="11">
        <f>IF(tblSalaries[[#This Row],[Years of Experience]]="",Filters!$I$10,VLOOKUP(tblSalaries[[#This Row],[Years of Experience]],Filters!$G$3:$I$9,3,TRUE))</f>
        <v>0</v>
      </c>
    </row>
    <row r="731" spans="2:23" ht="15" customHeight="1" x14ac:dyDescent="0.25">
      <c r="B731" t="s">
        <v>2127</v>
      </c>
      <c r="C731" s="1">
        <v>41055.662499999999</v>
      </c>
      <c r="D731">
        <v>10684.750012465542</v>
      </c>
      <c r="E731" t="s">
        <v>502</v>
      </c>
      <c r="F731" t="s">
        <v>45</v>
      </c>
      <c r="G731" t="s">
        <v>6</v>
      </c>
      <c r="H731" t="s">
        <v>7</v>
      </c>
      <c r="I731">
        <v>5</v>
      </c>
      <c r="J731" t="str">
        <f>VLOOKUP(tblSalaries[[#This Row],[clean Country]],tblCountries[[#All],[Mapping]:[Region]],2,FALSE)</f>
        <v>APAC</v>
      </c>
      <c r="L731" s="9" t="str">
        <f>IF($T731,tblSalaries[[#This Row],[Salary in USD]],"")</f>
        <v/>
      </c>
      <c r="M731" s="9" t="str">
        <f>IF($T731,tblSalaries[[#This Row],[Your Job Title]],"")</f>
        <v/>
      </c>
      <c r="N731" s="9" t="str">
        <f>IF($T731,tblSalaries[[#This Row],[Job Type]],"")</f>
        <v/>
      </c>
      <c r="O731" s="9" t="str">
        <f>IF($T731,tblSalaries[[#This Row],[clean Country]],"")</f>
        <v/>
      </c>
      <c r="P731" s="9" t="str">
        <f>IF($T731,tblSalaries[[#This Row],[How many hours of a day you work on Excel]],"")</f>
        <v/>
      </c>
      <c r="Q731" s="9" t="str">
        <f>IF($T731,tblSalaries[[#This Row],[Years of Experience]],"")</f>
        <v/>
      </c>
      <c r="R731" s="9" t="str">
        <f>IF($T731,tblSalaries[[#This Row],[Region]],"")</f>
        <v/>
      </c>
      <c r="T731" s="11">
        <f t="shared" si="11"/>
        <v>0</v>
      </c>
      <c r="U731" s="11">
        <f>VLOOKUP(tblSalaries[[#This Row],[Region]],SReg,2,FALSE)</f>
        <v>0</v>
      </c>
      <c r="V731" s="11">
        <f>VLOOKUP(tblSalaries[[#This Row],[How many hours of a day you work on Excel]],SHours,2,FALSE)</f>
        <v>1</v>
      </c>
      <c r="W731" s="11">
        <f>IF(tblSalaries[[#This Row],[Years of Experience]]="",Filters!$I$10,VLOOKUP(tblSalaries[[#This Row],[Years of Experience]],Filters!$G$3:$I$9,3,TRUE))</f>
        <v>0</v>
      </c>
    </row>
    <row r="732" spans="2:23" ht="15" customHeight="1" x14ac:dyDescent="0.25">
      <c r="B732" t="s">
        <v>2128</v>
      </c>
      <c r="C732" s="1">
        <v>41055.664548611108</v>
      </c>
      <c r="D732">
        <v>4800</v>
      </c>
      <c r="E732" t="s">
        <v>642</v>
      </c>
      <c r="F732" t="s">
        <v>17</v>
      </c>
      <c r="G732" t="s">
        <v>643</v>
      </c>
      <c r="H732" t="s">
        <v>7</v>
      </c>
      <c r="I732">
        <v>2</v>
      </c>
      <c r="J732" t="str">
        <f>VLOOKUP(tblSalaries[[#This Row],[clean Country]],tblCountries[[#All],[Mapping]:[Region]],2,FALSE)</f>
        <v>APAC</v>
      </c>
      <c r="L732" s="9" t="str">
        <f>IF($T732,tblSalaries[[#This Row],[Salary in USD]],"")</f>
        <v/>
      </c>
      <c r="M732" s="9" t="str">
        <f>IF($T732,tblSalaries[[#This Row],[Your Job Title]],"")</f>
        <v/>
      </c>
      <c r="N732" s="9" t="str">
        <f>IF($T732,tblSalaries[[#This Row],[Job Type]],"")</f>
        <v/>
      </c>
      <c r="O732" s="9" t="str">
        <f>IF($T732,tblSalaries[[#This Row],[clean Country]],"")</f>
        <v/>
      </c>
      <c r="P732" s="9" t="str">
        <f>IF($T732,tblSalaries[[#This Row],[How many hours of a day you work on Excel]],"")</f>
        <v/>
      </c>
      <c r="Q732" s="9" t="str">
        <f>IF($T732,tblSalaries[[#This Row],[Years of Experience]],"")</f>
        <v/>
      </c>
      <c r="R732" s="9" t="str">
        <f>IF($T732,tblSalaries[[#This Row],[Region]],"")</f>
        <v/>
      </c>
      <c r="T732" s="11">
        <f t="shared" si="11"/>
        <v>0</v>
      </c>
      <c r="U732" s="11">
        <f>VLOOKUP(tblSalaries[[#This Row],[Region]],SReg,2,FALSE)</f>
        <v>0</v>
      </c>
      <c r="V732" s="11">
        <f>VLOOKUP(tblSalaries[[#This Row],[How many hours of a day you work on Excel]],SHours,2,FALSE)</f>
        <v>1</v>
      </c>
      <c r="W732" s="11">
        <f>IF(tblSalaries[[#This Row],[Years of Experience]]="",Filters!$I$10,VLOOKUP(tblSalaries[[#This Row],[Years of Experience]],Filters!$G$3:$I$9,3,TRUE))</f>
        <v>0</v>
      </c>
    </row>
    <row r="733" spans="2:23" ht="15" customHeight="1" x14ac:dyDescent="0.25">
      <c r="B733" t="s">
        <v>2129</v>
      </c>
      <c r="C733" s="1">
        <v>41055.666481481479</v>
      </c>
      <c r="D733">
        <v>83846.362973446114</v>
      </c>
      <c r="E733" t="s">
        <v>644</v>
      </c>
      <c r="F733" t="s">
        <v>17</v>
      </c>
      <c r="G733" t="s">
        <v>21</v>
      </c>
      <c r="H733" t="s">
        <v>7</v>
      </c>
      <c r="I733">
        <v>7</v>
      </c>
      <c r="J733" t="str">
        <f>VLOOKUP(tblSalaries[[#This Row],[clean Country]],tblCountries[[#All],[Mapping]:[Region]],2,FALSE)</f>
        <v>EMEA</v>
      </c>
      <c r="L733" s="9" t="str">
        <f>IF($T733,tblSalaries[[#This Row],[Salary in USD]],"")</f>
        <v/>
      </c>
      <c r="M733" s="9" t="str">
        <f>IF($T733,tblSalaries[[#This Row],[Your Job Title]],"")</f>
        <v/>
      </c>
      <c r="N733" s="9" t="str">
        <f>IF($T733,tblSalaries[[#This Row],[Job Type]],"")</f>
        <v/>
      </c>
      <c r="O733" s="9" t="str">
        <f>IF($T733,tblSalaries[[#This Row],[clean Country]],"")</f>
        <v/>
      </c>
      <c r="P733" s="9" t="str">
        <f>IF($T733,tblSalaries[[#This Row],[How many hours of a day you work on Excel]],"")</f>
        <v/>
      </c>
      <c r="Q733" s="9" t="str">
        <f>IF($T733,tblSalaries[[#This Row],[Years of Experience]],"")</f>
        <v/>
      </c>
      <c r="R733" s="9" t="str">
        <f>IF($T733,tblSalaries[[#This Row],[Region]],"")</f>
        <v/>
      </c>
      <c r="T733" s="11">
        <f t="shared" si="11"/>
        <v>0</v>
      </c>
      <c r="U733" s="11">
        <f>VLOOKUP(tblSalaries[[#This Row],[Region]],SReg,2,FALSE)</f>
        <v>0</v>
      </c>
      <c r="V733" s="11">
        <f>VLOOKUP(tblSalaries[[#This Row],[How many hours of a day you work on Excel]],SHours,2,FALSE)</f>
        <v>1</v>
      </c>
      <c r="W733" s="11">
        <f>IF(tblSalaries[[#This Row],[Years of Experience]]="",Filters!$I$10,VLOOKUP(tblSalaries[[#This Row],[Years of Experience]],Filters!$G$3:$I$9,3,TRUE))</f>
        <v>0</v>
      </c>
    </row>
    <row r="734" spans="2:23" ht="15" customHeight="1" x14ac:dyDescent="0.25">
      <c r="B734" t="s">
        <v>2130</v>
      </c>
      <c r="C734" s="1">
        <v>41055.667986111112</v>
      </c>
      <c r="D734">
        <v>15000</v>
      </c>
      <c r="E734" t="s">
        <v>645</v>
      </c>
      <c r="F734" t="s">
        <v>391</v>
      </c>
      <c r="G734" t="s">
        <v>6</v>
      </c>
      <c r="H734" t="s">
        <v>15</v>
      </c>
      <c r="I734">
        <v>2</v>
      </c>
      <c r="J734" t="str">
        <f>VLOOKUP(tblSalaries[[#This Row],[clean Country]],tblCountries[[#All],[Mapping]:[Region]],2,FALSE)</f>
        <v>APAC</v>
      </c>
      <c r="L734" s="9" t="str">
        <f>IF($T734,tblSalaries[[#This Row],[Salary in USD]],"")</f>
        <v/>
      </c>
      <c r="M734" s="9" t="str">
        <f>IF($T734,tblSalaries[[#This Row],[Your Job Title]],"")</f>
        <v/>
      </c>
      <c r="N734" s="9" t="str">
        <f>IF($T734,tblSalaries[[#This Row],[Job Type]],"")</f>
        <v/>
      </c>
      <c r="O734" s="9" t="str">
        <f>IF($T734,tblSalaries[[#This Row],[clean Country]],"")</f>
        <v/>
      </c>
      <c r="P734" s="9" t="str">
        <f>IF($T734,tblSalaries[[#This Row],[How many hours of a day you work on Excel]],"")</f>
        <v/>
      </c>
      <c r="Q734" s="9" t="str">
        <f>IF($T734,tblSalaries[[#This Row],[Years of Experience]],"")</f>
        <v/>
      </c>
      <c r="R734" s="9" t="str">
        <f>IF($T734,tblSalaries[[#This Row],[Region]],"")</f>
        <v/>
      </c>
      <c r="T734" s="11">
        <f t="shared" si="11"/>
        <v>0</v>
      </c>
      <c r="U734" s="11">
        <f>VLOOKUP(tblSalaries[[#This Row],[Region]],SReg,2,FALSE)</f>
        <v>0</v>
      </c>
      <c r="V734" s="11">
        <f>VLOOKUP(tblSalaries[[#This Row],[How many hours of a day you work on Excel]],SHours,2,FALSE)</f>
        <v>0</v>
      </c>
      <c r="W734" s="11">
        <f>IF(tblSalaries[[#This Row],[Years of Experience]]="",Filters!$I$10,VLOOKUP(tblSalaries[[#This Row],[Years of Experience]],Filters!$G$3:$I$9,3,TRUE))</f>
        <v>0</v>
      </c>
    </row>
    <row r="735" spans="2:23" ht="15" customHeight="1" x14ac:dyDescent="0.25">
      <c r="B735" t="s">
        <v>2131</v>
      </c>
      <c r="C735" s="1">
        <v>41055.670162037037</v>
      </c>
      <c r="D735">
        <v>10000</v>
      </c>
      <c r="E735" t="s">
        <v>646</v>
      </c>
      <c r="F735" t="s">
        <v>17</v>
      </c>
      <c r="G735" t="s">
        <v>6</v>
      </c>
      <c r="H735" t="s">
        <v>7</v>
      </c>
      <c r="I735">
        <v>12</v>
      </c>
      <c r="J735" t="str">
        <f>VLOOKUP(tblSalaries[[#This Row],[clean Country]],tblCountries[[#All],[Mapping]:[Region]],2,FALSE)</f>
        <v>APAC</v>
      </c>
      <c r="L735" s="9" t="str">
        <f>IF($T735,tblSalaries[[#This Row],[Salary in USD]],"")</f>
        <v/>
      </c>
      <c r="M735" s="9" t="str">
        <f>IF($T735,tblSalaries[[#This Row],[Your Job Title]],"")</f>
        <v/>
      </c>
      <c r="N735" s="9" t="str">
        <f>IF($T735,tblSalaries[[#This Row],[Job Type]],"")</f>
        <v/>
      </c>
      <c r="O735" s="9" t="str">
        <f>IF($T735,tblSalaries[[#This Row],[clean Country]],"")</f>
        <v/>
      </c>
      <c r="P735" s="9" t="str">
        <f>IF($T735,tblSalaries[[#This Row],[How many hours of a day you work on Excel]],"")</f>
        <v/>
      </c>
      <c r="Q735" s="9" t="str">
        <f>IF($T735,tblSalaries[[#This Row],[Years of Experience]],"")</f>
        <v/>
      </c>
      <c r="R735" s="9" t="str">
        <f>IF($T735,tblSalaries[[#This Row],[Region]],"")</f>
        <v/>
      </c>
      <c r="T735" s="11">
        <f t="shared" si="11"/>
        <v>0</v>
      </c>
      <c r="U735" s="11">
        <f>VLOOKUP(tblSalaries[[#This Row],[Region]],SReg,2,FALSE)</f>
        <v>0</v>
      </c>
      <c r="V735" s="11">
        <f>VLOOKUP(tblSalaries[[#This Row],[How many hours of a day you work on Excel]],SHours,2,FALSE)</f>
        <v>1</v>
      </c>
      <c r="W735" s="11">
        <f>IF(tblSalaries[[#This Row],[Years of Experience]]="",Filters!$I$10,VLOOKUP(tblSalaries[[#This Row],[Years of Experience]],Filters!$G$3:$I$9,3,TRUE))</f>
        <v>1</v>
      </c>
    </row>
    <row r="736" spans="2:23" ht="15" customHeight="1" x14ac:dyDescent="0.25">
      <c r="B736" t="s">
        <v>2132</v>
      </c>
      <c r="C736" s="1">
        <v>41055.673703703702</v>
      </c>
      <c r="D736">
        <v>116637.19213297902</v>
      </c>
      <c r="E736" t="s">
        <v>647</v>
      </c>
      <c r="F736" t="s">
        <v>45</v>
      </c>
      <c r="G736" t="s">
        <v>59</v>
      </c>
      <c r="H736" t="s">
        <v>7</v>
      </c>
      <c r="I736">
        <v>5</v>
      </c>
      <c r="J736" t="str">
        <f>VLOOKUP(tblSalaries[[#This Row],[clean Country]],tblCountries[[#All],[Mapping]:[Region]],2,FALSE)</f>
        <v>EMEA</v>
      </c>
      <c r="L736" s="9" t="str">
        <f>IF($T736,tblSalaries[[#This Row],[Salary in USD]],"")</f>
        <v/>
      </c>
      <c r="M736" s="9" t="str">
        <f>IF($T736,tblSalaries[[#This Row],[Your Job Title]],"")</f>
        <v/>
      </c>
      <c r="N736" s="9" t="str">
        <f>IF($T736,tblSalaries[[#This Row],[Job Type]],"")</f>
        <v/>
      </c>
      <c r="O736" s="9" t="str">
        <f>IF($T736,tblSalaries[[#This Row],[clean Country]],"")</f>
        <v/>
      </c>
      <c r="P736" s="9" t="str">
        <f>IF($T736,tblSalaries[[#This Row],[How many hours of a day you work on Excel]],"")</f>
        <v/>
      </c>
      <c r="Q736" s="9" t="str">
        <f>IF($T736,tblSalaries[[#This Row],[Years of Experience]],"")</f>
        <v/>
      </c>
      <c r="R736" s="9" t="str">
        <f>IF($T736,tblSalaries[[#This Row],[Region]],"")</f>
        <v/>
      </c>
      <c r="T736" s="11">
        <f t="shared" si="11"/>
        <v>0</v>
      </c>
      <c r="U736" s="11">
        <f>VLOOKUP(tblSalaries[[#This Row],[Region]],SReg,2,FALSE)</f>
        <v>0</v>
      </c>
      <c r="V736" s="11">
        <f>VLOOKUP(tblSalaries[[#This Row],[How many hours of a day you work on Excel]],SHours,2,FALSE)</f>
        <v>1</v>
      </c>
      <c r="W736" s="11">
        <f>IF(tblSalaries[[#This Row],[Years of Experience]]="",Filters!$I$10,VLOOKUP(tblSalaries[[#This Row],[Years of Experience]],Filters!$G$3:$I$9,3,TRUE))</f>
        <v>0</v>
      </c>
    </row>
    <row r="737" spans="2:23" ht="15" customHeight="1" x14ac:dyDescent="0.25">
      <c r="B737" t="s">
        <v>2133</v>
      </c>
      <c r="C737" s="1">
        <v>41055.675104166665</v>
      </c>
      <c r="D737">
        <v>34357.533974522659</v>
      </c>
      <c r="E737" t="s">
        <v>126</v>
      </c>
      <c r="F737" t="s">
        <v>17</v>
      </c>
      <c r="G737" t="s">
        <v>59</v>
      </c>
      <c r="H737" t="s">
        <v>10</v>
      </c>
      <c r="I737">
        <v>1.5</v>
      </c>
      <c r="J737" t="str">
        <f>VLOOKUP(tblSalaries[[#This Row],[clean Country]],tblCountries[[#All],[Mapping]:[Region]],2,FALSE)</f>
        <v>EMEA</v>
      </c>
      <c r="L737" s="9" t="str">
        <f>IF($T737,tblSalaries[[#This Row],[Salary in USD]],"")</f>
        <v/>
      </c>
      <c r="M737" s="9" t="str">
        <f>IF($T737,tblSalaries[[#This Row],[Your Job Title]],"")</f>
        <v/>
      </c>
      <c r="N737" s="9" t="str">
        <f>IF($T737,tblSalaries[[#This Row],[Job Type]],"")</f>
        <v/>
      </c>
      <c r="O737" s="9" t="str">
        <f>IF($T737,tblSalaries[[#This Row],[clean Country]],"")</f>
        <v/>
      </c>
      <c r="P737" s="9" t="str">
        <f>IF($T737,tblSalaries[[#This Row],[How many hours of a day you work on Excel]],"")</f>
        <v/>
      </c>
      <c r="Q737" s="9" t="str">
        <f>IF($T737,tblSalaries[[#This Row],[Years of Experience]],"")</f>
        <v/>
      </c>
      <c r="R737" s="9" t="str">
        <f>IF($T737,tblSalaries[[#This Row],[Region]],"")</f>
        <v/>
      </c>
      <c r="T737" s="11">
        <f t="shared" si="11"/>
        <v>0</v>
      </c>
      <c r="U737" s="11">
        <f>VLOOKUP(tblSalaries[[#This Row],[Region]],SReg,2,FALSE)</f>
        <v>0</v>
      </c>
      <c r="V737" s="11">
        <f>VLOOKUP(tblSalaries[[#This Row],[How many hours of a day you work on Excel]],SHours,2,FALSE)</f>
        <v>1</v>
      </c>
      <c r="W737" s="11">
        <f>IF(tblSalaries[[#This Row],[Years of Experience]]="",Filters!$I$10,VLOOKUP(tblSalaries[[#This Row],[Years of Experience]],Filters!$G$3:$I$9,3,TRUE))</f>
        <v>0</v>
      </c>
    </row>
    <row r="738" spans="2:23" ht="15" customHeight="1" x14ac:dyDescent="0.25">
      <c r="B738" t="s">
        <v>2134</v>
      </c>
      <c r="C738" s="1">
        <v>41055.678229166668</v>
      </c>
      <c r="D738">
        <v>102451.58768437347</v>
      </c>
      <c r="E738" t="s">
        <v>648</v>
      </c>
      <c r="F738" t="s">
        <v>45</v>
      </c>
      <c r="G738" t="s">
        <v>59</v>
      </c>
      <c r="H738" t="s">
        <v>7</v>
      </c>
      <c r="I738">
        <v>15</v>
      </c>
      <c r="J738" t="str">
        <f>VLOOKUP(tblSalaries[[#This Row],[clean Country]],tblCountries[[#All],[Mapping]:[Region]],2,FALSE)</f>
        <v>EMEA</v>
      </c>
      <c r="L738" s="9" t="str">
        <f>IF($T738,tblSalaries[[#This Row],[Salary in USD]],"")</f>
        <v/>
      </c>
      <c r="M738" s="9" t="str">
        <f>IF($T738,tblSalaries[[#This Row],[Your Job Title]],"")</f>
        <v/>
      </c>
      <c r="N738" s="9" t="str">
        <f>IF($T738,tblSalaries[[#This Row],[Job Type]],"")</f>
        <v/>
      </c>
      <c r="O738" s="9" t="str">
        <f>IF($T738,tblSalaries[[#This Row],[clean Country]],"")</f>
        <v/>
      </c>
      <c r="P738" s="9" t="str">
        <f>IF($T738,tblSalaries[[#This Row],[How many hours of a day you work on Excel]],"")</f>
        <v/>
      </c>
      <c r="Q738" s="9" t="str">
        <f>IF($T738,tblSalaries[[#This Row],[Years of Experience]],"")</f>
        <v/>
      </c>
      <c r="R738" s="9" t="str">
        <f>IF($T738,tblSalaries[[#This Row],[Region]],"")</f>
        <v/>
      </c>
      <c r="T738" s="11">
        <f t="shared" si="11"/>
        <v>0</v>
      </c>
      <c r="U738" s="11">
        <f>VLOOKUP(tblSalaries[[#This Row],[Region]],SReg,2,FALSE)</f>
        <v>0</v>
      </c>
      <c r="V738" s="11">
        <f>VLOOKUP(tblSalaries[[#This Row],[How many hours of a day you work on Excel]],SHours,2,FALSE)</f>
        <v>1</v>
      </c>
      <c r="W738" s="11">
        <f>IF(tblSalaries[[#This Row],[Years of Experience]]="",Filters!$I$10,VLOOKUP(tblSalaries[[#This Row],[Years of Experience]],Filters!$G$3:$I$9,3,TRUE))</f>
        <v>1</v>
      </c>
    </row>
    <row r="739" spans="2:23" ht="15" customHeight="1" x14ac:dyDescent="0.25">
      <c r="B739" t="s">
        <v>2135</v>
      </c>
      <c r="C739" s="1">
        <v>41055.682986111111</v>
      </c>
      <c r="D739">
        <v>16000</v>
      </c>
      <c r="E739" t="s">
        <v>233</v>
      </c>
      <c r="F739" t="s">
        <v>233</v>
      </c>
      <c r="G739" t="s">
        <v>6</v>
      </c>
      <c r="H739" t="s">
        <v>15</v>
      </c>
      <c r="I739">
        <v>5</v>
      </c>
      <c r="J739" t="str">
        <f>VLOOKUP(tblSalaries[[#This Row],[clean Country]],tblCountries[[#All],[Mapping]:[Region]],2,FALSE)</f>
        <v>APAC</v>
      </c>
      <c r="L739" s="9" t="str">
        <f>IF($T739,tblSalaries[[#This Row],[Salary in USD]],"")</f>
        <v/>
      </c>
      <c r="M739" s="9" t="str">
        <f>IF($T739,tblSalaries[[#This Row],[Your Job Title]],"")</f>
        <v/>
      </c>
      <c r="N739" s="9" t="str">
        <f>IF($T739,tblSalaries[[#This Row],[Job Type]],"")</f>
        <v/>
      </c>
      <c r="O739" s="9" t="str">
        <f>IF($T739,tblSalaries[[#This Row],[clean Country]],"")</f>
        <v/>
      </c>
      <c r="P739" s="9" t="str">
        <f>IF($T739,tblSalaries[[#This Row],[How many hours of a day you work on Excel]],"")</f>
        <v/>
      </c>
      <c r="Q739" s="9" t="str">
        <f>IF($T739,tblSalaries[[#This Row],[Years of Experience]],"")</f>
        <v/>
      </c>
      <c r="R739" s="9" t="str">
        <f>IF($T739,tblSalaries[[#This Row],[Region]],"")</f>
        <v/>
      </c>
      <c r="T739" s="11">
        <f t="shared" si="11"/>
        <v>0</v>
      </c>
      <c r="U739" s="11">
        <f>VLOOKUP(tblSalaries[[#This Row],[Region]],SReg,2,FALSE)</f>
        <v>0</v>
      </c>
      <c r="V739" s="11">
        <f>VLOOKUP(tblSalaries[[#This Row],[How many hours of a day you work on Excel]],SHours,2,FALSE)</f>
        <v>0</v>
      </c>
      <c r="W739" s="11">
        <f>IF(tblSalaries[[#This Row],[Years of Experience]]="",Filters!$I$10,VLOOKUP(tblSalaries[[#This Row],[Years of Experience]],Filters!$G$3:$I$9,3,TRUE))</f>
        <v>0</v>
      </c>
    </row>
    <row r="740" spans="2:23" ht="15" customHeight="1" x14ac:dyDescent="0.25">
      <c r="B740" t="s">
        <v>2136</v>
      </c>
      <c r="C740" s="1">
        <v>41055.684641203705</v>
      </c>
      <c r="D740">
        <v>6000</v>
      </c>
      <c r="E740" t="s">
        <v>649</v>
      </c>
      <c r="F740" t="s">
        <v>45</v>
      </c>
      <c r="G740" t="s">
        <v>6</v>
      </c>
      <c r="H740" t="s">
        <v>15</v>
      </c>
      <c r="I740">
        <v>6</v>
      </c>
      <c r="J740" t="str">
        <f>VLOOKUP(tblSalaries[[#This Row],[clean Country]],tblCountries[[#All],[Mapping]:[Region]],2,FALSE)</f>
        <v>APAC</v>
      </c>
      <c r="L740" s="9" t="str">
        <f>IF($T740,tblSalaries[[#This Row],[Salary in USD]],"")</f>
        <v/>
      </c>
      <c r="M740" s="9" t="str">
        <f>IF($T740,tblSalaries[[#This Row],[Your Job Title]],"")</f>
        <v/>
      </c>
      <c r="N740" s="9" t="str">
        <f>IF($T740,tblSalaries[[#This Row],[Job Type]],"")</f>
        <v/>
      </c>
      <c r="O740" s="9" t="str">
        <f>IF($T740,tblSalaries[[#This Row],[clean Country]],"")</f>
        <v/>
      </c>
      <c r="P740" s="9" t="str">
        <f>IF($T740,tblSalaries[[#This Row],[How many hours of a day you work on Excel]],"")</f>
        <v/>
      </c>
      <c r="Q740" s="9" t="str">
        <f>IF($T740,tblSalaries[[#This Row],[Years of Experience]],"")</f>
        <v/>
      </c>
      <c r="R740" s="9" t="str">
        <f>IF($T740,tblSalaries[[#This Row],[Region]],"")</f>
        <v/>
      </c>
      <c r="T740" s="11">
        <f t="shared" si="11"/>
        <v>0</v>
      </c>
      <c r="U740" s="11">
        <f>VLOOKUP(tblSalaries[[#This Row],[Region]],SReg,2,FALSE)</f>
        <v>0</v>
      </c>
      <c r="V740" s="11">
        <f>VLOOKUP(tblSalaries[[#This Row],[How many hours of a day you work on Excel]],SHours,2,FALSE)</f>
        <v>0</v>
      </c>
      <c r="W740" s="11">
        <f>IF(tblSalaries[[#This Row],[Years of Experience]]="",Filters!$I$10,VLOOKUP(tblSalaries[[#This Row],[Years of Experience]],Filters!$G$3:$I$9,3,TRUE))</f>
        <v>0</v>
      </c>
    </row>
    <row r="741" spans="2:23" ht="15" customHeight="1" x14ac:dyDescent="0.25">
      <c r="B741" t="s">
        <v>2137</v>
      </c>
      <c r="C741" s="1">
        <v>41055.685127314813</v>
      </c>
      <c r="D741">
        <v>6410.8500074793246</v>
      </c>
      <c r="E741" t="s">
        <v>650</v>
      </c>
      <c r="F741" t="s">
        <v>45</v>
      </c>
      <c r="G741" t="s">
        <v>6</v>
      </c>
      <c r="H741" t="s">
        <v>10</v>
      </c>
      <c r="I741">
        <v>6</v>
      </c>
      <c r="J741" t="str">
        <f>VLOOKUP(tblSalaries[[#This Row],[clean Country]],tblCountries[[#All],[Mapping]:[Region]],2,FALSE)</f>
        <v>APAC</v>
      </c>
      <c r="L741" s="9" t="str">
        <f>IF($T741,tblSalaries[[#This Row],[Salary in USD]],"")</f>
        <v/>
      </c>
      <c r="M741" s="9" t="str">
        <f>IF($T741,tblSalaries[[#This Row],[Your Job Title]],"")</f>
        <v/>
      </c>
      <c r="N741" s="9" t="str">
        <f>IF($T741,tblSalaries[[#This Row],[Job Type]],"")</f>
        <v/>
      </c>
      <c r="O741" s="9" t="str">
        <f>IF($T741,tblSalaries[[#This Row],[clean Country]],"")</f>
        <v/>
      </c>
      <c r="P741" s="9" t="str">
        <f>IF($T741,tblSalaries[[#This Row],[How many hours of a day you work on Excel]],"")</f>
        <v/>
      </c>
      <c r="Q741" s="9" t="str">
        <f>IF($T741,tblSalaries[[#This Row],[Years of Experience]],"")</f>
        <v/>
      </c>
      <c r="R741" s="9" t="str">
        <f>IF($T741,tblSalaries[[#This Row],[Region]],"")</f>
        <v/>
      </c>
      <c r="T741" s="11">
        <f t="shared" si="11"/>
        <v>0</v>
      </c>
      <c r="U741" s="11">
        <f>VLOOKUP(tblSalaries[[#This Row],[Region]],SReg,2,FALSE)</f>
        <v>0</v>
      </c>
      <c r="V741" s="11">
        <f>VLOOKUP(tblSalaries[[#This Row],[How many hours of a day you work on Excel]],SHours,2,FALSE)</f>
        <v>1</v>
      </c>
      <c r="W741" s="11">
        <f>IF(tblSalaries[[#This Row],[Years of Experience]]="",Filters!$I$10,VLOOKUP(tblSalaries[[#This Row],[Years of Experience]],Filters!$G$3:$I$9,3,TRUE))</f>
        <v>0</v>
      </c>
    </row>
    <row r="742" spans="2:23" ht="15" customHeight="1" x14ac:dyDescent="0.25">
      <c r="B742" t="s">
        <v>2138</v>
      </c>
      <c r="C742" s="1">
        <v>41055.687222222223</v>
      </c>
      <c r="D742">
        <v>36000</v>
      </c>
      <c r="E742" t="s">
        <v>388</v>
      </c>
      <c r="F742" t="s">
        <v>233</v>
      </c>
      <c r="G742" t="s">
        <v>148</v>
      </c>
      <c r="H742" t="s">
        <v>22</v>
      </c>
      <c r="I742">
        <v>7</v>
      </c>
      <c r="J742" t="str">
        <f>VLOOKUP(tblSalaries[[#This Row],[clean Country]],tblCountries[[#All],[Mapping]:[Region]],2,FALSE)</f>
        <v>EMEA</v>
      </c>
      <c r="L742" s="9" t="str">
        <f>IF($T742,tblSalaries[[#This Row],[Salary in USD]],"")</f>
        <v/>
      </c>
      <c r="M742" s="9" t="str">
        <f>IF($T742,tblSalaries[[#This Row],[Your Job Title]],"")</f>
        <v/>
      </c>
      <c r="N742" s="9" t="str">
        <f>IF($T742,tblSalaries[[#This Row],[Job Type]],"")</f>
        <v/>
      </c>
      <c r="O742" s="9" t="str">
        <f>IF($T742,tblSalaries[[#This Row],[clean Country]],"")</f>
        <v/>
      </c>
      <c r="P742" s="9" t="str">
        <f>IF($T742,tblSalaries[[#This Row],[How many hours of a day you work on Excel]],"")</f>
        <v/>
      </c>
      <c r="Q742" s="9" t="str">
        <f>IF($T742,tblSalaries[[#This Row],[Years of Experience]],"")</f>
        <v/>
      </c>
      <c r="R742" s="9" t="str">
        <f>IF($T742,tblSalaries[[#This Row],[Region]],"")</f>
        <v/>
      </c>
      <c r="T742" s="11">
        <f t="shared" si="11"/>
        <v>0</v>
      </c>
      <c r="U742" s="11">
        <f>VLOOKUP(tblSalaries[[#This Row],[Region]],SReg,2,FALSE)</f>
        <v>0</v>
      </c>
      <c r="V742" s="11">
        <f>VLOOKUP(tblSalaries[[#This Row],[How many hours of a day you work on Excel]],SHours,2,FALSE)</f>
        <v>0</v>
      </c>
      <c r="W742" s="11">
        <f>IF(tblSalaries[[#This Row],[Years of Experience]]="",Filters!$I$10,VLOOKUP(tblSalaries[[#This Row],[Years of Experience]],Filters!$G$3:$I$9,3,TRUE))</f>
        <v>0</v>
      </c>
    </row>
    <row r="743" spans="2:23" ht="15" customHeight="1" x14ac:dyDescent="0.25">
      <c r="B743" t="s">
        <v>2139</v>
      </c>
      <c r="C743" s="1">
        <v>41055.690254629626</v>
      </c>
      <c r="D743">
        <v>20000</v>
      </c>
      <c r="E743" t="s">
        <v>416</v>
      </c>
      <c r="F743" t="s">
        <v>233</v>
      </c>
      <c r="G743" t="s">
        <v>6</v>
      </c>
      <c r="H743" t="s">
        <v>22</v>
      </c>
      <c r="I743">
        <v>7</v>
      </c>
      <c r="J743" t="str">
        <f>VLOOKUP(tblSalaries[[#This Row],[clean Country]],tblCountries[[#All],[Mapping]:[Region]],2,FALSE)</f>
        <v>APAC</v>
      </c>
      <c r="L743" s="9" t="str">
        <f>IF($T743,tblSalaries[[#This Row],[Salary in USD]],"")</f>
        <v/>
      </c>
      <c r="M743" s="9" t="str">
        <f>IF($T743,tblSalaries[[#This Row],[Your Job Title]],"")</f>
        <v/>
      </c>
      <c r="N743" s="9" t="str">
        <f>IF($T743,tblSalaries[[#This Row],[Job Type]],"")</f>
        <v/>
      </c>
      <c r="O743" s="9" t="str">
        <f>IF($T743,tblSalaries[[#This Row],[clean Country]],"")</f>
        <v/>
      </c>
      <c r="P743" s="9" t="str">
        <f>IF($T743,tblSalaries[[#This Row],[How many hours of a day you work on Excel]],"")</f>
        <v/>
      </c>
      <c r="Q743" s="9" t="str">
        <f>IF($T743,tblSalaries[[#This Row],[Years of Experience]],"")</f>
        <v/>
      </c>
      <c r="R743" s="9" t="str">
        <f>IF($T743,tblSalaries[[#This Row],[Region]],"")</f>
        <v/>
      </c>
      <c r="T743" s="11">
        <f t="shared" si="11"/>
        <v>0</v>
      </c>
      <c r="U743" s="11">
        <f>VLOOKUP(tblSalaries[[#This Row],[Region]],SReg,2,FALSE)</f>
        <v>0</v>
      </c>
      <c r="V743" s="11">
        <f>VLOOKUP(tblSalaries[[#This Row],[How many hours of a day you work on Excel]],SHours,2,FALSE)</f>
        <v>0</v>
      </c>
      <c r="W743" s="11">
        <f>IF(tblSalaries[[#This Row],[Years of Experience]]="",Filters!$I$10,VLOOKUP(tblSalaries[[#This Row],[Years of Experience]],Filters!$G$3:$I$9,3,TRUE))</f>
        <v>0</v>
      </c>
    </row>
    <row r="744" spans="2:23" ht="15" customHeight="1" x14ac:dyDescent="0.25">
      <c r="B744" t="s">
        <v>2140</v>
      </c>
      <c r="C744" s="1">
        <v>41055.690486111111</v>
      </c>
      <c r="D744">
        <v>4273.9000049862161</v>
      </c>
      <c r="E744" t="s">
        <v>651</v>
      </c>
      <c r="F744" t="s">
        <v>258</v>
      </c>
      <c r="G744" t="s">
        <v>6</v>
      </c>
      <c r="H744" t="s">
        <v>7</v>
      </c>
      <c r="I744">
        <v>8</v>
      </c>
      <c r="J744" t="str">
        <f>VLOOKUP(tblSalaries[[#This Row],[clean Country]],tblCountries[[#All],[Mapping]:[Region]],2,FALSE)</f>
        <v>APAC</v>
      </c>
      <c r="L744" s="9" t="str">
        <f>IF($T744,tblSalaries[[#This Row],[Salary in USD]],"")</f>
        <v/>
      </c>
      <c r="M744" s="9" t="str">
        <f>IF($T744,tblSalaries[[#This Row],[Your Job Title]],"")</f>
        <v/>
      </c>
      <c r="N744" s="9" t="str">
        <f>IF($T744,tblSalaries[[#This Row],[Job Type]],"")</f>
        <v/>
      </c>
      <c r="O744" s="9" t="str">
        <f>IF($T744,tblSalaries[[#This Row],[clean Country]],"")</f>
        <v/>
      </c>
      <c r="P744" s="9" t="str">
        <f>IF($T744,tblSalaries[[#This Row],[How many hours of a day you work on Excel]],"")</f>
        <v/>
      </c>
      <c r="Q744" s="9" t="str">
        <f>IF($T744,tblSalaries[[#This Row],[Years of Experience]],"")</f>
        <v/>
      </c>
      <c r="R744" s="9" t="str">
        <f>IF($T744,tblSalaries[[#This Row],[Region]],"")</f>
        <v/>
      </c>
      <c r="T744" s="11">
        <f t="shared" si="11"/>
        <v>0</v>
      </c>
      <c r="U744" s="11">
        <f>VLOOKUP(tblSalaries[[#This Row],[Region]],SReg,2,FALSE)</f>
        <v>0</v>
      </c>
      <c r="V744" s="11">
        <f>VLOOKUP(tblSalaries[[#This Row],[How many hours of a day you work on Excel]],SHours,2,FALSE)</f>
        <v>1</v>
      </c>
      <c r="W744" s="11">
        <f>IF(tblSalaries[[#This Row],[Years of Experience]]="",Filters!$I$10,VLOOKUP(tblSalaries[[#This Row],[Years of Experience]],Filters!$G$3:$I$9,3,TRUE))</f>
        <v>0</v>
      </c>
    </row>
    <row r="745" spans="2:23" ht="15" customHeight="1" x14ac:dyDescent="0.25">
      <c r="B745" t="s">
        <v>2141</v>
      </c>
      <c r="C745" s="1">
        <v>41055.690937500003</v>
      </c>
      <c r="D745">
        <v>37828.278529614821</v>
      </c>
      <c r="E745" t="s">
        <v>652</v>
      </c>
      <c r="F745" t="s">
        <v>56</v>
      </c>
      <c r="G745" t="s">
        <v>59</v>
      </c>
      <c r="H745" t="s">
        <v>10</v>
      </c>
      <c r="I745">
        <v>8</v>
      </c>
      <c r="J745" t="str">
        <f>VLOOKUP(tblSalaries[[#This Row],[clean Country]],tblCountries[[#All],[Mapping]:[Region]],2,FALSE)</f>
        <v>EMEA</v>
      </c>
      <c r="L745" s="9" t="str">
        <f>IF($T745,tblSalaries[[#This Row],[Salary in USD]],"")</f>
        <v/>
      </c>
      <c r="M745" s="9" t="str">
        <f>IF($T745,tblSalaries[[#This Row],[Your Job Title]],"")</f>
        <v/>
      </c>
      <c r="N745" s="9" t="str">
        <f>IF($T745,tblSalaries[[#This Row],[Job Type]],"")</f>
        <v/>
      </c>
      <c r="O745" s="9" t="str">
        <f>IF($T745,tblSalaries[[#This Row],[clean Country]],"")</f>
        <v/>
      </c>
      <c r="P745" s="9" t="str">
        <f>IF($T745,tblSalaries[[#This Row],[How many hours of a day you work on Excel]],"")</f>
        <v/>
      </c>
      <c r="Q745" s="9" t="str">
        <f>IF($T745,tblSalaries[[#This Row],[Years of Experience]],"")</f>
        <v/>
      </c>
      <c r="R745" s="9" t="str">
        <f>IF($T745,tblSalaries[[#This Row],[Region]],"")</f>
        <v/>
      </c>
      <c r="T745" s="11">
        <f t="shared" si="11"/>
        <v>0</v>
      </c>
      <c r="U745" s="11">
        <f>VLOOKUP(tblSalaries[[#This Row],[Region]],SReg,2,FALSE)</f>
        <v>0</v>
      </c>
      <c r="V745" s="11">
        <f>VLOOKUP(tblSalaries[[#This Row],[How many hours of a day you work on Excel]],SHours,2,FALSE)</f>
        <v>1</v>
      </c>
      <c r="W745" s="11">
        <f>IF(tblSalaries[[#This Row],[Years of Experience]]="",Filters!$I$10,VLOOKUP(tblSalaries[[#This Row],[Years of Experience]],Filters!$G$3:$I$9,3,TRUE))</f>
        <v>0</v>
      </c>
    </row>
    <row r="746" spans="2:23" ht="15" customHeight="1" x14ac:dyDescent="0.25">
      <c r="B746" t="s">
        <v>2142</v>
      </c>
      <c r="C746" s="1">
        <v>41055.701481481483</v>
      </c>
      <c r="D746">
        <v>11000</v>
      </c>
      <c r="E746" t="s">
        <v>653</v>
      </c>
      <c r="F746" t="s">
        <v>45</v>
      </c>
      <c r="G746" t="s">
        <v>560</v>
      </c>
      <c r="H746" t="s">
        <v>10</v>
      </c>
      <c r="I746">
        <v>4.5</v>
      </c>
      <c r="J746" t="str">
        <f>VLOOKUP(tblSalaries[[#This Row],[clean Country]],tblCountries[[#All],[Mapping]:[Region]],2,FALSE)</f>
        <v>APAC</v>
      </c>
      <c r="L746" s="9" t="str">
        <f>IF($T746,tblSalaries[[#This Row],[Salary in USD]],"")</f>
        <v/>
      </c>
      <c r="M746" s="9" t="str">
        <f>IF($T746,tblSalaries[[#This Row],[Your Job Title]],"")</f>
        <v/>
      </c>
      <c r="N746" s="9" t="str">
        <f>IF($T746,tblSalaries[[#This Row],[Job Type]],"")</f>
        <v/>
      </c>
      <c r="O746" s="9" t="str">
        <f>IF($T746,tblSalaries[[#This Row],[clean Country]],"")</f>
        <v/>
      </c>
      <c r="P746" s="9" t="str">
        <f>IF($T746,tblSalaries[[#This Row],[How many hours of a day you work on Excel]],"")</f>
        <v/>
      </c>
      <c r="Q746" s="9" t="str">
        <f>IF($T746,tblSalaries[[#This Row],[Years of Experience]],"")</f>
        <v/>
      </c>
      <c r="R746" s="9" t="str">
        <f>IF($T746,tblSalaries[[#This Row],[Region]],"")</f>
        <v/>
      </c>
      <c r="T746" s="11">
        <f t="shared" si="11"/>
        <v>0</v>
      </c>
      <c r="U746" s="11">
        <f>VLOOKUP(tblSalaries[[#This Row],[Region]],SReg,2,FALSE)</f>
        <v>0</v>
      </c>
      <c r="V746" s="11">
        <f>VLOOKUP(tblSalaries[[#This Row],[How many hours of a day you work on Excel]],SHours,2,FALSE)</f>
        <v>1</v>
      </c>
      <c r="W746" s="11">
        <f>IF(tblSalaries[[#This Row],[Years of Experience]]="",Filters!$I$10,VLOOKUP(tblSalaries[[#This Row],[Years of Experience]],Filters!$G$3:$I$9,3,TRUE))</f>
        <v>0</v>
      </c>
    </row>
    <row r="747" spans="2:23" ht="15" customHeight="1" x14ac:dyDescent="0.25">
      <c r="B747" t="s">
        <v>2143</v>
      </c>
      <c r="C747" s="1">
        <v>41055.701921296299</v>
      </c>
      <c r="D747">
        <v>8000</v>
      </c>
      <c r="E747" t="s">
        <v>173</v>
      </c>
      <c r="F747" t="s">
        <v>17</v>
      </c>
      <c r="G747" t="s">
        <v>6</v>
      </c>
      <c r="H747" t="s">
        <v>15</v>
      </c>
      <c r="I747">
        <v>6</v>
      </c>
      <c r="J747" t="str">
        <f>VLOOKUP(tblSalaries[[#This Row],[clean Country]],tblCountries[[#All],[Mapping]:[Region]],2,FALSE)</f>
        <v>APAC</v>
      </c>
      <c r="L747" s="9" t="str">
        <f>IF($T747,tblSalaries[[#This Row],[Salary in USD]],"")</f>
        <v/>
      </c>
      <c r="M747" s="9" t="str">
        <f>IF($T747,tblSalaries[[#This Row],[Your Job Title]],"")</f>
        <v/>
      </c>
      <c r="N747" s="9" t="str">
        <f>IF($T747,tblSalaries[[#This Row],[Job Type]],"")</f>
        <v/>
      </c>
      <c r="O747" s="9" t="str">
        <f>IF($T747,tblSalaries[[#This Row],[clean Country]],"")</f>
        <v/>
      </c>
      <c r="P747" s="9" t="str">
        <f>IF($T747,tblSalaries[[#This Row],[How many hours of a day you work on Excel]],"")</f>
        <v/>
      </c>
      <c r="Q747" s="9" t="str">
        <f>IF($T747,tblSalaries[[#This Row],[Years of Experience]],"")</f>
        <v/>
      </c>
      <c r="R747" s="9" t="str">
        <f>IF($T747,tblSalaries[[#This Row],[Region]],"")</f>
        <v/>
      </c>
      <c r="T747" s="11">
        <f t="shared" si="11"/>
        <v>0</v>
      </c>
      <c r="U747" s="11">
        <f>VLOOKUP(tblSalaries[[#This Row],[Region]],SReg,2,FALSE)</f>
        <v>0</v>
      </c>
      <c r="V747" s="11">
        <f>VLOOKUP(tblSalaries[[#This Row],[How many hours of a day you work on Excel]],SHours,2,FALSE)</f>
        <v>0</v>
      </c>
      <c r="W747" s="11">
        <f>IF(tblSalaries[[#This Row],[Years of Experience]]="",Filters!$I$10,VLOOKUP(tblSalaries[[#This Row],[Years of Experience]],Filters!$G$3:$I$9,3,TRUE))</f>
        <v>0</v>
      </c>
    </row>
    <row r="748" spans="2:23" ht="15" customHeight="1" x14ac:dyDescent="0.25">
      <c r="B748" t="s">
        <v>2144</v>
      </c>
      <c r="C748" s="1">
        <v>41055.71025462963</v>
      </c>
      <c r="D748">
        <v>4006.7812546745777</v>
      </c>
      <c r="E748" t="s">
        <v>563</v>
      </c>
      <c r="F748" t="s">
        <v>3391</v>
      </c>
      <c r="G748" t="s">
        <v>6</v>
      </c>
      <c r="H748" t="s">
        <v>10</v>
      </c>
      <c r="I748">
        <v>5.5</v>
      </c>
      <c r="J748" t="str">
        <f>VLOOKUP(tblSalaries[[#This Row],[clean Country]],tblCountries[[#All],[Mapping]:[Region]],2,FALSE)</f>
        <v>APAC</v>
      </c>
      <c r="L748" s="9" t="str">
        <f>IF($T748,tblSalaries[[#This Row],[Salary in USD]],"")</f>
        <v/>
      </c>
      <c r="M748" s="9" t="str">
        <f>IF($T748,tblSalaries[[#This Row],[Your Job Title]],"")</f>
        <v/>
      </c>
      <c r="N748" s="9" t="str">
        <f>IF($T748,tblSalaries[[#This Row],[Job Type]],"")</f>
        <v/>
      </c>
      <c r="O748" s="9" t="str">
        <f>IF($T748,tblSalaries[[#This Row],[clean Country]],"")</f>
        <v/>
      </c>
      <c r="P748" s="9" t="str">
        <f>IF($T748,tblSalaries[[#This Row],[How many hours of a day you work on Excel]],"")</f>
        <v/>
      </c>
      <c r="Q748" s="9" t="str">
        <f>IF($T748,tblSalaries[[#This Row],[Years of Experience]],"")</f>
        <v/>
      </c>
      <c r="R748" s="9" t="str">
        <f>IF($T748,tblSalaries[[#This Row],[Region]],"")</f>
        <v/>
      </c>
      <c r="T748" s="11">
        <f t="shared" si="11"/>
        <v>0</v>
      </c>
      <c r="U748" s="11">
        <f>VLOOKUP(tblSalaries[[#This Row],[Region]],SReg,2,FALSE)</f>
        <v>0</v>
      </c>
      <c r="V748" s="11">
        <f>VLOOKUP(tblSalaries[[#This Row],[How many hours of a day you work on Excel]],SHours,2,FALSE)</f>
        <v>1</v>
      </c>
      <c r="W748" s="11">
        <f>IF(tblSalaries[[#This Row],[Years of Experience]]="",Filters!$I$10,VLOOKUP(tblSalaries[[#This Row],[Years of Experience]],Filters!$G$3:$I$9,3,TRUE))</f>
        <v>0</v>
      </c>
    </row>
    <row r="749" spans="2:23" ht="15" customHeight="1" x14ac:dyDescent="0.25">
      <c r="B749" t="s">
        <v>2145</v>
      </c>
      <c r="C749" s="1">
        <v>41055.710439814815</v>
      </c>
      <c r="D749">
        <v>9171.0323574730355</v>
      </c>
      <c r="E749" t="s">
        <v>654</v>
      </c>
      <c r="F749" t="s">
        <v>45</v>
      </c>
      <c r="G749" t="s">
        <v>655</v>
      </c>
      <c r="H749" t="s">
        <v>15</v>
      </c>
      <c r="I749">
        <v>5</v>
      </c>
      <c r="J749" t="str">
        <f>VLOOKUP(tblSalaries[[#This Row],[clean Country]],tblCountries[[#All],[Mapping]:[Region]],2,FALSE)</f>
        <v>EMEA</v>
      </c>
      <c r="L749" s="9" t="str">
        <f>IF($T749,tblSalaries[[#This Row],[Salary in USD]],"")</f>
        <v/>
      </c>
      <c r="M749" s="9" t="str">
        <f>IF($T749,tblSalaries[[#This Row],[Your Job Title]],"")</f>
        <v/>
      </c>
      <c r="N749" s="9" t="str">
        <f>IF($T749,tblSalaries[[#This Row],[Job Type]],"")</f>
        <v/>
      </c>
      <c r="O749" s="9" t="str">
        <f>IF($T749,tblSalaries[[#This Row],[clean Country]],"")</f>
        <v/>
      </c>
      <c r="P749" s="9" t="str">
        <f>IF($T749,tblSalaries[[#This Row],[How many hours of a day you work on Excel]],"")</f>
        <v/>
      </c>
      <c r="Q749" s="9" t="str">
        <f>IF($T749,tblSalaries[[#This Row],[Years of Experience]],"")</f>
        <v/>
      </c>
      <c r="R749" s="9" t="str">
        <f>IF($T749,tblSalaries[[#This Row],[Region]],"")</f>
        <v/>
      </c>
      <c r="T749" s="11">
        <f t="shared" si="11"/>
        <v>0</v>
      </c>
      <c r="U749" s="11">
        <f>VLOOKUP(tblSalaries[[#This Row],[Region]],SReg,2,FALSE)</f>
        <v>0</v>
      </c>
      <c r="V749" s="11">
        <f>VLOOKUP(tblSalaries[[#This Row],[How many hours of a day you work on Excel]],SHours,2,FALSE)</f>
        <v>0</v>
      </c>
      <c r="W749" s="11">
        <f>IF(tblSalaries[[#This Row],[Years of Experience]]="",Filters!$I$10,VLOOKUP(tblSalaries[[#This Row],[Years of Experience]],Filters!$G$3:$I$9,3,TRUE))</f>
        <v>0</v>
      </c>
    </row>
    <row r="750" spans="2:23" ht="15" customHeight="1" x14ac:dyDescent="0.25">
      <c r="B750" t="s">
        <v>2146</v>
      </c>
      <c r="C750" s="1">
        <v>41055.710717592592</v>
      </c>
      <c r="D750">
        <v>4273.9000049862161</v>
      </c>
      <c r="E750" t="s">
        <v>656</v>
      </c>
      <c r="F750" t="s">
        <v>17</v>
      </c>
      <c r="G750" t="s">
        <v>6</v>
      </c>
      <c r="H750" t="s">
        <v>15</v>
      </c>
      <c r="I750">
        <v>20</v>
      </c>
      <c r="J750" t="str">
        <f>VLOOKUP(tblSalaries[[#This Row],[clean Country]],tblCountries[[#All],[Mapping]:[Region]],2,FALSE)</f>
        <v>APAC</v>
      </c>
      <c r="L750" s="9" t="str">
        <f>IF($T750,tblSalaries[[#This Row],[Salary in USD]],"")</f>
        <v/>
      </c>
      <c r="M750" s="9" t="str">
        <f>IF($T750,tblSalaries[[#This Row],[Your Job Title]],"")</f>
        <v/>
      </c>
      <c r="N750" s="9" t="str">
        <f>IF($T750,tblSalaries[[#This Row],[Job Type]],"")</f>
        <v/>
      </c>
      <c r="O750" s="9" t="str">
        <f>IF($T750,tblSalaries[[#This Row],[clean Country]],"")</f>
        <v/>
      </c>
      <c r="P750" s="9" t="str">
        <f>IF($T750,tblSalaries[[#This Row],[How many hours of a day you work on Excel]],"")</f>
        <v/>
      </c>
      <c r="Q750" s="9" t="str">
        <f>IF($T750,tblSalaries[[#This Row],[Years of Experience]],"")</f>
        <v/>
      </c>
      <c r="R750" s="9" t="str">
        <f>IF($T750,tblSalaries[[#This Row],[Region]],"")</f>
        <v/>
      </c>
      <c r="T750" s="11">
        <f t="shared" si="11"/>
        <v>0</v>
      </c>
      <c r="U750" s="11">
        <f>VLOOKUP(tblSalaries[[#This Row],[Region]],SReg,2,FALSE)</f>
        <v>0</v>
      </c>
      <c r="V750" s="11">
        <f>VLOOKUP(tblSalaries[[#This Row],[How many hours of a day you work on Excel]],SHours,2,FALSE)</f>
        <v>0</v>
      </c>
      <c r="W750" s="11">
        <f>IF(tblSalaries[[#This Row],[Years of Experience]]="",Filters!$I$10,VLOOKUP(tblSalaries[[#This Row],[Years of Experience]],Filters!$G$3:$I$9,3,TRUE))</f>
        <v>1</v>
      </c>
    </row>
    <row r="751" spans="2:23" ht="15" customHeight="1" x14ac:dyDescent="0.25">
      <c r="B751" t="s">
        <v>2147</v>
      </c>
      <c r="C751" s="1">
        <v>41055.711377314816</v>
      </c>
      <c r="D751">
        <v>12465.541681209797</v>
      </c>
      <c r="E751" t="s">
        <v>657</v>
      </c>
      <c r="F751" t="s">
        <v>17</v>
      </c>
      <c r="G751" t="s">
        <v>6</v>
      </c>
      <c r="H751" t="s">
        <v>10</v>
      </c>
      <c r="I751">
        <v>5</v>
      </c>
      <c r="J751" t="str">
        <f>VLOOKUP(tblSalaries[[#This Row],[clean Country]],tblCountries[[#All],[Mapping]:[Region]],2,FALSE)</f>
        <v>APAC</v>
      </c>
      <c r="L751" s="9" t="str">
        <f>IF($T751,tblSalaries[[#This Row],[Salary in USD]],"")</f>
        <v/>
      </c>
      <c r="M751" s="9" t="str">
        <f>IF($T751,tblSalaries[[#This Row],[Your Job Title]],"")</f>
        <v/>
      </c>
      <c r="N751" s="9" t="str">
        <f>IF($T751,tblSalaries[[#This Row],[Job Type]],"")</f>
        <v/>
      </c>
      <c r="O751" s="9" t="str">
        <f>IF($T751,tblSalaries[[#This Row],[clean Country]],"")</f>
        <v/>
      </c>
      <c r="P751" s="9" t="str">
        <f>IF($T751,tblSalaries[[#This Row],[How many hours of a day you work on Excel]],"")</f>
        <v/>
      </c>
      <c r="Q751" s="9" t="str">
        <f>IF($T751,tblSalaries[[#This Row],[Years of Experience]],"")</f>
        <v/>
      </c>
      <c r="R751" s="9" t="str">
        <f>IF($T751,tblSalaries[[#This Row],[Region]],"")</f>
        <v/>
      </c>
      <c r="T751" s="11">
        <f t="shared" si="11"/>
        <v>0</v>
      </c>
      <c r="U751" s="11">
        <f>VLOOKUP(tblSalaries[[#This Row],[Region]],SReg,2,FALSE)</f>
        <v>0</v>
      </c>
      <c r="V751" s="11">
        <f>VLOOKUP(tblSalaries[[#This Row],[How many hours of a day you work on Excel]],SHours,2,FALSE)</f>
        <v>1</v>
      </c>
      <c r="W751" s="11">
        <f>IF(tblSalaries[[#This Row],[Years of Experience]]="",Filters!$I$10,VLOOKUP(tblSalaries[[#This Row],[Years of Experience]],Filters!$G$3:$I$9,3,TRUE))</f>
        <v>0</v>
      </c>
    </row>
    <row r="752" spans="2:23" ht="15" customHeight="1" x14ac:dyDescent="0.25">
      <c r="B752" t="s">
        <v>2148</v>
      </c>
      <c r="C752" s="1">
        <v>41055.713055555556</v>
      </c>
      <c r="D752">
        <v>24000</v>
      </c>
      <c r="E752" t="s">
        <v>658</v>
      </c>
      <c r="F752" t="s">
        <v>17</v>
      </c>
      <c r="G752" t="s">
        <v>6</v>
      </c>
      <c r="H752" t="s">
        <v>15</v>
      </c>
      <c r="I752">
        <v>1</v>
      </c>
      <c r="J752" t="str">
        <f>VLOOKUP(tblSalaries[[#This Row],[clean Country]],tblCountries[[#All],[Mapping]:[Region]],2,FALSE)</f>
        <v>APAC</v>
      </c>
      <c r="L752" s="9" t="str">
        <f>IF($T752,tblSalaries[[#This Row],[Salary in USD]],"")</f>
        <v/>
      </c>
      <c r="M752" s="9" t="str">
        <f>IF($T752,tblSalaries[[#This Row],[Your Job Title]],"")</f>
        <v/>
      </c>
      <c r="N752" s="9" t="str">
        <f>IF($T752,tblSalaries[[#This Row],[Job Type]],"")</f>
        <v/>
      </c>
      <c r="O752" s="9" t="str">
        <f>IF($T752,tblSalaries[[#This Row],[clean Country]],"")</f>
        <v/>
      </c>
      <c r="P752" s="9" t="str">
        <f>IF($T752,tblSalaries[[#This Row],[How many hours of a day you work on Excel]],"")</f>
        <v/>
      </c>
      <c r="Q752" s="9" t="str">
        <f>IF($T752,tblSalaries[[#This Row],[Years of Experience]],"")</f>
        <v/>
      </c>
      <c r="R752" s="9" t="str">
        <f>IF($T752,tblSalaries[[#This Row],[Region]],"")</f>
        <v/>
      </c>
      <c r="T752" s="11">
        <f t="shared" si="11"/>
        <v>0</v>
      </c>
      <c r="U752" s="11">
        <f>VLOOKUP(tblSalaries[[#This Row],[Region]],SReg,2,FALSE)</f>
        <v>0</v>
      </c>
      <c r="V752" s="11">
        <f>VLOOKUP(tblSalaries[[#This Row],[How many hours of a day you work on Excel]],SHours,2,FALSE)</f>
        <v>0</v>
      </c>
      <c r="W752" s="11">
        <f>IF(tblSalaries[[#This Row],[Years of Experience]]="",Filters!$I$10,VLOOKUP(tblSalaries[[#This Row],[Years of Experience]],Filters!$G$3:$I$9,3,TRUE))</f>
        <v>0</v>
      </c>
    </row>
    <row r="753" spans="2:23" ht="15" customHeight="1" x14ac:dyDescent="0.25">
      <c r="B753" t="s">
        <v>2149</v>
      </c>
      <c r="C753" s="1">
        <v>41055.713541666664</v>
      </c>
      <c r="D753">
        <v>20000</v>
      </c>
      <c r="E753" t="s">
        <v>659</v>
      </c>
      <c r="F753" t="s">
        <v>294</v>
      </c>
      <c r="G753" t="s">
        <v>660</v>
      </c>
      <c r="H753" t="s">
        <v>15</v>
      </c>
      <c r="I753">
        <v>15</v>
      </c>
      <c r="J753" t="str">
        <f>VLOOKUP(tblSalaries[[#This Row],[clean Country]],tblCountries[[#All],[Mapping]:[Region]],2,FALSE)</f>
        <v>EMEA</v>
      </c>
      <c r="L753" s="9" t="str">
        <f>IF($T753,tblSalaries[[#This Row],[Salary in USD]],"")</f>
        <v/>
      </c>
      <c r="M753" s="9" t="str">
        <f>IF($T753,tblSalaries[[#This Row],[Your Job Title]],"")</f>
        <v/>
      </c>
      <c r="N753" s="9" t="str">
        <f>IF($T753,tblSalaries[[#This Row],[Job Type]],"")</f>
        <v/>
      </c>
      <c r="O753" s="9" t="str">
        <f>IF($T753,tblSalaries[[#This Row],[clean Country]],"")</f>
        <v/>
      </c>
      <c r="P753" s="9" t="str">
        <f>IF($T753,tblSalaries[[#This Row],[How many hours of a day you work on Excel]],"")</f>
        <v/>
      </c>
      <c r="Q753" s="9" t="str">
        <f>IF($T753,tblSalaries[[#This Row],[Years of Experience]],"")</f>
        <v/>
      </c>
      <c r="R753" s="9" t="str">
        <f>IF($T753,tblSalaries[[#This Row],[Region]],"")</f>
        <v/>
      </c>
      <c r="T753" s="11">
        <f t="shared" si="11"/>
        <v>0</v>
      </c>
      <c r="U753" s="11">
        <f>VLOOKUP(tblSalaries[[#This Row],[Region]],SReg,2,FALSE)</f>
        <v>0</v>
      </c>
      <c r="V753" s="11">
        <f>VLOOKUP(tblSalaries[[#This Row],[How many hours of a day you work on Excel]],SHours,2,FALSE)</f>
        <v>0</v>
      </c>
      <c r="W753" s="11">
        <f>IF(tblSalaries[[#This Row],[Years of Experience]]="",Filters!$I$10,VLOOKUP(tblSalaries[[#This Row],[Years of Experience]],Filters!$G$3:$I$9,3,TRUE))</f>
        <v>1</v>
      </c>
    </row>
    <row r="754" spans="2:23" ht="15" customHeight="1" x14ac:dyDescent="0.25">
      <c r="B754" t="s">
        <v>2150</v>
      </c>
      <c r="C754" s="1">
        <v>41055.713993055557</v>
      </c>
      <c r="D754">
        <v>62000</v>
      </c>
      <c r="E754" t="s">
        <v>661</v>
      </c>
      <c r="F754" t="s">
        <v>17</v>
      </c>
      <c r="G754" t="s">
        <v>12</v>
      </c>
      <c r="H754" t="s">
        <v>15</v>
      </c>
      <c r="I754">
        <v>20</v>
      </c>
      <c r="J754" t="str">
        <f>VLOOKUP(tblSalaries[[#This Row],[clean Country]],tblCountries[[#All],[Mapping]:[Region]],2,FALSE)</f>
        <v>USA</v>
      </c>
      <c r="L754" s="9" t="str">
        <f>IF($T754,tblSalaries[[#This Row],[Salary in USD]],"")</f>
        <v/>
      </c>
      <c r="M754" s="9" t="str">
        <f>IF($T754,tblSalaries[[#This Row],[Your Job Title]],"")</f>
        <v/>
      </c>
      <c r="N754" s="9" t="str">
        <f>IF($T754,tblSalaries[[#This Row],[Job Type]],"")</f>
        <v/>
      </c>
      <c r="O754" s="9" t="str">
        <f>IF($T754,tblSalaries[[#This Row],[clean Country]],"")</f>
        <v/>
      </c>
      <c r="P754" s="9" t="str">
        <f>IF($T754,tblSalaries[[#This Row],[How many hours of a day you work on Excel]],"")</f>
        <v/>
      </c>
      <c r="Q754" s="9" t="str">
        <f>IF($T754,tblSalaries[[#This Row],[Years of Experience]],"")</f>
        <v/>
      </c>
      <c r="R754" s="9" t="str">
        <f>IF($T754,tblSalaries[[#This Row],[Region]],"")</f>
        <v/>
      </c>
      <c r="T754" s="11">
        <f t="shared" si="11"/>
        <v>0</v>
      </c>
      <c r="U754" s="11">
        <f>VLOOKUP(tblSalaries[[#This Row],[Region]],SReg,2,FALSE)</f>
        <v>1</v>
      </c>
      <c r="V754" s="11">
        <f>VLOOKUP(tblSalaries[[#This Row],[How many hours of a day you work on Excel]],SHours,2,FALSE)</f>
        <v>0</v>
      </c>
      <c r="W754" s="11">
        <f>IF(tblSalaries[[#This Row],[Years of Experience]]="",Filters!$I$10,VLOOKUP(tblSalaries[[#This Row],[Years of Experience]],Filters!$G$3:$I$9,3,TRUE))</f>
        <v>1</v>
      </c>
    </row>
    <row r="755" spans="2:23" ht="15" customHeight="1" x14ac:dyDescent="0.25">
      <c r="B755" t="s">
        <v>2151</v>
      </c>
      <c r="C755" s="1">
        <v>41055.714861111112</v>
      </c>
      <c r="D755">
        <v>14960</v>
      </c>
      <c r="E755" t="s">
        <v>662</v>
      </c>
      <c r="F755" t="s">
        <v>391</v>
      </c>
      <c r="G755" t="s">
        <v>110</v>
      </c>
      <c r="H755" t="s">
        <v>10</v>
      </c>
      <c r="I755">
        <v>2</v>
      </c>
      <c r="J755" t="str">
        <f>VLOOKUP(tblSalaries[[#This Row],[clean Country]],tblCountries[[#All],[Mapping]:[Region]],2,FALSE)</f>
        <v>EMEA</v>
      </c>
      <c r="L755" s="9" t="str">
        <f>IF($T755,tblSalaries[[#This Row],[Salary in USD]],"")</f>
        <v/>
      </c>
      <c r="M755" s="9" t="str">
        <f>IF($T755,tblSalaries[[#This Row],[Your Job Title]],"")</f>
        <v/>
      </c>
      <c r="N755" s="9" t="str">
        <f>IF($T755,tblSalaries[[#This Row],[Job Type]],"")</f>
        <v/>
      </c>
      <c r="O755" s="9" t="str">
        <f>IF($T755,tblSalaries[[#This Row],[clean Country]],"")</f>
        <v/>
      </c>
      <c r="P755" s="9" t="str">
        <f>IF($T755,tblSalaries[[#This Row],[How many hours of a day you work on Excel]],"")</f>
        <v/>
      </c>
      <c r="Q755" s="9" t="str">
        <f>IF($T755,tblSalaries[[#This Row],[Years of Experience]],"")</f>
        <v/>
      </c>
      <c r="R755" s="9" t="str">
        <f>IF($T755,tblSalaries[[#This Row],[Region]],"")</f>
        <v/>
      </c>
      <c r="T755" s="11">
        <f t="shared" si="11"/>
        <v>0</v>
      </c>
      <c r="U755" s="11">
        <f>VLOOKUP(tblSalaries[[#This Row],[Region]],SReg,2,FALSE)</f>
        <v>0</v>
      </c>
      <c r="V755" s="11">
        <f>VLOOKUP(tblSalaries[[#This Row],[How many hours of a day you work on Excel]],SHours,2,FALSE)</f>
        <v>1</v>
      </c>
      <c r="W755" s="11">
        <f>IF(tblSalaries[[#This Row],[Years of Experience]]="",Filters!$I$10,VLOOKUP(tblSalaries[[#This Row],[Years of Experience]],Filters!$G$3:$I$9,3,TRUE))</f>
        <v>0</v>
      </c>
    </row>
    <row r="756" spans="2:23" ht="15" customHeight="1" x14ac:dyDescent="0.25">
      <c r="B756" t="s">
        <v>2152</v>
      </c>
      <c r="C756" s="1">
        <v>41055.715509259258</v>
      </c>
      <c r="D756">
        <v>2136.9500024931081</v>
      </c>
      <c r="E756" t="s">
        <v>663</v>
      </c>
      <c r="F756" t="s">
        <v>258</v>
      </c>
      <c r="G756" t="s">
        <v>6</v>
      </c>
      <c r="H756" t="s">
        <v>15</v>
      </c>
      <c r="I756">
        <v>2</v>
      </c>
      <c r="J756" t="str">
        <f>VLOOKUP(tblSalaries[[#This Row],[clean Country]],tblCountries[[#All],[Mapping]:[Region]],2,FALSE)</f>
        <v>APAC</v>
      </c>
      <c r="L756" s="9" t="str">
        <f>IF($T756,tblSalaries[[#This Row],[Salary in USD]],"")</f>
        <v/>
      </c>
      <c r="M756" s="9" t="str">
        <f>IF($T756,tblSalaries[[#This Row],[Your Job Title]],"")</f>
        <v/>
      </c>
      <c r="N756" s="9" t="str">
        <f>IF($T756,tblSalaries[[#This Row],[Job Type]],"")</f>
        <v/>
      </c>
      <c r="O756" s="9" t="str">
        <f>IF($T756,tblSalaries[[#This Row],[clean Country]],"")</f>
        <v/>
      </c>
      <c r="P756" s="9" t="str">
        <f>IF($T756,tblSalaries[[#This Row],[How many hours of a day you work on Excel]],"")</f>
        <v/>
      </c>
      <c r="Q756" s="9" t="str">
        <f>IF($T756,tblSalaries[[#This Row],[Years of Experience]],"")</f>
        <v/>
      </c>
      <c r="R756" s="9" t="str">
        <f>IF($T756,tblSalaries[[#This Row],[Region]],"")</f>
        <v/>
      </c>
      <c r="T756" s="11">
        <f t="shared" si="11"/>
        <v>0</v>
      </c>
      <c r="U756" s="11">
        <f>VLOOKUP(tblSalaries[[#This Row],[Region]],SReg,2,FALSE)</f>
        <v>0</v>
      </c>
      <c r="V756" s="11">
        <f>VLOOKUP(tblSalaries[[#This Row],[How many hours of a day you work on Excel]],SHours,2,FALSE)</f>
        <v>0</v>
      </c>
      <c r="W756" s="11">
        <f>IF(tblSalaries[[#This Row],[Years of Experience]]="",Filters!$I$10,VLOOKUP(tblSalaries[[#This Row],[Years of Experience]],Filters!$G$3:$I$9,3,TRUE))</f>
        <v>0</v>
      </c>
    </row>
    <row r="757" spans="2:23" ht="15" customHeight="1" x14ac:dyDescent="0.25">
      <c r="B757" t="s">
        <v>2153</v>
      </c>
      <c r="C757" s="1">
        <v>41055.725474537037</v>
      </c>
      <c r="D757">
        <v>30232</v>
      </c>
      <c r="E757" t="s">
        <v>664</v>
      </c>
      <c r="F757" t="s">
        <v>258</v>
      </c>
      <c r="G757" t="s">
        <v>12</v>
      </c>
      <c r="H757" t="s">
        <v>15</v>
      </c>
      <c r="I757">
        <v>5</v>
      </c>
      <c r="J757" t="str">
        <f>VLOOKUP(tblSalaries[[#This Row],[clean Country]],tblCountries[[#All],[Mapping]:[Region]],2,FALSE)</f>
        <v>USA</v>
      </c>
      <c r="L757" s="9" t="str">
        <f>IF($T757,tblSalaries[[#This Row],[Salary in USD]],"")</f>
        <v/>
      </c>
      <c r="M757" s="9" t="str">
        <f>IF($T757,tblSalaries[[#This Row],[Your Job Title]],"")</f>
        <v/>
      </c>
      <c r="N757" s="9" t="str">
        <f>IF($T757,tblSalaries[[#This Row],[Job Type]],"")</f>
        <v/>
      </c>
      <c r="O757" s="9" t="str">
        <f>IF($T757,tblSalaries[[#This Row],[clean Country]],"")</f>
        <v/>
      </c>
      <c r="P757" s="9" t="str">
        <f>IF($T757,tblSalaries[[#This Row],[How many hours of a day you work on Excel]],"")</f>
        <v/>
      </c>
      <c r="Q757" s="9" t="str">
        <f>IF($T757,tblSalaries[[#This Row],[Years of Experience]],"")</f>
        <v/>
      </c>
      <c r="R757" s="9" t="str">
        <f>IF($T757,tblSalaries[[#This Row],[Region]],"")</f>
        <v/>
      </c>
      <c r="T757" s="11">
        <f t="shared" si="11"/>
        <v>0</v>
      </c>
      <c r="U757" s="11">
        <f>VLOOKUP(tblSalaries[[#This Row],[Region]],SReg,2,FALSE)</f>
        <v>1</v>
      </c>
      <c r="V757" s="11">
        <f>VLOOKUP(tblSalaries[[#This Row],[How many hours of a day you work on Excel]],SHours,2,FALSE)</f>
        <v>0</v>
      </c>
      <c r="W757" s="11">
        <f>IF(tblSalaries[[#This Row],[Years of Experience]]="",Filters!$I$10,VLOOKUP(tblSalaries[[#This Row],[Years of Experience]],Filters!$G$3:$I$9,3,TRUE))</f>
        <v>0</v>
      </c>
    </row>
    <row r="758" spans="2:23" ht="15" customHeight="1" x14ac:dyDescent="0.25">
      <c r="B758" t="s">
        <v>2154</v>
      </c>
      <c r="C758" s="1">
        <v>41055.725474537037</v>
      </c>
      <c r="D758">
        <v>41000</v>
      </c>
      <c r="E758" t="s">
        <v>173</v>
      </c>
      <c r="F758" t="s">
        <v>17</v>
      </c>
      <c r="G758" t="s">
        <v>12</v>
      </c>
      <c r="H758" t="s">
        <v>10</v>
      </c>
      <c r="I758">
        <v>4</v>
      </c>
      <c r="J758" t="str">
        <f>VLOOKUP(tblSalaries[[#This Row],[clean Country]],tblCountries[[#All],[Mapping]:[Region]],2,FALSE)</f>
        <v>USA</v>
      </c>
      <c r="L758" s="9" t="str">
        <f>IF($T758,tblSalaries[[#This Row],[Salary in USD]],"")</f>
        <v/>
      </c>
      <c r="M758" s="9" t="str">
        <f>IF($T758,tblSalaries[[#This Row],[Your Job Title]],"")</f>
        <v/>
      </c>
      <c r="N758" s="9" t="str">
        <f>IF($T758,tblSalaries[[#This Row],[Job Type]],"")</f>
        <v/>
      </c>
      <c r="O758" s="9" t="str">
        <f>IF($T758,tblSalaries[[#This Row],[clean Country]],"")</f>
        <v/>
      </c>
      <c r="P758" s="9" t="str">
        <f>IF($T758,tblSalaries[[#This Row],[How many hours of a day you work on Excel]],"")</f>
        <v/>
      </c>
      <c r="Q758" s="9" t="str">
        <f>IF($T758,tblSalaries[[#This Row],[Years of Experience]],"")</f>
        <v/>
      </c>
      <c r="R758" s="9" t="str">
        <f>IF($T758,tblSalaries[[#This Row],[Region]],"")</f>
        <v/>
      </c>
      <c r="T758" s="11">
        <f t="shared" si="11"/>
        <v>0</v>
      </c>
      <c r="U758" s="11">
        <f>VLOOKUP(tblSalaries[[#This Row],[Region]],SReg,2,FALSE)</f>
        <v>1</v>
      </c>
      <c r="V758" s="11">
        <f>VLOOKUP(tblSalaries[[#This Row],[How many hours of a day you work on Excel]],SHours,2,FALSE)</f>
        <v>1</v>
      </c>
      <c r="W758" s="11">
        <f>IF(tblSalaries[[#This Row],[Years of Experience]]="",Filters!$I$10,VLOOKUP(tblSalaries[[#This Row],[Years of Experience]],Filters!$G$3:$I$9,3,TRUE))</f>
        <v>0</v>
      </c>
    </row>
    <row r="759" spans="2:23" ht="15" customHeight="1" x14ac:dyDescent="0.25">
      <c r="B759" t="s">
        <v>2155</v>
      </c>
      <c r="C759" s="1">
        <v>41055.730509259258</v>
      </c>
      <c r="D759">
        <v>96891.417358250401</v>
      </c>
      <c r="E759" t="s">
        <v>665</v>
      </c>
      <c r="F759" t="s">
        <v>17</v>
      </c>
      <c r="G759" t="s">
        <v>70</v>
      </c>
      <c r="H759" t="s">
        <v>15</v>
      </c>
      <c r="I759">
        <v>11</v>
      </c>
      <c r="J759" t="str">
        <f>VLOOKUP(tblSalaries[[#This Row],[clean Country]],tblCountries[[#All],[Mapping]:[Region]],2,FALSE)</f>
        <v>APAC</v>
      </c>
      <c r="L759" s="9" t="str">
        <f>IF($T759,tblSalaries[[#This Row],[Salary in USD]],"")</f>
        <v/>
      </c>
      <c r="M759" s="9" t="str">
        <f>IF($T759,tblSalaries[[#This Row],[Your Job Title]],"")</f>
        <v/>
      </c>
      <c r="N759" s="9" t="str">
        <f>IF($T759,tblSalaries[[#This Row],[Job Type]],"")</f>
        <v/>
      </c>
      <c r="O759" s="9" t="str">
        <f>IF($T759,tblSalaries[[#This Row],[clean Country]],"")</f>
        <v/>
      </c>
      <c r="P759" s="9" t="str">
        <f>IF($T759,tblSalaries[[#This Row],[How many hours of a day you work on Excel]],"")</f>
        <v/>
      </c>
      <c r="Q759" s="9" t="str">
        <f>IF($T759,tblSalaries[[#This Row],[Years of Experience]],"")</f>
        <v/>
      </c>
      <c r="R759" s="9" t="str">
        <f>IF($T759,tblSalaries[[#This Row],[Region]],"")</f>
        <v/>
      </c>
      <c r="T759" s="11">
        <f t="shared" si="11"/>
        <v>0</v>
      </c>
      <c r="U759" s="11">
        <f>VLOOKUP(tblSalaries[[#This Row],[Region]],SReg,2,FALSE)</f>
        <v>0</v>
      </c>
      <c r="V759" s="11">
        <f>VLOOKUP(tblSalaries[[#This Row],[How many hours of a day you work on Excel]],SHours,2,FALSE)</f>
        <v>0</v>
      </c>
      <c r="W759" s="11">
        <f>IF(tblSalaries[[#This Row],[Years of Experience]]="",Filters!$I$10,VLOOKUP(tblSalaries[[#This Row],[Years of Experience]],Filters!$G$3:$I$9,3,TRUE))</f>
        <v>1</v>
      </c>
    </row>
    <row r="760" spans="2:23" ht="15" customHeight="1" x14ac:dyDescent="0.25">
      <c r="B760" t="s">
        <v>2156</v>
      </c>
      <c r="C760" s="1">
        <v>41055.739282407405</v>
      </c>
      <c r="D760">
        <v>21369.500024931083</v>
      </c>
      <c r="E760" t="s">
        <v>666</v>
      </c>
      <c r="F760" t="s">
        <v>45</v>
      </c>
      <c r="G760" t="s">
        <v>6</v>
      </c>
      <c r="H760" t="s">
        <v>10</v>
      </c>
      <c r="I760">
        <v>14</v>
      </c>
      <c r="J760" t="str">
        <f>VLOOKUP(tblSalaries[[#This Row],[clean Country]],tblCountries[[#All],[Mapping]:[Region]],2,FALSE)</f>
        <v>APAC</v>
      </c>
      <c r="L760" s="9" t="str">
        <f>IF($T760,tblSalaries[[#This Row],[Salary in USD]],"")</f>
        <v/>
      </c>
      <c r="M760" s="9" t="str">
        <f>IF($T760,tblSalaries[[#This Row],[Your Job Title]],"")</f>
        <v/>
      </c>
      <c r="N760" s="9" t="str">
        <f>IF($T760,tblSalaries[[#This Row],[Job Type]],"")</f>
        <v/>
      </c>
      <c r="O760" s="9" t="str">
        <f>IF($T760,tblSalaries[[#This Row],[clean Country]],"")</f>
        <v/>
      </c>
      <c r="P760" s="9" t="str">
        <f>IF($T760,tblSalaries[[#This Row],[How many hours of a day you work on Excel]],"")</f>
        <v/>
      </c>
      <c r="Q760" s="9" t="str">
        <f>IF($T760,tblSalaries[[#This Row],[Years of Experience]],"")</f>
        <v/>
      </c>
      <c r="R760" s="9" t="str">
        <f>IF($T760,tblSalaries[[#This Row],[Region]],"")</f>
        <v/>
      </c>
      <c r="T760" s="11">
        <f t="shared" si="11"/>
        <v>0</v>
      </c>
      <c r="U760" s="11">
        <f>VLOOKUP(tblSalaries[[#This Row],[Region]],SReg,2,FALSE)</f>
        <v>0</v>
      </c>
      <c r="V760" s="11">
        <f>VLOOKUP(tblSalaries[[#This Row],[How many hours of a day you work on Excel]],SHours,2,FALSE)</f>
        <v>1</v>
      </c>
      <c r="W760" s="11">
        <f>IF(tblSalaries[[#This Row],[Years of Experience]]="",Filters!$I$10,VLOOKUP(tblSalaries[[#This Row],[Years of Experience]],Filters!$G$3:$I$9,3,TRUE))</f>
        <v>1</v>
      </c>
    </row>
    <row r="761" spans="2:23" ht="15" customHeight="1" x14ac:dyDescent="0.25">
      <c r="B761" t="s">
        <v>2157</v>
      </c>
      <c r="C761" s="1">
        <v>41055.740972222222</v>
      </c>
      <c r="D761">
        <v>3650.6229209257262</v>
      </c>
      <c r="E761" t="s">
        <v>667</v>
      </c>
      <c r="F761" t="s">
        <v>258</v>
      </c>
      <c r="G761" t="s">
        <v>6</v>
      </c>
      <c r="H761" t="s">
        <v>10</v>
      </c>
      <c r="I761">
        <v>10</v>
      </c>
      <c r="J761" t="str">
        <f>VLOOKUP(tblSalaries[[#This Row],[clean Country]],tblCountries[[#All],[Mapping]:[Region]],2,FALSE)</f>
        <v>APAC</v>
      </c>
      <c r="L761" s="9" t="str">
        <f>IF($T761,tblSalaries[[#This Row],[Salary in USD]],"")</f>
        <v/>
      </c>
      <c r="M761" s="9" t="str">
        <f>IF($T761,tblSalaries[[#This Row],[Your Job Title]],"")</f>
        <v/>
      </c>
      <c r="N761" s="9" t="str">
        <f>IF($T761,tblSalaries[[#This Row],[Job Type]],"")</f>
        <v/>
      </c>
      <c r="O761" s="9" t="str">
        <f>IF($T761,tblSalaries[[#This Row],[clean Country]],"")</f>
        <v/>
      </c>
      <c r="P761" s="9" t="str">
        <f>IF($T761,tblSalaries[[#This Row],[How many hours of a day you work on Excel]],"")</f>
        <v/>
      </c>
      <c r="Q761" s="9" t="str">
        <f>IF($T761,tblSalaries[[#This Row],[Years of Experience]],"")</f>
        <v/>
      </c>
      <c r="R761" s="9" t="str">
        <f>IF($T761,tblSalaries[[#This Row],[Region]],"")</f>
        <v/>
      </c>
      <c r="T761" s="11">
        <f t="shared" si="11"/>
        <v>0</v>
      </c>
      <c r="U761" s="11">
        <f>VLOOKUP(tblSalaries[[#This Row],[Region]],SReg,2,FALSE)</f>
        <v>0</v>
      </c>
      <c r="V761" s="11">
        <f>VLOOKUP(tblSalaries[[#This Row],[How many hours of a day you work on Excel]],SHours,2,FALSE)</f>
        <v>1</v>
      </c>
      <c r="W761" s="11">
        <f>IF(tblSalaries[[#This Row],[Years of Experience]]="",Filters!$I$10,VLOOKUP(tblSalaries[[#This Row],[Years of Experience]],Filters!$G$3:$I$9,3,TRUE))</f>
        <v>1</v>
      </c>
    </row>
    <row r="762" spans="2:23" ht="15" customHeight="1" x14ac:dyDescent="0.25">
      <c r="B762" t="s">
        <v>2158</v>
      </c>
      <c r="C762" s="1">
        <v>41055.741087962961</v>
      </c>
      <c r="D762">
        <v>19068</v>
      </c>
      <c r="E762" t="s">
        <v>668</v>
      </c>
      <c r="F762" t="s">
        <v>258</v>
      </c>
      <c r="G762" t="s">
        <v>287</v>
      </c>
      <c r="H762" t="s">
        <v>10</v>
      </c>
      <c r="I762">
        <v>20</v>
      </c>
      <c r="J762" t="str">
        <f>VLOOKUP(tblSalaries[[#This Row],[clean Country]],tblCountries[[#All],[Mapping]:[Region]],2,FALSE)</f>
        <v>APAC</v>
      </c>
      <c r="L762" s="9" t="str">
        <f>IF($T762,tblSalaries[[#This Row],[Salary in USD]],"")</f>
        <v/>
      </c>
      <c r="M762" s="9" t="str">
        <f>IF($T762,tblSalaries[[#This Row],[Your Job Title]],"")</f>
        <v/>
      </c>
      <c r="N762" s="9" t="str">
        <f>IF($T762,tblSalaries[[#This Row],[Job Type]],"")</f>
        <v/>
      </c>
      <c r="O762" s="9" t="str">
        <f>IF($T762,tblSalaries[[#This Row],[clean Country]],"")</f>
        <v/>
      </c>
      <c r="P762" s="9" t="str">
        <f>IF($T762,tblSalaries[[#This Row],[How many hours of a day you work on Excel]],"")</f>
        <v/>
      </c>
      <c r="Q762" s="9" t="str">
        <f>IF($T762,tblSalaries[[#This Row],[Years of Experience]],"")</f>
        <v/>
      </c>
      <c r="R762" s="9" t="str">
        <f>IF($T762,tblSalaries[[#This Row],[Region]],"")</f>
        <v/>
      </c>
      <c r="T762" s="11">
        <f t="shared" si="11"/>
        <v>0</v>
      </c>
      <c r="U762" s="11">
        <f>VLOOKUP(tblSalaries[[#This Row],[Region]],SReg,2,FALSE)</f>
        <v>0</v>
      </c>
      <c r="V762" s="11">
        <f>VLOOKUP(tblSalaries[[#This Row],[How many hours of a day you work on Excel]],SHours,2,FALSE)</f>
        <v>1</v>
      </c>
      <c r="W762" s="11">
        <f>IF(tblSalaries[[#This Row],[Years of Experience]]="",Filters!$I$10,VLOOKUP(tblSalaries[[#This Row],[Years of Experience]],Filters!$G$3:$I$9,3,TRUE))</f>
        <v>1</v>
      </c>
    </row>
    <row r="763" spans="2:23" ht="15" customHeight="1" x14ac:dyDescent="0.25">
      <c r="B763" t="s">
        <v>2159</v>
      </c>
      <c r="C763" s="1">
        <v>41055.74255787037</v>
      </c>
      <c r="D763">
        <v>5342.3750062327708</v>
      </c>
      <c r="E763" t="s">
        <v>669</v>
      </c>
      <c r="F763" t="s">
        <v>391</v>
      </c>
      <c r="G763" t="s">
        <v>6</v>
      </c>
      <c r="H763" t="s">
        <v>10</v>
      </c>
      <c r="I763">
        <v>4</v>
      </c>
      <c r="J763" t="str">
        <f>VLOOKUP(tblSalaries[[#This Row],[clean Country]],tblCountries[[#All],[Mapping]:[Region]],2,FALSE)</f>
        <v>APAC</v>
      </c>
      <c r="L763" s="9" t="str">
        <f>IF($T763,tblSalaries[[#This Row],[Salary in USD]],"")</f>
        <v/>
      </c>
      <c r="M763" s="9" t="str">
        <f>IF($T763,tblSalaries[[#This Row],[Your Job Title]],"")</f>
        <v/>
      </c>
      <c r="N763" s="9" t="str">
        <f>IF($T763,tblSalaries[[#This Row],[Job Type]],"")</f>
        <v/>
      </c>
      <c r="O763" s="9" t="str">
        <f>IF($T763,tblSalaries[[#This Row],[clean Country]],"")</f>
        <v/>
      </c>
      <c r="P763" s="9" t="str">
        <f>IF($T763,tblSalaries[[#This Row],[How many hours of a day you work on Excel]],"")</f>
        <v/>
      </c>
      <c r="Q763" s="9" t="str">
        <f>IF($T763,tblSalaries[[#This Row],[Years of Experience]],"")</f>
        <v/>
      </c>
      <c r="R763" s="9" t="str">
        <f>IF($T763,tblSalaries[[#This Row],[Region]],"")</f>
        <v/>
      </c>
      <c r="T763" s="11">
        <f t="shared" si="11"/>
        <v>0</v>
      </c>
      <c r="U763" s="11">
        <f>VLOOKUP(tblSalaries[[#This Row],[Region]],SReg,2,FALSE)</f>
        <v>0</v>
      </c>
      <c r="V763" s="11">
        <f>VLOOKUP(tblSalaries[[#This Row],[How many hours of a day you work on Excel]],SHours,2,FALSE)</f>
        <v>1</v>
      </c>
      <c r="W763" s="11">
        <f>IF(tblSalaries[[#This Row],[Years of Experience]]="",Filters!$I$10,VLOOKUP(tblSalaries[[#This Row],[Years of Experience]],Filters!$G$3:$I$9,3,TRUE))</f>
        <v>0</v>
      </c>
    </row>
    <row r="764" spans="2:23" ht="15" customHeight="1" x14ac:dyDescent="0.25">
      <c r="B764" t="s">
        <v>2160</v>
      </c>
      <c r="C764" s="1">
        <v>41055.744062500002</v>
      </c>
      <c r="D764">
        <v>48000</v>
      </c>
      <c r="E764" t="s">
        <v>294</v>
      </c>
      <c r="F764" t="s">
        <v>294</v>
      </c>
      <c r="G764" t="s">
        <v>142</v>
      </c>
      <c r="H764" t="s">
        <v>10</v>
      </c>
      <c r="I764">
        <v>3</v>
      </c>
      <c r="J764" t="str">
        <f>VLOOKUP(tblSalaries[[#This Row],[clean Country]],tblCountries[[#All],[Mapping]:[Region]],2,FALSE)</f>
        <v>APAC</v>
      </c>
      <c r="L764" s="9" t="str">
        <f>IF($T764,tblSalaries[[#This Row],[Salary in USD]],"")</f>
        <v/>
      </c>
      <c r="M764" s="9" t="str">
        <f>IF($T764,tblSalaries[[#This Row],[Your Job Title]],"")</f>
        <v/>
      </c>
      <c r="N764" s="9" t="str">
        <f>IF($T764,tblSalaries[[#This Row],[Job Type]],"")</f>
        <v/>
      </c>
      <c r="O764" s="9" t="str">
        <f>IF($T764,tblSalaries[[#This Row],[clean Country]],"")</f>
        <v/>
      </c>
      <c r="P764" s="9" t="str">
        <f>IF($T764,tblSalaries[[#This Row],[How many hours of a day you work on Excel]],"")</f>
        <v/>
      </c>
      <c r="Q764" s="9" t="str">
        <f>IF($T764,tblSalaries[[#This Row],[Years of Experience]],"")</f>
        <v/>
      </c>
      <c r="R764" s="9" t="str">
        <f>IF($T764,tblSalaries[[#This Row],[Region]],"")</f>
        <v/>
      </c>
      <c r="T764" s="11">
        <f t="shared" si="11"/>
        <v>0</v>
      </c>
      <c r="U764" s="11">
        <f>VLOOKUP(tblSalaries[[#This Row],[Region]],SReg,2,FALSE)</f>
        <v>0</v>
      </c>
      <c r="V764" s="11">
        <f>VLOOKUP(tblSalaries[[#This Row],[How many hours of a day you work on Excel]],SHours,2,FALSE)</f>
        <v>1</v>
      </c>
      <c r="W764" s="11">
        <f>IF(tblSalaries[[#This Row],[Years of Experience]]="",Filters!$I$10,VLOOKUP(tblSalaries[[#This Row],[Years of Experience]],Filters!$G$3:$I$9,3,TRUE))</f>
        <v>0</v>
      </c>
    </row>
    <row r="765" spans="2:23" ht="15" customHeight="1" x14ac:dyDescent="0.25">
      <c r="B765" t="s">
        <v>2161</v>
      </c>
      <c r="C765" s="1">
        <v>41055.763761574075</v>
      </c>
      <c r="D765">
        <v>3917.7416712373652</v>
      </c>
      <c r="E765" t="s">
        <v>670</v>
      </c>
      <c r="F765" t="s">
        <v>233</v>
      </c>
      <c r="G765" t="s">
        <v>6</v>
      </c>
      <c r="H765" t="s">
        <v>7</v>
      </c>
      <c r="I765">
        <v>2</v>
      </c>
      <c r="J765" t="str">
        <f>VLOOKUP(tblSalaries[[#This Row],[clean Country]],tblCountries[[#All],[Mapping]:[Region]],2,FALSE)</f>
        <v>APAC</v>
      </c>
      <c r="L765" s="9" t="str">
        <f>IF($T765,tblSalaries[[#This Row],[Salary in USD]],"")</f>
        <v/>
      </c>
      <c r="M765" s="9" t="str">
        <f>IF($T765,tblSalaries[[#This Row],[Your Job Title]],"")</f>
        <v/>
      </c>
      <c r="N765" s="9" t="str">
        <f>IF($T765,tblSalaries[[#This Row],[Job Type]],"")</f>
        <v/>
      </c>
      <c r="O765" s="9" t="str">
        <f>IF($T765,tblSalaries[[#This Row],[clean Country]],"")</f>
        <v/>
      </c>
      <c r="P765" s="9" t="str">
        <f>IF($T765,tblSalaries[[#This Row],[How many hours of a day you work on Excel]],"")</f>
        <v/>
      </c>
      <c r="Q765" s="9" t="str">
        <f>IF($T765,tblSalaries[[#This Row],[Years of Experience]],"")</f>
        <v/>
      </c>
      <c r="R765" s="9" t="str">
        <f>IF($T765,tblSalaries[[#This Row],[Region]],"")</f>
        <v/>
      </c>
      <c r="T765" s="11">
        <f t="shared" si="11"/>
        <v>0</v>
      </c>
      <c r="U765" s="11">
        <f>VLOOKUP(tblSalaries[[#This Row],[Region]],SReg,2,FALSE)</f>
        <v>0</v>
      </c>
      <c r="V765" s="11">
        <f>VLOOKUP(tblSalaries[[#This Row],[How many hours of a day you work on Excel]],SHours,2,FALSE)</f>
        <v>1</v>
      </c>
      <c r="W765" s="11">
        <f>IF(tblSalaries[[#This Row],[Years of Experience]]="",Filters!$I$10,VLOOKUP(tblSalaries[[#This Row],[Years of Experience]],Filters!$G$3:$I$9,3,TRUE))</f>
        <v>0</v>
      </c>
    </row>
    <row r="766" spans="2:23" ht="15" customHeight="1" x14ac:dyDescent="0.25">
      <c r="B766" t="s">
        <v>2162</v>
      </c>
      <c r="C766" s="1">
        <v>41055.770208333335</v>
      </c>
      <c r="D766">
        <v>13500</v>
      </c>
      <c r="E766" t="s">
        <v>297</v>
      </c>
      <c r="F766" t="s">
        <v>3391</v>
      </c>
      <c r="G766" t="s">
        <v>6</v>
      </c>
      <c r="H766" t="s">
        <v>10</v>
      </c>
      <c r="I766">
        <v>2.5</v>
      </c>
      <c r="J766" t="str">
        <f>VLOOKUP(tblSalaries[[#This Row],[clean Country]],tblCountries[[#All],[Mapping]:[Region]],2,FALSE)</f>
        <v>APAC</v>
      </c>
      <c r="L766" s="9" t="str">
        <f>IF($T766,tblSalaries[[#This Row],[Salary in USD]],"")</f>
        <v/>
      </c>
      <c r="M766" s="9" t="str">
        <f>IF($T766,tblSalaries[[#This Row],[Your Job Title]],"")</f>
        <v/>
      </c>
      <c r="N766" s="9" t="str">
        <f>IF($T766,tblSalaries[[#This Row],[Job Type]],"")</f>
        <v/>
      </c>
      <c r="O766" s="9" t="str">
        <f>IF($T766,tblSalaries[[#This Row],[clean Country]],"")</f>
        <v/>
      </c>
      <c r="P766" s="9" t="str">
        <f>IF($T766,tblSalaries[[#This Row],[How many hours of a day you work on Excel]],"")</f>
        <v/>
      </c>
      <c r="Q766" s="9" t="str">
        <f>IF($T766,tblSalaries[[#This Row],[Years of Experience]],"")</f>
        <v/>
      </c>
      <c r="R766" s="9" t="str">
        <f>IF($T766,tblSalaries[[#This Row],[Region]],"")</f>
        <v/>
      </c>
      <c r="T766" s="11">
        <f t="shared" si="11"/>
        <v>0</v>
      </c>
      <c r="U766" s="11">
        <f>VLOOKUP(tblSalaries[[#This Row],[Region]],SReg,2,FALSE)</f>
        <v>0</v>
      </c>
      <c r="V766" s="11">
        <f>VLOOKUP(tblSalaries[[#This Row],[How many hours of a day you work on Excel]],SHours,2,FALSE)</f>
        <v>1</v>
      </c>
      <c r="W766" s="11">
        <f>IF(tblSalaries[[#This Row],[Years of Experience]]="",Filters!$I$10,VLOOKUP(tblSalaries[[#This Row],[Years of Experience]],Filters!$G$3:$I$9,3,TRUE))</f>
        <v>0</v>
      </c>
    </row>
    <row r="767" spans="2:23" ht="15" customHeight="1" x14ac:dyDescent="0.25">
      <c r="B767" t="s">
        <v>2163</v>
      </c>
      <c r="C767" s="1">
        <v>41055.774537037039</v>
      </c>
      <c r="D767">
        <v>45000</v>
      </c>
      <c r="E767" t="s">
        <v>42</v>
      </c>
      <c r="F767" t="s">
        <v>45</v>
      </c>
      <c r="G767" t="s">
        <v>6</v>
      </c>
      <c r="H767" t="s">
        <v>22</v>
      </c>
      <c r="I767">
        <v>15</v>
      </c>
      <c r="J767" t="str">
        <f>VLOOKUP(tblSalaries[[#This Row],[clean Country]],tblCountries[[#All],[Mapping]:[Region]],2,FALSE)</f>
        <v>APAC</v>
      </c>
      <c r="L767" s="9" t="str">
        <f>IF($T767,tblSalaries[[#This Row],[Salary in USD]],"")</f>
        <v/>
      </c>
      <c r="M767" s="9" t="str">
        <f>IF($T767,tblSalaries[[#This Row],[Your Job Title]],"")</f>
        <v/>
      </c>
      <c r="N767" s="9" t="str">
        <f>IF($T767,tblSalaries[[#This Row],[Job Type]],"")</f>
        <v/>
      </c>
      <c r="O767" s="9" t="str">
        <f>IF($T767,tblSalaries[[#This Row],[clean Country]],"")</f>
        <v/>
      </c>
      <c r="P767" s="9" t="str">
        <f>IF($T767,tblSalaries[[#This Row],[How many hours of a day you work on Excel]],"")</f>
        <v/>
      </c>
      <c r="Q767" s="9" t="str">
        <f>IF($T767,tblSalaries[[#This Row],[Years of Experience]],"")</f>
        <v/>
      </c>
      <c r="R767" s="9" t="str">
        <f>IF($T767,tblSalaries[[#This Row],[Region]],"")</f>
        <v/>
      </c>
      <c r="T767" s="11">
        <f t="shared" si="11"/>
        <v>0</v>
      </c>
      <c r="U767" s="11">
        <f>VLOOKUP(tblSalaries[[#This Row],[Region]],SReg,2,FALSE)</f>
        <v>0</v>
      </c>
      <c r="V767" s="11">
        <f>VLOOKUP(tblSalaries[[#This Row],[How many hours of a day you work on Excel]],SHours,2,FALSE)</f>
        <v>0</v>
      </c>
      <c r="W767" s="11">
        <f>IF(tblSalaries[[#This Row],[Years of Experience]]="",Filters!$I$10,VLOOKUP(tblSalaries[[#This Row],[Years of Experience]],Filters!$G$3:$I$9,3,TRUE))</f>
        <v>1</v>
      </c>
    </row>
    <row r="768" spans="2:23" ht="15" customHeight="1" x14ac:dyDescent="0.25">
      <c r="B768" t="s">
        <v>2164</v>
      </c>
      <c r="C768" s="1">
        <v>41055.776863425926</v>
      </c>
      <c r="D768">
        <v>69871.969144538423</v>
      </c>
      <c r="E768" t="s">
        <v>25</v>
      </c>
      <c r="F768" t="s">
        <v>3393</v>
      </c>
      <c r="G768" t="s">
        <v>671</v>
      </c>
      <c r="H768" t="s">
        <v>15</v>
      </c>
      <c r="I768">
        <v>18</v>
      </c>
      <c r="J768" t="str">
        <f>VLOOKUP(tblSalaries[[#This Row],[clean Country]],tblCountries[[#All],[Mapping]:[Region]],2,FALSE)</f>
        <v>EMEA</v>
      </c>
      <c r="L768" s="9" t="str">
        <f>IF($T768,tblSalaries[[#This Row],[Salary in USD]],"")</f>
        <v/>
      </c>
      <c r="M768" s="9" t="str">
        <f>IF($T768,tblSalaries[[#This Row],[Your Job Title]],"")</f>
        <v/>
      </c>
      <c r="N768" s="9" t="str">
        <f>IF($T768,tblSalaries[[#This Row],[Job Type]],"")</f>
        <v/>
      </c>
      <c r="O768" s="9" t="str">
        <f>IF($T768,tblSalaries[[#This Row],[clean Country]],"")</f>
        <v/>
      </c>
      <c r="P768" s="9" t="str">
        <f>IF($T768,tblSalaries[[#This Row],[How many hours of a day you work on Excel]],"")</f>
        <v/>
      </c>
      <c r="Q768" s="9" t="str">
        <f>IF($T768,tblSalaries[[#This Row],[Years of Experience]],"")</f>
        <v/>
      </c>
      <c r="R768" s="9" t="str">
        <f>IF($T768,tblSalaries[[#This Row],[Region]],"")</f>
        <v/>
      </c>
      <c r="T768" s="11">
        <f t="shared" si="11"/>
        <v>0</v>
      </c>
      <c r="U768" s="11">
        <f>VLOOKUP(tblSalaries[[#This Row],[Region]],SReg,2,FALSE)</f>
        <v>0</v>
      </c>
      <c r="V768" s="11">
        <f>VLOOKUP(tblSalaries[[#This Row],[How many hours of a day you work on Excel]],SHours,2,FALSE)</f>
        <v>0</v>
      </c>
      <c r="W768" s="11">
        <f>IF(tblSalaries[[#This Row],[Years of Experience]]="",Filters!$I$10,VLOOKUP(tblSalaries[[#This Row],[Years of Experience]],Filters!$G$3:$I$9,3,TRUE))</f>
        <v>1</v>
      </c>
    </row>
    <row r="769" spans="2:23" ht="15" customHeight="1" x14ac:dyDescent="0.25">
      <c r="B769" t="s">
        <v>2165</v>
      </c>
      <c r="C769" s="1">
        <v>41055.778831018521</v>
      </c>
      <c r="D769">
        <v>8547.8000099724322</v>
      </c>
      <c r="E769" t="s">
        <v>672</v>
      </c>
      <c r="F769" t="s">
        <v>45</v>
      </c>
      <c r="G769" t="s">
        <v>6</v>
      </c>
      <c r="H769" t="s">
        <v>7</v>
      </c>
      <c r="I769">
        <v>11</v>
      </c>
      <c r="J769" t="str">
        <f>VLOOKUP(tblSalaries[[#This Row],[clean Country]],tblCountries[[#All],[Mapping]:[Region]],2,FALSE)</f>
        <v>APAC</v>
      </c>
      <c r="L769" s="9" t="str">
        <f>IF($T769,tblSalaries[[#This Row],[Salary in USD]],"")</f>
        <v/>
      </c>
      <c r="M769" s="9" t="str">
        <f>IF($T769,tblSalaries[[#This Row],[Your Job Title]],"")</f>
        <v/>
      </c>
      <c r="N769" s="9" t="str">
        <f>IF($T769,tblSalaries[[#This Row],[Job Type]],"")</f>
        <v/>
      </c>
      <c r="O769" s="9" t="str">
        <f>IF($T769,tblSalaries[[#This Row],[clean Country]],"")</f>
        <v/>
      </c>
      <c r="P769" s="9" t="str">
        <f>IF($T769,tblSalaries[[#This Row],[How many hours of a day you work on Excel]],"")</f>
        <v/>
      </c>
      <c r="Q769" s="9" t="str">
        <f>IF($T769,tblSalaries[[#This Row],[Years of Experience]],"")</f>
        <v/>
      </c>
      <c r="R769" s="9" t="str">
        <f>IF($T769,tblSalaries[[#This Row],[Region]],"")</f>
        <v/>
      </c>
      <c r="T769" s="11">
        <f t="shared" si="11"/>
        <v>0</v>
      </c>
      <c r="U769" s="11">
        <f>VLOOKUP(tblSalaries[[#This Row],[Region]],SReg,2,FALSE)</f>
        <v>0</v>
      </c>
      <c r="V769" s="11">
        <f>VLOOKUP(tblSalaries[[#This Row],[How many hours of a day you work on Excel]],SHours,2,FALSE)</f>
        <v>1</v>
      </c>
      <c r="W769" s="11">
        <f>IF(tblSalaries[[#This Row],[Years of Experience]]="",Filters!$I$10,VLOOKUP(tblSalaries[[#This Row],[Years of Experience]],Filters!$G$3:$I$9,3,TRUE))</f>
        <v>1</v>
      </c>
    </row>
    <row r="770" spans="2:23" ht="15" customHeight="1" x14ac:dyDescent="0.25">
      <c r="B770" t="s">
        <v>2166</v>
      </c>
      <c r="C770" s="1">
        <v>41055.780555555553</v>
      </c>
      <c r="D770">
        <v>9146.5655463031271</v>
      </c>
      <c r="E770" t="s">
        <v>258</v>
      </c>
      <c r="F770" t="s">
        <v>258</v>
      </c>
      <c r="G770" t="s">
        <v>296</v>
      </c>
      <c r="H770" t="s">
        <v>22</v>
      </c>
      <c r="I770">
        <v>7</v>
      </c>
      <c r="J770" t="str">
        <f>VLOOKUP(tblSalaries[[#This Row],[clean Country]],tblCountries[[#All],[Mapping]:[Region]],2,FALSE)</f>
        <v>EMEA</v>
      </c>
      <c r="L770" s="9" t="str">
        <f>IF($T770,tblSalaries[[#This Row],[Salary in USD]],"")</f>
        <v/>
      </c>
      <c r="M770" s="9" t="str">
        <f>IF($T770,tblSalaries[[#This Row],[Your Job Title]],"")</f>
        <v/>
      </c>
      <c r="N770" s="9" t="str">
        <f>IF($T770,tblSalaries[[#This Row],[Job Type]],"")</f>
        <v/>
      </c>
      <c r="O770" s="9" t="str">
        <f>IF($T770,tblSalaries[[#This Row],[clean Country]],"")</f>
        <v/>
      </c>
      <c r="P770" s="9" t="str">
        <f>IF($T770,tblSalaries[[#This Row],[How many hours of a day you work on Excel]],"")</f>
        <v/>
      </c>
      <c r="Q770" s="9" t="str">
        <f>IF($T770,tblSalaries[[#This Row],[Years of Experience]],"")</f>
        <v/>
      </c>
      <c r="R770" s="9" t="str">
        <f>IF($T770,tblSalaries[[#This Row],[Region]],"")</f>
        <v/>
      </c>
      <c r="T770" s="11">
        <f t="shared" si="11"/>
        <v>0</v>
      </c>
      <c r="U770" s="11">
        <f>VLOOKUP(tblSalaries[[#This Row],[Region]],SReg,2,FALSE)</f>
        <v>0</v>
      </c>
      <c r="V770" s="11">
        <f>VLOOKUP(tblSalaries[[#This Row],[How many hours of a day you work on Excel]],SHours,2,FALSE)</f>
        <v>0</v>
      </c>
      <c r="W770" s="11">
        <f>IF(tblSalaries[[#This Row],[Years of Experience]]="",Filters!$I$10,VLOOKUP(tblSalaries[[#This Row],[Years of Experience]],Filters!$G$3:$I$9,3,TRUE))</f>
        <v>0</v>
      </c>
    </row>
    <row r="771" spans="2:23" ht="15" customHeight="1" x14ac:dyDescent="0.25">
      <c r="B771" t="s">
        <v>2167</v>
      </c>
      <c r="C771" s="1">
        <v>41055.789490740739</v>
      </c>
      <c r="D771">
        <v>10150.512511842264</v>
      </c>
      <c r="E771" t="s">
        <v>17</v>
      </c>
      <c r="F771" t="s">
        <v>17</v>
      </c>
      <c r="G771" t="s">
        <v>6</v>
      </c>
      <c r="H771" t="s">
        <v>10</v>
      </c>
      <c r="I771">
        <v>2.4</v>
      </c>
      <c r="J771" t="str">
        <f>VLOOKUP(tblSalaries[[#This Row],[clean Country]],tblCountries[[#All],[Mapping]:[Region]],2,FALSE)</f>
        <v>APAC</v>
      </c>
      <c r="L771" s="9" t="str">
        <f>IF($T771,tblSalaries[[#This Row],[Salary in USD]],"")</f>
        <v/>
      </c>
      <c r="M771" s="9" t="str">
        <f>IF($T771,tblSalaries[[#This Row],[Your Job Title]],"")</f>
        <v/>
      </c>
      <c r="N771" s="9" t="str">
        <f>IF($T771,tblSalaries[[#This Row],[Job Type]],"")</f>
        <v/>
      </c>
      <c r="O771" s="9" t="str">
        <f>IF($T771,tblSalaries[[#This Row],[clean Country]],"")</f>
        <v/>
      </c>
      <c r="P771" s="9" t="str">
        <f>IF($T771,tblSalaries[[#This Row],[How many hours of a day you work on Excel]],"")</f>
        <v/>
      </c>
      <c r="Q771" s="9" t="str">
        <f>IF($T771,tblSalaries[[#This Row],[Years of Experience]],"")</f>
        <v/>
      </c>
      <c r="R771" s="9" t="str">
        <f>IF($T771,tblSalaries[[#This Row],[Region]],"")</f>
        <v/>
      </c>
      <c r="T771" s="11">
        <f t="shared" si="11"/>
        <v>0</v>
      </c>
      <c r="U771" s="11">
        <f>VLOOKUP(tblSalaries[[#This Row],[Region]],SReg,2,FALSE)</f>
        <v>0</v>
      </c>
      <c r="V771" s="11">
        <f>VLOOKUP(tblSalaries[[#This Row],[How many hours of a day you work on Excel]],SHours,2,FALSE)</f>
        <v>1</v>
      </c>
      <c r="W771" s="11">
        <f>IF(tblSalaries[[#This Row],[Years of Experience]]="",Filters!$I$10,VLOOKUP(tblSalaries[[#This Row],[Years of Experience]],Filters!$G$3:$I$9,3,TRUE))</f>
        <v>0</v>
      </c>
    </row>
    <row r="772" spans="2:23" ht="15" customHeight="1" x14ac:dyDescent="0.25">
      <c r="B772" t="s">
        <v>2168</v>
      </c>
      <c r="C772" s="1">
        <v>41055.797164351854</v>
      </c>
      <c r="D772">
        <v>11325.835013213473</v>
      </c>
      <c r="E772" t="s">
        <v>446</v>
      </c>
      <c r="F772" t="s">
        <v>45</v>
      </c>
      <c r="G772" t="s">
        <v>6</v>
      </c>
      <c r="H772" t="s">
        <v>7</v>
      </c>
      <c r="I772">
        <v>7</v>
      </c>
      <c r="J772" t="str">
        <f>VLOOKUP(tblSalaries[[#This Row],[clean Country]],tblCountries[[#All],[Mapping]:[Region]],2,FALSE)</f>
        <v>APAC</v>
      </c>
      <c r="L772" s="9" t="str">
        <f>IF($T772,tblSalaries[[#This Row],[Salary in USD]],"")</f>
        <v/>
      </c>
      <c r="M772" s="9" t="str">
        <f>IF($T772,tblSalaries[[#This Row],[Your Job Title]],"")</f>
        <v/>
      </c>
      <c r="N772" s="9" t="str">
        <f>IF($T772,tblSalaries[[#This Row],[Job Type]],"")</f>
        <v/>
      </c>
      <c r="O772" s="9" t="str">
        <f>IF($T772,tblSalaries[[#This Row],[clean Country]],"")</f>
        <v/>
      </c>
      <c r="P772" s="9" t="str">
        <f>IF($T772,tblSalaries[[#This Row],[How many hours of a day you work on Excel]],"")</f>
        <v/>
      </c>
      <c r="Q772" s="9" t="str">
        <f>IF($T772,tblSalaries[[#This Row],[Years of Experience]],"")</f>
        <v/>
      </c>
      <c r="R772" s="9" t="str">
        <f>IF($T772,tblSalaries[[#This Row],[Region]],"")</f>
        <v/>
      </c>
      <c r="T772" s="11">
        <f t="shared" si="11"/>
        <v>0</v>
      </c>
      <c r="U772" s="11">
        <f>VLOOKUP(tblSalaries[[#This Row],[Region]],SReg,2,FALSE)</f>
        <v>0</v>
      </c>
      <c r="V772" s="11">
        <f>VLOOKUP(tblSalaries[[#This Row],[How many hours of a day you work on Excel]],SHours,2,FALSE)</f>
        <v>1</v>
      </c>
      <c r="W772" s="11">
        <f>IF(tblSalaries[[#This Row],[Years of Experience]]="",Filters!$I$10,VLOOKUP(tblSalaries[[#This Row],[Years of Experience]],Filters!$G$3:$I$9,3,TRUE))</f>
        <v>0</v>
      </c>
    </row>
    <row r="773" spans="2:23" ht="15" customHeight="1" x14ac:dyDescent="0.25">
      <c r="B773" t="s">
        <v>2169</v>
      </c>
      <c r="C773" s="1">
        <v>41055.801145833335</v>
      </c>
      <c r="D773">
        <v>1910.5359690238436</v>
      </c>
      <c r="E773" t="s">
        <v>673</v>
      </c>
      <c r="F773" t="s">
        <v>3391</v>
      </c>
      <c r="G773" t="s">
        <v>14</v>
      </c>
      <c r="H773" t="s">
        <v>10</v>
      </c>
      <c r="I773">
        <v>7</v>
      </c>
      <c r="J773" t="str">
        <f>VLOOKUP(tblSalaries[[#This Row],[clean Country]],tblCountries[[#All],[Mapping]:[Region]],2,FALSE)</f>
        <v>EMEA</v>
      </c>
      <c r="L773" s="9" t="str">
        <f>IF($T773,tblSalaries[[#This Row],[Salary in USD]],"")</f>
        <v/>
      </c>
      <c r="M773" s="9" t="str">
        <f>IF($T773,tblSalaries[[#This Row],[Your Job Title]],"")</f>
        <v/>
      </c>
      <c r="N773" s="9" t="str">
        <f>IF($T773,tblSalaries[[#This Row],[Job Type]],"")</f>
        <v/>
      </c>
      <c r="O773" s="9" t="str">
        <f>IF($T773,tblSalaries[[#This Row],[clean Country]],"")</f>
        <v/>
      </c>
      <c r="P773" s="9" t="str">
        <f>IF($T773,tblSalaries[[#This Row],[How many hours of a day you work on Excel]],"")</f>
        <v/>
      </c>
      <c r="Q773" s="9" t="str">
        <f>IF($T773,tblSalaries[[#This Row],[Years of Experience]],"")</f>
        <v/>
      </c>
      <c r="R773" s="9" t="str">
        <f>IF($T773,tblSalaries[[#This Row],[Region]],"")</f>
        <v/>
      </c>
      <c r="T773" s="11">
        <f t="shared" si="11"/>
        <v>0</v>
      </c>
      <c r="U773" s="11">
        <f>VLOOKUP(tblSalaries[[#This Row],[Region]],SReg,2,FALSE)</f>
        <v>0</v>
      </c>
      <c r="V773" s="11">
        <f>VLOOKUP(tblSalaries[[#This Row],[How many hours of a day you work on Excel]],SHours,2,FALSE)</f>
        <v>1</v>
      </c>
      <c r="W773" s="11">
        <f>IF(tblSalaries[[#This Row],[Years of Experience]]="",Filters!$I$10,VLOOKUP(tblSalaries[[#This Row],[Years of Experience]],Filters!$G$3:$I$9,3,TRUE))</f>
        <v>0</v>
      </c>
    </row>
    <row r="774" spans="2:23" ht="15" customHeight="1" x14ac:dyDescent="0.25">
      <c r="B774" t="s">
        <v>2170</v>
      </c>
      <c r="C774" s="1">
        <v>41055.807557870372</v>
      </c>
      <c r="D774">
        <v>36000</v>
      </c>
      <c r="E774" t="s">
        <v>674</v>
      </c>
      <c r="F774" t="s">
        <v>45</v>
      </c>
      <c r="G774" t="s">
        <v>70</v>
      </c>
      <c r="H774" t="s">
        <v>15</v>
      </c>
      <c r="I774">
        <v>12</v>
      </c>
      <c r="J774" t="str">
        <f>VLOOKUP(tblSalaries[[#This Row],[clean Country]],tblCountries[[#All],[Mapping]:[Region]],2,FALSE)</f>
        <v>APAC</v>
      </c>
      <c r="L774" s="9" t="str">
        <f>IF($T774,tblSalaries[[#This Row],[Salary in USD]],"")</f>
        <v/>
      </c>
      <c r="M774" s="9" t="str">
        <f>IF($T774,tblSalaries[[#This Row],[Your Job Title]],"")</f>
        <v/>
      </c>
      <c r="N774" s="9" t="str">
        <f>IF($T774,tblSalaries[[#This Row],[Job Type]],"")</f>
        <v/>
      </c>
      <c r="O774" s="9" t="str">
        <f>IF($T774,tblSalaries[[#This Row],[clean Country]],"")</f>
        <v/>
      </c>
      <c r="P774" s="9" t="str">
        <f>IF($T774,tblSalaries[[#This Row],[How many hours of a day you work on Excel]],"")</f>
        <v/>
      </c>
      <c r="Q774" s="9" t="str">
        <f>IF($T774,tblSalaries[[#This Row],[Years of Experience]],"")</f>
        <v/>
      </c>
      <c r="R774" s="9" t="str">
        <f>IF($T774,tblSalaries[[#This Row],[Region]],"")</f>
        <v/>
      </c>
      <c r="T774" s="11">
        <f t="shared" si="11"/>
        <v>0</v>
      </c>
      <c r="U774" s="11">
        <f>VLOOKUP(tblSalaries[[#This Row],[Region]],SReg,2,FALSE)</f>
        <v>0</v>
      </c>
      <c r="V774" s="11">
        <f>VLOOKUP(tblSalaries[[#This Row],[How many hours of a day you work on Excel]],SHours,2,FALSE)</f>
        <v>0</v>
      </c>
      <c r="W774" s="11">
        <f>IF(tblSalaries[[#This Row],[Years of Experience]]="",Filters!$I$10,VLOOKUP(tblSalaries[[#This Row],[Years of Experience]],Filters!$G$3:$I$9,3,TRUE))</f>
        <v>1</v>
      </c>
    </row>
    <row r="775" spans="2:23" ht="15" customHeight="1" x14ac:dyDescent="0.25">
      <c r="B775" t="s">
        <v>2171</v>
      </c>
      <c r="C775" s="1">
        <v>41055.812071759261</v>
      </c>
      <c r="D775">
        <v>40067.812546745779</v>
      </c>
      <c r="E775" t="s">
        <v>675</v>
      </c>
      <c r="F775" t="s">
        <v>258</v>
      </c>
      <c r="G775" t="s">
        <v>6</v>
      </c>
      <c r="H775" t="s">
        <v>22</v>
      </c>
      <c r="I775">
        <v>5</v>
      </c>
      <c r="J775" t="str">
        <f>VLOOKUP(tblSalaries[[#This Row],[clean Country]],tblCountries[[#All],[Mapping]:[Region]],2,FALSE)</f>
        <v>APAC</v>
      </c>
      <c r="L775" s="9" t="str">
        <f>IF($T775,tblSalaries[[#This Row],[Salary in USD]],"")</f>
        <v/>
      </c>
      <c r="M775" s="9" t="str">
        <f>IF($T775,tblSalaries[[#This Row],[Your Job Title]],"")</f>
        <v/>
      </c>
      <c r="N775" s="9" t="str">
        <f>IF($T775,tblSalaries[[#This Row],[Job Type]],"")</f>
        <v/>
      </c>
      <c r="O775" s="9" t="str">
        <f>IF($T775,tblSalaries[[#This Row],[clean Country]],"")</f>
        <v/>
      </c>
      <c r="P775" s="9" t="str">
        <f>IF($T775,tblSalaries[[#This Row],[How many hours of a day you work on Excel]],"")</f>
        <v/>
      </c>
      <c r="Q775" s="9" t="str">
        <f>IF($T775,tblSalaries[[#This Row],[Years of Experience]],"")</f>
        <v/>
      </c>
      <c r="R775" s="9" t="str">
        <f>IF($T775,tblSalaries[[#This Row],[Region]],"")</f>
        <v/>
      </c>
      <c r="T775" s="11">
        <f t="shared" ref="T775:T838" si="12">U775*V775*W775</f>
        <v>0</v>
      </c>
      <c r="U775" s="11">
        <f>VLOOKUP(tblSalaries[[#This Row],[Region]],SReg,2,FALSE)</f>
        <v>0</v>
      </c>
      <c r="V775" s="11">
        <f>VLOOKUP(tblSalaries[[#This Row],[How many hours of a day you work on Excel]],SHours,2,FALSE)</f>
        <v>0</v>
      </c>
      <c r="W775" s="11">
        <f>IF(tblSalaries[[#This Row],[Years of Experience]]="",Filters!$I$10,VLOOKUP(tblSalaries[[#This Row],[Years of Experience]],Filters!$G$3:$I$9,3,TRUE))</f>
        <v>0</v>
      </c>
    </row>
    <row r="776" spans="2:23" ht="15" customHeight="1" x14ac:dyDescent="0.25">
      <c r="B776" t="s">
        <v>2172</v>
      </c>
      <c r="C776" s="1">
        <v>41055.812199074076</v>
      </c>
      <c r="D776">
        <v>16000</v>
      </c>
      <c r="E776" t="s">
        <v>676</v>
      </c>
      <c r="F776" t="s">
        <v>3391</v>
      </c>
      <c r="G776" t="s">
        <v>6</v>
      </c>
      <c r="H776" t="s">
        <v>10</v>
      </c>
      <c r="I776">
        <v>1</v>
      </c>
      <c r="J776" t="str">
        <f>VLOOKUP(tblSalaries[[#This Row],[clean Country]],tblCountries[[#All],[Mapping]:[Region]],2,FALSE)</f>
        <v>APAC</v>
      </c>
      <c r="L776" s="9" t="str">
        <f>IF($T776,tblSalaries[[#This Row],[Salary in USD]],"")</f>
        <v/>
      </c>
      <c r="M776" s="9" t="str">
        <f>IF($T776,tblSalaries[[#This Row],[Your Job Title]],"")</f>
        <v/>
      </c>
      <c r="N776" s="9" t="str">
        <f>IF($T776,tblSalaries[[#This Row],[Job Type]],"")</f>
        <v/>
      </c>
      <c r="O776" s="9" t="str">
        <f>IF($T776,tblSalaries[[#This Row],[clean Country]],"")</f>
        <v/>
      </c>
      <c r="P776" s="9" t="str">
        <f>IF($T776,tblSalaries[[#This Row],[How many hours of a day you work on Excel]],"")</f>
        <v/>
      </c>
      <c r="Q776" s="9" t="str">
        <f>IF($T776,tblSalaries[[#This Row],[Years of Experience]],"")</f>
        <v/>
      </c>
      <c r="R776" s="9" t="str">
        <f>IF($T776,tblSalaries[[#This Row],[Region]],"")</f>
        <v/>
      </c>
      <c r="T776" s="11">
        <f t="shared" si="12"/>
        <v>0</v>
      </c>
      <c r="U776" s="11">
        <f>VLOOKUP(tblSalaries[[#This Row],[Region]],SReg,2,FALSE)</f>
        <v>0</v>
      </c>
      <c r="V776" s="11">
        <f>VLOOKUP(tblSalaries[[#This Row],[How many hours of a day you work on Excel]],SHours,2,FALSE)</f>
        <v>1</v>
      </c>
      <c r="W776" s="11">
        <f>IF(tblSalaries[[#This Row],[Years of Experience]]="",Filters!$I$10,VLOOKUP(tblSalaries[[#This Row],[Years of Experience]],Filters!$G$3:$I$9,3,TRUE))</f>
        <v>0</v>
      </c>
    </row>
    <row r="777" spans="2:23" ht="15" customHeight="1" x14ac:dyDescent="0.25">
      <c r="B777" t="s">
        <v>2173</v>
      </c>
      <c r="C777" s="1">
        <v>41055.815416666665</v>
      </c>
      <c r="D777">
        <v>4273.9000049862161</v>
      </c>
      <c r="E777" t="s">
        <v>17</v>
      </c>
      <c r="F777" t="s">
        <v>17</v>
      </c>
      <c r="G777" t="s">
        <v>6</v>
      </c>
      <c r="H777" t="s">
        <v>10</v>
      </c>
      <c r="I777">
        <v>4</v>
      </c>
      <c r="J777" t="str">
        <f>VLOOKUP(tblSalaries[[#This Row],[clean Country]],tblCountries[[#All],[Mapping]:[Region]],2,FALSE)</f>
        <v>APAC</v>
      </c>
      <c r="L777" s="9" t="str">
        <f>IF($T777,tblSalaries[[#This Row],[Salary in USD]],"")</f>
        <v/>
      </c>
      <c r="M777" s="9" t="str">
        <f>IF($T777,tblSalaries[[#This Row],[Your Job Title]],"")</f>
        <v/>
      </c>
      <c r="N777" s="9" t="str">
        <f>IF($T777,tblSalaries[[#This Row],[Job Type]],"")</f>
        <v/>
      </c>
      <c r="O777" s="9" t="str">
        <f>IF($T777,tblSalaries[[#This Row],[clean Country]],"")</f>
        <v/>
      </c>
      <c r="P777" s="9" t="str">
        <f>IF($T777,tblSalaries[[#This Row],[How many hours of a day you work on Excel]],"")</f>
        <v/>
      </c>
      <c r="Q777" s="9" t="str">
        <f>IF($T777,tblSalaries[[#This Row],[Years of Experience]],"")</f>
        <v/>
      </c>
      <c r="R777" s="9" t="str">
        <f>IF($T777,tblSalaries[[#This Row],[Region]],"")</f>
        <v/>
      </c>
      <c r="T777" s="11">
        <f t="shared" si="12"/>
        <v>0</v>
      </c>
      <c r="U777" s="11">
        <f>VLOOKUP(tblSalaries[[#This Row],[Region]],SReg,2,FALSE)</f>
        <v>0</v>
      </c>
      <c r="V777" s="11">
        <f>VLOOKUP(tblSalaries[[#This Row],[How many hours of a day you work on Excel]],SHours,2,FALSE)</f>
        <v>1</v>
      </c>
      <c r="W777" s="11">
        <f>IF(tblSalaries[[#This Row],[Years of Experience]]="",Filters!$I$10,VLOOKUP(tblSalaries[[#This Row],[Years of Experience]],Filters!$G$3:$I$9,3,TRUE))</f>
        <v>0</v>
      </c>
    </row>
    <row r="778" spans="2:23" ht="15" customHeight="1" x14ac:dyDescent="0.25">
      <c r="B778" t="s">
        <v>2174</v>
      </c>
      <c r="C778" s="1">
        <v>41055.821944444448</v>
      </c>
      <c r="D778">
        <v>7123.1666749770275</v>
      </c>
      <c r="E778" t="s">
        <v>486</v>
      </c>
      <c r="F778" t="s">
        <v>45</v>
      </c>
      <c r="G778" t="s">
        <v>6</v>
      </c>
      <c r="H778" t="s">
        <v>7</v>
      </c>
      <c r="I778">
        <v>7</v>
      </c>
      <c r="J778" t="str">
        <f>VLOOKUP(tblSalaries[[#This Row],[clean Country]],tblCountries[[#All],[Mapping]:[Region]],2,FALSE)</f>
        <v>APAC</v>
      </c>
      <c r="L778" s="9" t="str">
        <f>IF($T778,tblSalaries[[#This Row],[Salary in USD]],"")</f>
        <v/>
      </c>
      <c r="M778" s="9" t="str">
        <f>IF($T778,tblSalaries[[#This Row],[Your Job Title]],"")</f>
        <v/>
      </c>
      <c r="N778" s="9" t="str">
        <f>IF($T778,tblSalaries[[#This Row],[Job Type]],"")</f>
        <v/>
      </c>
      <c r="O778" s="9" t="str">
        <f>IF($T778,tblSalaries[[#This Row],[clean Country]],"")</f>
        <v/>
      </c>
      <c r="P778" s="9" t="str">
        <f>IF($T778,tblSalaries[[#This Row],[How many hours of a day you work on Excel]],"")</f>
        <v/>
      </c>
      <c r="Q778" s="9" t="str">
        <f>IF($T778,tblSalaries[[#This Row],[Years of Experience]],"")</f>
        <v/>
      </c>
      <c r="R778" s="9" t="str">
        <f>IF($T778,tblSalaries[[#This Row],[Region]],"")</f>
        <v/>
      </c>
      <c r="T778" s="11">
        <f t="shared" si="12"/>
        <v>0</v>
      </c>
      <c r="U778" s="11">
        <f>VLOOKUP(tblSalaries[[#This Row],[Region]],SReg,2,FALSE)</f>
        <v>0</v>
      </c>
      <c r="V778" s="11">
        <f>VLOOKUP(tblSalaries[[#This Row],[How many hours of a day you work on Excel]],SHours,2,FALSE)</f>
        <v>1</v>
      </c>
      <c r="W778" s="11">
        <f>IF(tblSalaries[[#This Row],[Years of Experience]]="",Filters!$I$10,VLOOKUP(tblSalaries[[#This Row],[Years of Experience]],Filters!$G$3:$I$9,3,TRUE))</f>
        <v>0</v>
      </c>
    </row>
    <row r="779" spans="2:23" ht="15" customHeight="1" x14ac:dyDescent="0.25">
      <c r="B779" t="s">
        <v>2175</v>
      </c>
      <c r="C779" s="1">
        <v>41055.839131944442</v>
      </c>
      <c r="D779">
        <v>10000</v>
      </c>
      <c r="E779" t="s">
        <v>677</v>
      </c>
      <c r="F779" t="s">
        <v>45</v>
      </c>
      <c r="G779" t="s">
        <v>6</v>
      </c>
      <c r="H779" t="s">
        <v>22</v>
      </c>
      <c r="I779">
        <v>12</v>
      </c>
      <c r="J779" t="str">
        <f>VLOOKUP(tblSalaries[[#This Row],[clean Country]],tblCountries[[#All],[Mapping]:[Region]],2,FALSE)</f>
        <v>APAC</v>
      </c>
      <c r="L779" s="9" t="str">
        <f>IF($T779,tblSalaries[[#This Row],[Salary in USD]],"")</f>
        <v/>
      </c>
      <c r="M779" s="9" t="str">
        <f>IF($T779,tblSalaries[[#This Row],[Your Job Title]],"")</f>
        <v/>
      </c>
      <c r="N779" s="9" t="str">
        <f>IF($T779,tblSalaries[[#This Row],[Job Type]],"")</f>
        <v/>
      </c>
      <c r="O779" s="9" t="str">
        <f>IF($T779,tblSalaries[[#This Row],[clean Country]],"")</f>
        <v/>
      </c>
      <c r="P779" s="9" t="str">
        <f>IF($T779,tblSalaries[[#This Row],[How many hours of a day you work on Excel]],"")</f>
        <v/>
      </c>
      <c r="Q779" s="9" t="str">
        <f>IF($T779,tblSalaries[[#This Row],[Years of Experience]],"")</f>
        <v/>
      </c>
      <c r="R779" s="9" t="str">
        <f>IF($T779,tblSalaries[[#This Row],[Region]],"")</f>
        <v/>
      </c>
      <c r="T779" s="11">
        <f t="shared" si="12"/>
        <v>0</v>
      </c>
      <c r="U779" s="11">
        <f>VLOOKUP(tblSalaries[[#This Row],[Region]],SReg,2,FALSE)</f>
        <v>0</v>
      </c>
      <c r="V779" s="11">
        <f>VLOOKUP(tblSalaries[[#This Row],[How many hours of a day you work on Excel]],SHours,2,FALSE)</f>
        <v>0</v>
      </c>
      <c r="W779" s="11">
        <f>IF(tblSalaries[[#This Row],[Years of Experience]]="",Filters!$I$10,VLOOKUP(tblSalaries[[#This Row],[Years of Experience]],Filters!$G$3:$I$9,3,TRUE))</f>
        <v>1</v>
      </c>
    </row>
    <row r="780" spans="2:23" ht="15" customHeight="1" x14ac:dyDescent="0.25">
      <c r="B780" t="s">
        <v>2176</v>
      </c>
      <c r="C780" s="1">
        <v>41055.844768518517</v>
      </c>
      <c r="D780">
        <v>64901.860520001574</v>
      </c>
      <c r="E780" t="s">
        <v>678</v>
      </c>
      <c r="F780" t="s">
        <v>17</v>
      </c>
      <c r="G780" t="s">
        <v>74</v>
      </c>
      <c r="H780" t="s">
        <v>15</v>
      </c>
      <c r="I780">
        <v>20</v>
      </c>
      <c r="J780" t="str">
        <f>VLOOKUP(tblSalaries[[#This Row],[clean Country]],tblCountries[[#All],[Mapping]:[Region]],2,FALSE)</f>
        <v>CAN</v>
      </c>
      <c r="L780" s="9" t="str">
        <f>IF($T780,tblSalaries[[#This Row],[Salary in USD]],"")</f>
        <v/>
      </c>
      <c r="M780" s="9" t="str">
        <f>IF($T780,tblSalaries[[#This Row],[Your Job Title]],"")</f>
        <v/>
      </c>
      <c r="N780" s="9" t="str">
        <f>IF($T780,tblSalaries[[#This Row],[Job Type]],"")</f>
        <v/>
      </c>
      <c r="O780" s="9" t="str">
        <f>IF($T780,tblSalaries[[#This Row],[clean Country]],"")</f>
        <v/>
      </c>
      <c r="P780" s="9" t="str">
        <f>IF($T780,tblSalaries[[#This Row],[How many hours of a day you work on Excel]],"")</f>
        <v/>
      </c>
      <c r="Q780" s="9" t="str">
        <f>IF($T780,tblSalaries[[#This Row],[Years of Experience]],"")</f>
        <v/>
      </c>
      <c r="R780" s="9" t="str">
        <f>IF($T780,tblSalaries[[#This Row],[Region]],"")</f>
        <v/>
      </c>
      <c r="T780" s="11">
        <f t="shared" si="12"/>
        <v>0</v>
      </c>
      <c r="U780" s="11">
        <f>VLOOKUP(tblSalaries[[#This Row],[Region]],SReg,2,FALSE)</f>
        <v>0</v>
      </c>
      <c r="V780" s="11">
        <f>VLOOKUP(tblSalaries[[#This Row],[How many hours of a day you work on Excel]],SHours,2,FALSE)</f>
        <v>0</v>
      </c>
      <c r="W780" s="11">
        <f>IF(tblSalaries[[#This Row],[Years of Experience]]="",Filters!$I$10,VLOOKUP(tblSalaries[[#This Row],[Years of Experience]],Filters!$G$3:$I$9,3,TRUE))</f>
        <v>1</v>
      </c>
    </row>
    <row r="781" spans="2:23" ht="15" customHeight="1" x14ac:dyDescent="0.25">
      <c r="B781" t="s">
        <v>2177</v>
      </c>
      <c r="C781" s="1">
        <v>41055.846944444442</v>
      </c>
      <c r="D781">
        <v>65000</v>
      </c>
      <c r="E781" t="s">
        <v>679</v>
      </c>
      <c r="F781" t="s">
        <v>17</v>
      </c>
      <c r="G781" t="s">
        <v>12</v>
      </c>
      <c r="H781" t="s">
        <v>15</v>
      </c>
      <c r="I781">
        <v>10</v>
      </c>
      <c r="J781" t="str">
        <f>VLOOKUP(tblSalaries[[#This Row],[clean Country]],tblCountries[[#All],[Mapping]:[Region]],2,FALSE)</f>
        <v>USA</v>
      </c>
      <c r="L781" s="9" t="str">
        <f>IF($T781,tblSalaries[[#This Row],[Salary in USD]],"")</f>
        <v/>
      </c>
      <c r="M781" s="9" t="str">
        <f>IF($T781,tblSalaries[[#This Row],[Your Job Title]],"")</f>
        <v/>
      </c>
      <c r="N781" s="9" t="str">
        <f>IF($T781,tblSalaries[[#This Row],[Job Type]],"")</f>
        <v/>
      </c>
      <c r="O781" s="9" t="str">
        <f>IF($T781,tblSalaries[[#This Row],[clean Country]],"")</f>
        <v/>
      </c>
      <c r="P781" s="9" t="str">
        <f>IF($T781,tblSalaries[[#This Row],[How many hours of a day you work on Excel]],"")</f>
        <v/>
      </c>
      <c r="Q781" s="9" t="str">
        <f>IF($T781,tblSalaries[[#This Row],[Years of Experience]],"")</f>
        <v/>
      </c>
      <c r="R781" s="9" t="str">
        <f>IF($T781,tblSalaries[[#This Row],[Region]],"")</f>
        <v/>
      </c>
      <c r="T781" s="11">
        <f t="shared" si="12"/>
        <v>0</v>
      </c>
      <c r="U781" s="11">
        <f>VLOOKUP(tblSalaries[[#This Row],[Region]],SReg,2,FALSE)</f>
        <v>1</v>
      </c>
      <c r="V781" s="11">
        <f>VLOOKUP(tblSalaries[[#This Row],[How many hours of a day you work on Excel]],SHours,2,FALSE)</f>
        <v>0</v>
      </c>
      <c r="W781" s="11">
        <f>IF(tblSalaries[[#This Row],[Years of Experience]]="",Filters!$I$10,VLOOKUP(tblSalaries[[#This Row],[Years of Experience]],Filters!$G$3:$I$9,3,TRUE))</f>
        <v>1</v>
      </c>
    </row>
    <row r="782" spans="2:23" ht="15" customHeight="1" x14ac:dyDescent="0.25">
      <c r="B782" t="s">
        <v>2178</v>
      </c>
      <c r="C782" s="1">
        <v>41055.847615740742</v>
      </c>
      <c r="D782">
        <v>8013.5625093491553</v>
      </c>
      <c r="E782" t="s">
        <v>680</v>
      </c>
      <c r="F782" t="s">
        <v>45</v>
      </c>
      <c r="G782" t="s">
        <v>6</v>
      </c>
      <c r="H782" t="s">
        <v>10</v>
      </c>
      <c r="I782">
        <v>1.5</v>
      </c>
      <c r="J782" t="str">
        <f>VLOOKUP(tblSalaries[[#This Row],[clean Country]],tblCountries[[#All],[Mapping]:[Region]],2,FALSE)</f>
        <v>APAC</v>
      </c>
      <c r="L782" s="9" t="str">
        <f>IF($T782,tblSalaries[[#This Row],[Salary in USD]],"")</f>
        <v/>
      </c>
      <c r="M782" s="9" t="str">
        <f>IF($T782,tblSalaries[[#This Row],[Your Job Title]],"")</f>
        <v/>
      </c>
      <c r="N782" s="9" t="str">
        <f>IF($T782,tblSalaries[[#This Row],[Job Type]],"")</f>
        <v/>
      </c>
      <c r="O782" s="9" t="str">
        <f>IF($T782,tblSalaries[[#This Row],[clean Country]],"")</f>
        <v/>
      </c>
      <c r="P782" s="9" t="str">
        <f>IF($T782,tblSalaries[[#This Row],[How many hours of a day you work on Excel]],"")</f>
        <v/>
      </c>
      <c r="Q782" s="9" t="str">
        <f>IF($T782,tblSalaries[[#This Row],[Years of Experience]],"")</f>
        <v/>
      </c>
      <c r="R782" s="9" t="str">
        <f>IF($T782,tblSalaries[[#This Row],[Region]],"")</f>
        <v/>
      </c>
      <c r="T782" s="11">
        <f t="shared" si="12"/>
        <v>0</v>
      </c>
      <c r="U782" s="11">
        <f>VLOOKUP(tblSalaries[[#This Row],[Region]],SReg,2,FALSE)</f>
        <v>0</v>
      </c>
      <c r="V782" s="11">
        <f>VLOOKUP(tblSalaries[[#This Row],[How many hours of a day you work on Excel]],SHours,2,FALSE)</f>
        <v>1</v>
      </c>
      <c r="W782" s="11">
        <f>IF(tblSalaries[[#This Row],[Years of Experience]]="",Filters!$I$10,VLOOKUP(tblSalaries[[#This Row],[Years of Experience]],Filters!$G$3:$I$9,3,TRUE))</f>
        <v>0</v>
      </c>
    </row>
    <row r="783" spans="2:23" ht="15" customHeight="1" x14ac:dyDescent="0.25">
      <c r="B783" t="s">
        <v>2179</v>
      </c>
      <c r="C783" s="1">
        <v>41055.852303240739</v>
      </c>
      <c r="D783">
        <v>98336.152303032693</v>
      </c>
      <c r="E783" t="s">
        <v>681</v>
      </c>
      <c r="F783" t="s">
        <v>3393</v>
      </c>
      <c r="G783" t="s">
        <v>74</v>
      </c>
      <c r="H783" t="s">
        <v>7</v>
      </c>
      <c r="I783">
        <v>5</v>
      </c>
      <c r="J783" t="str">
        <f>VLOOKUP(tblSalaries[[#This Row],[clean Country]],tblCountries[[#All],[Mapping]:[Region]],2,FALSE)</f>
        <v>CAN</v>
      </c>
      <c r="L783" s="9" t="str">
        <f>IF($T783,tblSalaries[[#This Row],[Salary in USD]],"")</f>
        <v/>
      </c>
      <c r="M783" s="9" t="str">
        <f>IF($T783,tblSalaries[[#This Row],[Your Job Title]],"")</f>
        <v/>
      </c>
      <c r="N783" s="9" t="str">
        <f>IF($T783,tblSalaries[[#This Row],[Job Type]],"")</f>
        <v/>
      </c>
      <c r="O783" s="9" t="str">
        <f>IF($T783,tblSalaries[[#This Row],[clean Country]],"")</f>
        <v/>
      </c>
      <c r="P783" s="9" t="str">
        <f>IF($T783,tblSalaries[[#This Row],[How many hours of a day you work on Excel]],"")</f>
        <v/>
      </c>
      <c r="Q783" s="9" t="str">
        <f>IF($T783,tblSalaries[[#This Row],[Years of Experience]],"")</f>
        <v/>
      </c>
      <c r="R783" s="9" t="str">
        <f>IF($T783,tblSalaries[[#This Row],[Region]],"")</f>
        <v/>
      </c>
      <c r="T783" s="11">
        <f t="shared" si="12"/>
        <v>0</v>
      </c>
      <c r="U783" s="11">
        <f>VLOOKUP(tblSalaries[[#This Row],[Region]],SReg,2,FALSE)</f>
        <v>0</v>
      </c>
      <c r="V783" s="11">
        <f>VLOOKUP(tblSalaries[[#This Row],[How many hours of a day you work on Excel]],SHours,2,FALSE)</f>
        <v>1</v>
      </c>
      <c r="W783" s="11">
        <f>IF(tblSalaries[[#This Row],[Years of Experience]]="",Filters!$I$10,VLOOKUP(tblSalaries[[#This Row],[Years of Experience]],Filters!$G$3:$I$9,3,TRUE))</f>
        <v>0</v>
      </c>
    </row>
    <row r="784" spans="2:23" ht="15" customHeight="1" x14ac:dyDescent="0.25">
      <c r="B784" t="s">
        <v>2180</v>
      </c>
      <c r="C784" s="1">
        <v>41055.855208333334</v>
      </c>
      <c r="D784">
        <v>2671.1875031163854</v>
      </c>
      <c r="E784" t="s">
        <v>682</v>
      </c>
      <c r="F784" t="s">
        <v>17</v>
      </c>
      <c r="G784" t="s">
        <v>6</v>
      </c>
      <c r="H784" t="s">
        <v>7</v>
      </c>
      <c r="I784">
        <v>2</v>
      </c>
      <c r="J784" t="str">
        <f>VLOOKUP(tblSalaries[[#This Row],[clean Country]],tblCountries[[#All],[Mapping]:[Region]],2,FALSE)</f>
        <v>APAC</v>
      </c>
      <c r="L784" s="9" t="str">
        <f>IF($T784,tblSalaries[[#This Row],[Salary in USD]],"")</f>
        <v/>
      </c>
      <c r="M784" s="9" t="str">
        <f>IF($T784,tblSalaries[[#This Row],[Your Job Title]],"")</f>
        <v/>
      </c>
      <c r="N784" s="9" t="str">
        <f>IF($T784,tblSalaries[[#This Row],[Job Type]],"")</f>
        <v/>
      </c>
      <c r="O784" s="9" t="str">
        <f>IF($T784,tblSalaries[[#This Row],[clean Country]],"")</f>
        <v/>
      </c>
      <c r="P784" s="9" t="str">
        <f>IF($T784,tblSalaries[[#This Row],[How many hours of a day you work on Excel]],"")</f>
        <v/>
      </c>
      <c r="Q784" s="9" t="str">
        <f>IF($T784,tblSalaries[[#This Row],[Years of Experience]],"")</f>
        <v/>
      </c>
      <c r="R784" s="9" t="str">
        <f>IF($T784,tblSalaries[[#This Row],[Region]],"")</f>
        <v/>
      </c>
      <c r="T784" s="11">
        <f t="shared" si="12"/>
        <v>0</v>
      </c>
      <c r="U784" s="11">
        <f>VLOOKUP(tblSalaries[[#This Row],[Region]],SReg,2,FALSE)</f>
        <v>0</v>
      </c>
      <c r="V784" s="11">
        <f>VLOOKUP(tblSalaries[[#This Row],[How many hours of a day you work on Excel]],SHours,2,FALSE)</f>
        <v>1</v>
      </c>
      <c r="W784" s="11">
        <f>IF(tblSalaries[[#This Row],[Years of Experience]]="",Filters!$I$10,VLOOKUP(tblSalaries[[#This Row],[Years of Experience]],Filters!$G$3:$I$9,3,TRUE))</f>
        <v>0</v>
      </c>
    </row>
    <row r="785" spans="2:23" ht="15" customHeight="1" x14ac:dyDescent="0.25">
      <c r="B785" t="s">
        <v>2181</v>
      </c>
      <c r="C785" s="1">
        <v>41055.868136574078</v>
      </c>
      <c r="D785">
        <v>96000</v>
      </c>
      <c r="E785" t="s">
        <v>563</v>
      </c>
      <c r="F785" t="s">
        <v>3391</v>
      </c>
      <c r="G785" t="s">
        <v>6</v>
      </c>
      <c r="H785" t="s">
        <v>10</v>
      </c>
      <c r="I785">
        <v>8</v>
      </c>
      <c r="J785" t="str">
        <f>VLOOKUP(tblSalaries[[#This Row],[clean Country]],tblCountries[[#All],[Mapping]:[Region]],2,FALSE)</f>
        <v>APAC</v>
      </c>
      <c r="L785" s="9" t="str">
        <f>IF($T785,tblSalaries[[#This Row],[Salary in USD]],"")</f>
        <v/>
      </c>
      <c r="M785" s="9" t="str">
        <f>IF($T785,tblSalaries[[#This Row],[Your Job Title]],"")</f>
        <v/>
      </c>
      <c r="N785" s="9" t="str">
        <f>IF($T785,tblSalaries[[#This Row],[Job Type]],"")</f>
        <v/>
      </c>
      <c r="O785" s="9" t="str">
        <f>IF($T785,tblSalaries[[#This Row],[clean Country]],"")</f>
        <v/>
      </c>
      <c r="P785" s="9" t="str">
        <f>IF($T785,tblSalaries[[#This Row],[How many hours of a day you work on Excel]],"")</f>
        <v/>
      </c>
      <c r="Q785" s="9" t="str">
        <f>IF($T785,tblSalaries[[#This Row],[Years of Experience]],"")</f>
        <v/>
      </c>
      <c r="R785" s="9" t="str">
        <f>IF($T785,tblSalaries[[#This Row],[Region]],"")</f>
        <v/>
      </c>
      <c r="T785" s="11">
        <f t="shared" si="12"/>
        <v>0</v>
      </c>
      <c r="U785" s="11">
        <f>VLOOKUP(tblSalaries[[#This Row],[Region]],SReg,2,FALSE)</f>
        <v>0</v>
      </c>
      <c r="V785" s="11">
        <f>VLOOKUP(tblSalaries[[#This Row],[How many hours of a day you work on Excel]],SHours,2,FALSE)</f>
        <v>1</v>
      </c>
      <c r="W785" s="11">
        <f>IF(tblSalaries[[#This Row],[Years of Experience]]="",Filters!$I$10,VLOOKUP(tblSalaries[[#This Row],[Years of Experience]],Filters!$G$3:$I$9,3,TRUE))</f>
        <v>0</v>
      </c>
    </row>
    <row r="786" spans="2:23" ht="15" customHeight="1" x14ac:dyDescent="0.25">
      <c r="B786" t="s">
        <v>2182</v>
      </c>
      <c r="C786" s="1">
        <v>41055.873067129629</v>
      </c>
      <c r="D786">
        <v>20514.720023933838</v>
      </c>
      <c r="E786" t="s">
        <v>683</v>
      </c>
      <c r="F786" t="s">
        <v>258</v>
      </c>
      <c r="G786" t="s">
        <v>6</v>
      </c>
      <c r="H786" t="s">
        <v>7</v>
      </c>
      <c r="I786">
        <v>6</v>
      </c>
      <c r="J786" t="str">
        <f>VLOOKUP(tblSalaries[[#This Row],[clean Country]],tblCountries[[#All],[Mapping]:[Region]],2,FALSE)</f>
        <v>APAC</v>
      </c>
      <c r="L786" s="9" t="str">
        <f>IF($T786,tblSalaries[[#This Row],[Salary in USD]],"")</f>
        <v/>
      </c>
      <c r="M786" s="9" t="str">
        <f>IF($T786,tblSalaries[[#This Row],[Your Job Title]],"")</f>
        <v/>
      </c>
      <c r="N786" s="9" t="str">
        <f>IF($T786,tblSalaries[[#This Row],[Job Type]],"")</f>
        <v/>
      </c>
      <c r="O786" s="9" t="str">
        <f>IF($T786,tblSalaries[[#This Row],[clean Country]],"")</f>
        <v/>
      </c>
      <c r="P786" s="9" t="str">
        <f>IF($T786,tblSalaries[[#This Row],[How many hours of a day you work on Excel]],"")</f>
        <v/>
      </c>
      <c r="Q786" s="9" t="str">
        <f>IF($T786,tblSalaries[[#This Row],[Years of Experience]],"")</f>
        <v/>
      </c>
      <c r="R786" s="9" t="str">
        <f>IF($T786,tblSalaries[[#This Row],[Region]],"")</f>
        <v/>
      </c>
      <c r="T786" s="11">
        <f t="shared" si="12"/>
        <v>0</v>
      </c>
      <c r="U786" s="11">
        <f>VLOOKUP(tblSalaries[[#This Row],[Region]],SReg,2,FALSE)</f>
        <v>0</v>
      </c>
      <c r="V786" s="11">
        <f>VLOOKUP(tblSalaries[[#This Row],[How many hours of a day you work on Excel]],SHours,2,FALSE)</f>
        <v>1</v>
      </c>
      <c r="W786" s="11">
        <f>IF(tblSalaries[[#This Row],[Years of Experience]]="",Filters!$I$10,VLOOKUP(tblSalaries[[#This Row],[Years of Experience]],Filters!$G$3:$I$9,3,TRUE))</f>
        <v>0</v>
      </c>
    </row>
    <row r="787" spans="2:23" ht="15" customHeight="1" x14ac:dyDescent="0.25">
      <c r="B787" t="s">
        <v>2183</v>
      </c>
      <c r="C787" s="1">
        <v>41055.873113425929</v>
      </c>
      <c r="D787">
        <v>19055.991584874118</v>
      </c>
      <c r="E787" t="s">
        <v>684</v>
      </c>
      <c r="F787" t="s">
        <v>17</v>
      </c>
      <c r="G787" t="s">
        <v>478</v>
      </c>
      <c r="H787" t="s">
        <v>15</v>
      </c>
      <c r="I787">
        <v>10</v>
      </c>
      <c r="J787" t="str">
        <f>VLOOKUP(tblSalaries[[#This Row],[clean Country]],tblCountries[[#All],[Mapping]:[Region]],2,FALSE)</f>
        <v>EMEA</v>
      </c>
      <c r="L787" s="9" t="str">
        <f>IF($T787,tblSalaries[[#This Row],[Salary in USD]],"")</f>
        <v/>
      </c>
      <c r="M787" s="9" t="str">
        <f>IF($T787,tblSalaries[[#This Row],[Your Job Title]],"")</f>
        <v/>
      </c>
      <c r="N787" s="9" t="str">
        <f>IF($T787,tblSalaries[[#This Row],[Job Type]],"")</f>
        <v/>
      </c>
      <c r="O787" s="9" t="str">
        <f>IF($T787,tblSalaries[[#This Row],[clean Country]],"")</f>
        <v/>
      </c>
      <c r="P787" s="9" t="str">
        <f>IF($T787,tblSalaries[[#This Row],[How many hours of a day you work on Excel]],"")</f>
        <v/>
      </c>
      <c r="Q787" s="9" t="str">
        <f>IF($T787,tblSalaries[[#This Row],[Years of Experience]],"")</f>
        <v/>
      </c>
      <c r="R787" s="9" t="str">
        <f>IF($T787,tblSalaries[[#This Row],[Region]],"")</f>
        <v/>
      </c>
      <c r="T787" s="11">
        <f t="shared" si="12"/>
        <v>0</v>
      </c>
      <c r="U787" s="11">
        <f>VLOOKUP(tblSalaries[[#This Row],[Region]],SReg,2,FALSE)</f>
        <v>0</v>
      </c>
      <c r="V787" s="11">
        <f>VLOOKUP(tblSalaries[[#This Row],[How many hours of a day you work on Excel]],SHours,2,FALSE)</f>
        <v>0</v>
      </c>
      <c r="W787" s="11">
        <f>IF(tblSalaries[[#This Row],[Years of Experience]]="",Filters!$I$10,VLOOKUP(tblSalaries[[#This Row],[Years of Experience]],Filters!$G$3:$I$9,3,TRUE))</f>
        <v>1</v>
      </c>
    </row>
    <row r="788" spans="2:23" ht="15" customHeight="1" x14ac:dyDescent="0.25">
      <c r="B788" t="s">
        <v>2184</v>
      </c>
      <c r="C788" s="1">
        <v>41055.875462962962</v>
      </c>
      <c r="D788">
        <v>66294.12766617132</v>
      </c>
      <c r="E788" t="s">
        <v>685</v>
      </c>
      <c r="F788" t="s">
        <v>17</v>
      </c>
      <c r="G788" t="s">
        <v>70</v>
      </c>
      <c r="H788" t="s">
        <v>10</v>
      </c>
      <c r="I788">
        <v>10</v>
      </c>
      <c r="J788" t="str">
        <f>VLOOKUP(tblSalaries[[#This Row],[clean Country]],tblCountries[[#All],[Mapping]:[Region]],2,FALSE)</f>
        <v>APAC</v>
      </c>
      <c r="L788" s="9" t="str">
        <f>IF($T788,tblSalaries[[#This Row],[Salary in USD]],"")</f>
        <v/>
      </c>
      <c r="M788" s="9" t="str">
        <f>IF($T788,tblSalaries[[#This Row],[Your Job Title]],"")</f>
        <v/>
      </c>
      <c r="N788" s="9" t="str">
        <f>IF($T788,tblSalaries[[#This Row],[Job Type]],"")</f>
        <v/>
      </c>
      <c r="O788" s="9" t="str">
        <f>IF($T788,tblSalaries[[#This Row],[clean Country]],"")</f>
        <v/>
      </c>
      <c r="P788" s="9" t="str">
        <f>IF($T788,tblSalaries[[#This Row],[How many hours of a day you work on Excel]],"")</f>
        <v/>
      </c>
      <c r="Q788" s="9" t="str">
        <f>IF($T788,tblSalaries[[#This Row],[Years of Experience]],"")</f>
        <v/>
      </c>
      <c r="R788" s="9" t="str">
        <f>IF($T788,tblSalaries[[#This Row],[Region]],"")</f>
        <v/>
      </c>
      <c r="T788" s="11">
        <f t="shared" si="12"/>
        <v>0</v>
      </c>
      <c r="U788" s="11">
        <f>VLOOKUP(tblSalaries[[#This Row],[Region]],SReg,2,FALSE)</f>
        <v>0</v>
      </c>
      <c r="V788" s="11">
        <f>VLOOKUP(tblSalaries[[#This Row],[How many hours of a day you work on Excel]],SHours,2,FALSE)</f>
        <v>1</v>
      </c>
      <c r="W788" s="11">
        <f>IF(tblSalaries[[#This Row],[Years of Experience]]="",Filters!$I$10,VLOOKUP(tblSalaries[[#This Row],[Years of Experience]],Filters!$G$3:$I$9,3,TRUE))</f>
        <v>1</v>
      </c>
    </row>
    <row r="789" spans="2:23" ht="15" customHeight="1" x14ac:dyDescent="0.25">
      <c r="B789" t="s">
        <v>2185</v>
      </c>
      <c r="C789" s="1">
        <v>41055.878877314812</v>
      </c>
      <c r="D789">
        <v>6713.584591165848</v>
      </c>
      <c r="E789" t="s">
        <v>686</v>
      </c>
      <c r="F789" t="s">
        <v>17</v>
      </c>
      <c r="G789" t="s">
        <v>6</v>
      </c>
      <c r="H789" t="s">
        <v>22</v>
      </c>
      <c r="I789">
        <v>7</v>
      </c>
      <c r="J789" t="str">
        <f>VLOOKUP(tblSalaries[[#This Row],[clean Country]],tblCountries[[#All],[Mapping]:[Region]],2,FALSE)</f>
        <v>APAC</v>
      </c>
      <c r="L789" s="9" t="str">
        <f>IF($T789,tblSalaries[[#This Row],[Salary in USD]],"")</f>
        <v/>
      </c>
      <c r="M789" s="9" t="str">
        <f>IF($T789,tblSalaries[[#This Row],[Your Job Title]],"")</f>
        <v/>
      </c>
      <c r="N789" s="9" t="str">
        <f>IF($T789,tblSalaries[[#This Row],[Job Type]],"")</f>
        <v/>
      </c>
      <c r="O789" s="9" t="str">
        <f>IF($T789,tblSalaries[[#This Row],[clean Country]],"")</f>
        <v/>
      </c>
      <c r="P789" s="9" t="str">
        <f>IF($T789,tblSalaries[[#This Row],[How many hours of a day you work on Excel]],"")</f>
        <v/>
      </c>
      <c r="Q789" s="9" t="str">
        <f>IF($T789,tblSalaries[[#This Row],[Years of Experience]],"")</f>
        <v/>
      </c>
      <c r="R789" s="9" t="str">
        <f>IF($T789,tblSalaries[[#This Row],[Region]],"")</f>
        <v/>
      </c>
      <c r="T789" s="11">
        <f t="shared" si="12"/>
        <v>0</v>
      </c>
      <c r="U789" s="11">
        <f>VLOOKUP(tblSalaries[[#This Row],[Region]],SReg,2,FALSE)</f>
        <v>0</v>
      </c>
      <c r="V789" s="11">
        <f>VLOOKUP(tblSalaries[[#This Row],[How many hours of a day you work on Excel]],SHours,2,FALSE)</f>
        <v>0</v>
      </c>
      <c r="W789" s="11">
        <f>IF(tblSalaries[[#This Row],[Years of Experience]]="",Filters!$I$10,VLOOKUP(tblSalaries[[#This Row],[Years of Experience]],Filters!$G$3:$I$9,3,TRUE))</f>
        <v>0</v>
      </c>
    </row>
    <row r="790" spans="2:23" ht="15" customHeight="1" x14ac:dyDescent="0.25">
      <c r="B790" t="s">
        <v>2186</v>
      </c>
      <c r="C790" s="1">
        <v>41055.880023148151</v>
      </c>
      <c r="D790">
        <v>45709.169889951241</v>
      </c>
      <c r="E790" t="s">
        <v>687</v>
      </c>
      <c r="F790" t="s">
        <v>3391</v>
      </c>
      <c r="G790" t="s">
        <v>59</v>
      </c>
      <c r="H790" t="s">
        <v>15</v>
      </c>
      <c r="I790">
        <v>15</v>
      </c>
      <c r="J790" t="str">
        <f>VLOOKUP(tblSalaries[[#This Row],[clean Country]],tblCountries[[#All],[Mapping]:[Region]],2,FALSE)</f>
        <v>EMEA</v>
      </c>
      <c r="L790" s="9" t="str">
        <f>IF($T790,tblSalaries[[#This Row],[Salary in USD]],"")</f>
        <v/>
      </c>
      <c r="M790" s="9" t="str">
        <f>IF($T790,tblSalaries[[#This Row],[Your Job Title]],"")</f>
        <v/>
      </c>
      <c r="N790" s="9" t="str">
        <f>IF($T790,tblSalaries[[#This Row],[Job Type]],"")</f>
        <v/>
      </c>
      <c r="O790" s="9" t="str">
        <f>IF($T790,tblSalaries[[#This Row],[clean Country]],"")</f>
        <v/>
      </c>
      <c r="P790" s="9" t="str">
        <f>IF($T790,tblSalaries[[#This Row],[How many hours of a day you work on Excel]],"")</f>
        <v/>
      </c>
      <c r="Q790" s="9" t="str">
        <f>IF($T790,tblSalaries[[#This Row],[Years of Experience]],"")</f>
        <v/>
      </c>
      <c r="R790" s="9" t="str">
        <f>IF($T790,tblSalaries[[#This Row],[Region]],"")</f>
        <v/>
      </c>
      <c r="T790" s="11">
        <f t="shared" si="12"/>
        <v>0</v>
      </c>
      <c r="U790" s="11">
        <f>VLOOKUP(tblSalaries[[#This Row],[Region]],SReg,2,FALSE)</f>
        <v>0</v>
      </c>
      <c r="V790" s="11">
        <f>VLOOKUP(tblSalaries[[#This Row],[How many hours of a day you work on Excel]],SHours,2,FALSE)</f>
        <v>0</v>
      </c>
      <c r="W790" s="11">
        <f>IF(tblSalaries[[#This Row],[Years of Experience]]="",Filters!$I$10,VLOOKUP(tblSalaries[[#This Row],[Years of Experience]],Filters!$G$3:$I$9,3,TRUE))</f>
        <v>1</v>
      </c>
    </row>
    <row r="791" spans="2:23" ht="15" customHeight="1" x14ac:dyDescent="0.25">
      <c r="B791" t="s">
        <v>2187</v>
      </c>
      <c r="C791" s="1">
        <v>41055.882175925923</v>
      </c>
      <c r="D791">
        <v>48500</v>
      </c>
      <c r="E791" t="s">
        <v>688</v>
      </c>
      <c r="F791" t="s">
        <v>45</v>
      </c>
      <c r="G791" t="s">
        <v>12</v>
      </c>
      <c r="H791" t="s">
        <v>15</v>
      </c>
      <c r="I791">
        <v>10</v>
      </c>
      <c r="J791" t="str">
        <f>VLOOKUP(tblSalaries[[#This Row],[clean Country]],tblCountries[[#All],[Mapping]:[Region]],2,FALSE)</f>
        <v>USA</v>
      </c>
      <c r="L791" s="9" t="str">
        <f>IF($T791,tblSalaries[[#This Row],[Salary in USD]],"")</f>
        <v/>
      </c>
      <c r="M791" s="9" t="str">
        <f>IF($T791,tblSalaries[[#This Row],[Your Job Title]],"")</f>
        <v/>
      </c>
      <c r="N791" s="9" t="str">
        <f>IF($T791,tblSalaries[[#This Row],[Job Type]],"")</f>
        <v/>
      </c>
      <c r="O791" s="9" t="str">
        <f>IF($T791,tblSalaries[[#This Row],[clean Country]],"")</f>
        <v/>
      </c>
      <c r="P791" s="9" t="str">
        <f>IF($T791,tblSalaries[[#This Row],[How many hours of a day you work on Excel]],"")</f>
        <v/>
      </c>
      <c r="Q791" s="9" t="str">
        <f>IF($T791,tblSalaries[[#This Row],[Years of Experience]],"")</f>
        <v/>
      </c>
      <c r="R791" s="9" t="str">
        <f>IF($T791,tblSalaries[[#This Row],[Region]],"")</f>
        <v/>
      </c>
      <c r="T791" s="11">
        <f t="shared" si="12"/>
        <v>0</v>
      </c>
      <c r="U791" s="11">
        <f>VLOOKUP(tblSalaries[[#This Row],[Region]],SReg,2,FALSE)</f>
        <v>1</v>
      </c>
      <c r="V791" s="11">
        <f>VLOOKUP(tblSalaries[[#This Row],[How many hours of a day you work on Excel]],SHours,2,FALSE)</f>
        <v>0</v>
      </c>
      <c r="W791" s="11">
        <f>IF(tblSalaries[[#This Row],[Years of Experience]]="",Filters!$I$10,VLOOKUP(tblSalaries[[#This Row],[Years of Experience]],Filters!$G$3:$I$9,3,TRUE))</f>
        <v>1</v>
      </c>
    </row>
    <row r="792" spans="2:23" ht="15" customHeight="1" x14ac:dyDescent="0.25">
      <c r="B792" t="s">
        <v>2188</v>
      </c>
      <c r="C792" s="1">
        <v>41055.884050925924</v>
      </c>
      <c r="D792">
        <v>10684.750012465542</v>
      </c>
      <c r="E792" t="s">
        <v>5</v>
      </c>
      <c r="F792" t="s">
        <v>17</v>
      </c>
      <c r="G792" t="s">
        <v>6</v>
      </c>
      <c r="H792" t="s">
        <v>10</v>
      </c>
      <c r="I792">
        <v>4</v>
      </c>
      <c r="J792" t="str">
        <f>VLOOKUP(tblSalaries[[#This Row],[clean Country]],tblCountries[[#All],[Mapping]:[Region]],2,FALSE)</f>
        <v>APAC</v>
      </c>
      <c r="L792" s="9" t="str">
        <f>IF($T792,tblSalaries[[#This Row],[Salary in USD]],"")</f>
        <v/>
      </c>
      <c r="M792" s="9" t="str">
        <f>IF($T792,tblSalaries[[#This Row],[Your Job Title]],"")</f>
        <v/>
      </c>
      <c r="N792" s="9" t="str">
        <f>IF($T792,tblSalaries[[#This Row],[Job Type]],"")</f>
        <v/>
      </c>
      <c r="O792" s="9" t="str">
        <f>IF($T792,tblSalaries[[#This Row],[clean Country]],"")</f>
        <v/>
      </c>
      <c r="P792" s="9" t="str">
        <f>IF($T792,tblSalaries[[#This Row],[How many hours of a day you work on Excel]],"")</f>
        <v/>
      </c>
      <c r="Q792" s="9" t="str">
        <f>IF($T792,tblSalaries[[#This Row],[Years of Experience]],"")</f>
        <v/>
      </c>
      <c r="R792" s="9" t="str">
        <f>IF($T792,tblSalaries[[#This Row],[Region]],"")</f>
        <v/>
      </c>
      <c r="T792" s="11">
        <f t="shared" si="12"/>
        <v>0</v>
      </c>
      <c r="U792" s="11">
        <f>VLOOKUP(tblSalaries[[#This Row],[Region]],SReg,2,FALSE)</f>
        <v>0</v>
      </c>
      <c r="V792" s="11">
        <f>VLOOKUP(tblSalaries[[#This Row],[How many hours of a day you work on Excel]],SHours,2,FALSE)</f>
        <v>1</v>
      </c>
      <c r="W792" s="11">
        <f>IF(tblSalaries[[#This Row],[Years of Experience]]="",Filters!$I$10,VLOOKUP(tblSalaries[[#This Row],[Years of Experience]],Filters!$G$3:$I$9,3,TRUE))</f>
        <v>0</v>
      </c>
    </row>
    <row r="793" spans="2:23" ht="15" customHeight="1" x14ac:dyDescent="0.25">
      <c r="B793" t="s">
        <v>2189</v>
      </c>
      <c r="C793" s="1">
        <v>41055.884618055556</v>
      </c>
      <c r="D793">
        <v>33900</v>
      </c>
      <c r="E793" t="s">
        <v>221</v>
      </c>
      <c r="F793" t="s">
        <v>17</v>
      </c>
      <c r="G793" t="s">
        <v>12</v>
      </c>
      <c r="H793" t="s">
        <v>15</v>
      </c>
      <c r="I793">
        <v>10</v>
      </c>
      <c r="J793" t="str">
        <f>VLOOKUP(tblSalaries[[#This Row],[clean Country]],tblCountries[[#All],[Mapping]:[Region]],2,FALSE)</f>
        <v>USA</v>
      </c>
      <c r="L793" s="9" t="str">
        <f>IF($T793,tblSalaries[[#This Row],[Salary in USD]],"")</f>
        <v/>
      </c>
      <c r="M793" s="9" t="str">
        <f>IF($T793,tblSalaries[[#This Row],[Your Job Title]],"")</f>
        <v/>
      </c>
      <c r="N793" s="9" t="str">
        <f>IF($T793,tblSalaries[[#This Row],[Job Type]],"")</f>
        <v/>
      </c>
      <c r="O793" s="9" t="str">
        <f>IF($T793,tblSalaries[[#This Row],[clean Country]],"")</f>
        <v/>
      </c>
      <c r="P793" s="9" t="str">
        <f>IF($T793,tblSalaries[[#This Row],[How many hours of a day you work on Excel]],"")</f>
        <v/>
      </c>
      <c r="Q793" s="9" t="str">
        <f>IF($T793,tblSalaries[[#This Row],[Years of Experience]],"")</f>
        <v/>
      </c>
      <c r="R793" s="9" t="str">
        <f>IF($T793,tblSalaries[[#This Row],[Region]],"")</f>
        <v/>
      </c>
      <c r="T793" s="11">
        <f t="shared" si="12"/>
        <v>0</v>
      </c>
      <c r="U793" s="11">
        <f>VLOOKUP(tblSalaries[[#This Row],[Region]],SReg,2,FALSE)</f>
        <v>1</v>
      </c>
      <c r="V793" s="11">
        <f>VLOOKUP(tblSalaries[[#This Row],[How many hours of a day you work on Excel]],SHours,2,FALSE)</f>
        <v>0</v>
      </c>
      <c r="W793" s="11">
        <f>IF(tblSalaries[[#This Row],[Years of Experience]]="",Filters!$I$10,VLOOKUP(tblSalaries[[#This Row],[Years of Experience]],Filters!$G$3:$I$9,3,TRUE))</f>
        <v>1</v>
      </c>
    </row>
    <row r="794" spans="2:23" ht="15" customHeight="1" x14ac:dyDescent="0.25">
      <c r="B794" t="s">
        <v>2190</v>
      </c>
      <c r="C794" s="1">
        <v>41055.892118055555</v>
      </c>
      <c r="D794">
        <v>109729.60187662003</v>
      </c>
      <c r="E794" t="s">
        <v>173</v>
      </c>
      <c r="F794" t="s">
        <v>17</v>
      </c>
      <c r="G794" t="s">
        <v>41</v>
      </c>
      <c r="H794" t="s">
        <v>10</v>
      </c>
      <c r="I794">
        <v>40</v>
      </c>
      <c r="J794" t="str">
        <f>VLOOKUP(tblSalaries[[#This Row],[clean Country]],tblCountries[[#All],[Mapping]:[Region]],2,FALSE)</f>
        <v>EMEA</v>
      </c>
      <c r="L794" s="9" t="str">
        <f>IF($T794,tblSalaries[[#This Row],[Salary in USD]],"")</f>
        <v/>
      </c>
      <c r="M794" s="9" t="str">
        <f>IF($T794,tblSalaries[[#This Row],[Your Job Title]],"")</f>
        <v/>
      </c>
      <c r="N794" s="9" t="str">
        <f>IF($T794,tblSalaries[[#This Row],[Job Type]],"")</f>
        <v/>
      </c>
      <c r="O794" s="9" t="str">
        <f>IF($T794,tblSalaries[[#This Row],[clean Country]],"")</f>
        <v/>
      </c>
      <c r="P794" s="9" t="str">
        <f>IF($T794,tblSalaries[[#This Row],[How many hours of a day you work on Excel]],"")</f>
        <v/>
      </c>
      <c r="Q794" s="9" t="str">
        <f>IF($T794,tblSalaries[[#This Row],[Years of Experience]],"")</f>
        <v/>
      </c>
      <c r="R794" s="9" t="str">
        <f>IF($T794,tblSalaries[[#This Row],[Region]],"")</f>
        <v/>
      </c>
      <c r="T794" s="11">
        <f t="shared" si="12"/>
        <v>0</v>
      </c>
      <c r="U794" s="11">
        <f>VLOOKUP(tblSalaries[[#This Row],[Region]],SReg,2,FALSE)</f>
        <v>0</v>
      </c>
      <c r="V794" s="11">
        <f>VLOOKUP(tblSalaries[[#This Row],[How many hours of a day you work on Excel]],SHours,2,FALSE)</f>
        <v>1</v>
      </c>
      <c r="W794" s="11">
        <f>IF(tblSalaries[[#This Row],[Years of Experience]]="",Filters!$I$10,VLOOKUP(tblSalaries[[#This Row],[Years of Experience]],Filters!$G$3:$I$9,3,TRUE))</f>
        <v>1</v>
      </c>
    </row>
    <row r="795" spans="2:23" ht="15" customHeight="1" x14ac:dyDescent="0.25">
      <c r="B795" t="s">
        <v>2191</v>
      </c>
      <c r="C795" s="1">
        <v>41055.893761574072</v>
      </c>
      <c r="D795">
        <v>15136.729184326183</v>
      </c>
      <c r="E795" t="s">
        <v>689</v>
      </c>
      <c r="F795" t="s">
        <v>17</v>
      </c>
      <c r="G795" t="s">
        <v>6</v>
      </c>
      <c r="H795" t="s">
        <v>7</v>
      </c>
      <c r="I795">
        <v>2</v>
      </c>
      <c r="J795" t="str">
        <f>VLOOKUP(tblSalaries[[#This Row],[clean Country]],tblCountries[[#All],[Mapping]:[Region]],2,FALSE)</f>
        <v>APAC</v>
      </c>
      <c r="L795" s="9" t="str">
        <f>IF($T795,tblSalaries[[#This Row],[Salary in USD]],"")</f>
        <v/>
      </c>
      <c r="M795" s="9" t="str">
        <f>IF($T795,tblSalaries[[#This Row],[Your Job Title]],"")</f>
        <v/>
      </c>
      <c r="N795" s="9" t="str">
        <f>IF($T795,tblSalaries[[#This Row],[Job Type]],"")</f>
        <v/>
      </c>
      <c r="O795" s="9" t="str">
        <f>IF($T795,tblSalaries[[#This Row],[clean Country]],"")</f>
        <v/>
      </c>
      <c r="P795" s="9" t="str">
        <f>IF($T795,tblSalaries[[#This Row],[How many hours of a day you work on Excel]],"")</f>
        <v/>
      </c>
      <c r="Q795" s="9" t="str">
        <f>IF($T795,tblSalaries[[#This Row],[Years of Experience]],"")</f>
        <v/>
      </c>
      <c r="R795" s="9" t="str">
        <f>IF($T795,tblSalaries[[#This Row],[Region]],"")</f>
        <v/>
      </c>
      <c r="T795" s="11">
        <f t="shared" si="12"/>
        <v>0</v>
      </c>
      <c r="U795" s="11">
        <f>VLOOKUP(tblSalaries[[#This Row],[Region]],SReg,2,FALSE)</f>
        <v>0</v>
      </c>
      <c r="V795" s="11">
        <f>VLOOKUP(tblSalaries[[#This Row],[How many hours of a day you work on Excel]],SHours,2,FALSE)</f>
        <v>1</v>
      </c>
      <c r="W795" s="11">
        <f>IF(tblSalaries[[#This Row],[Years of Experience]]="",Filters!$I$10,VLOOKUP(tblSalaries[[#This Row],[Years of Experience]],Filters!$G$3:$I$9,3,TRUE))</f>
        <v>0</v>
      </c>
    </row>
    <row r="796" spans="2:23" ht="15" customHeight="1" x14ac:dyDescent="0.25">
      <c r="B796" t="s">
        <v>2192</v>
      </c>
      <c r="C796" s="1">
        <v>41055.893946759257</v>
      </c>
      <c r="D796">
        <v>85000</v>
      </c>
      <c r="E796" t="s">
        <v>690</v>
      </c>
      <c r="F796" t="s">
        <v>3393</v>
      </c>
      <c r="G796" t="s">
        <v>12</v>
      </c>
      <c r="H796" t="s">
        <v>7</v>
      </c>
      <c r="I796">
        <v>15</v>
      </c>
      <c r="J796" t="str">
        <f>VLOOKUP(tblSalaries[[#This Row],[clean Country]],tblCountries[[#All],[Mapping]:[Region]],2,FALSE)</f>
        <v>USA</v>
      </c>
      <c r="L796" s="9">
        <f>IF($T796,tblSalaries[[#This Row],[Salary in USD]],"")</f>
        <v>85000</v>
      </c>
      <c r="M796" s="9" t="str">
        <f>IF($T796,tblSalaries[[#This Row],[Your Job Title]],"")</f>
        <v>Director, IT/Operations</v>
      </c>
      <c r="N796" s="9" t="str">
        <f>IF($T796,tblSalaries[[#This Row],[Job Type]],"")</f>
        <v>CXO or Top Mgmt.</v>
      </c>
      <c r="O796" s="9" t="str">
        <f>IF($T796,tblSalaries[[#This Row],[clean Country]],"")</f>
        <v>USA</v>
      </c>
      <c r="P796" s="9" t="str">
        <f>IF($T796,tblSalaries[[#This Row],[How many hours of a day you work on Excel]],"")</f>
        <v>4 to 6 hours a day</v>
      </c>
      <c r="Q796" s="9">
        <f>IF($T796,tblSalaries[[#This Row],[Years of Experience]],"")</f>
        <v>15</v>
      </c>
      <c r="R796" s="9" t="str">
        <f>IF($T796,tblSalaries[[#This Row],[Region]],"")</f>
        <v>USA</v>
      </c>
      <c r="T796" s="11">
        <f t="shared" si="12"/>
        <v>1</v>
      </c>
      <c r="U796" s="11">
        <f>VLOOKUP(tblSalaries[[#This Row],[Region]],SReg,2,FALSE)</f>
        <v>1</v>
      </c>
      <c r="V796" s="11">
        <f>VLOOKUP(tblSalaries[[#This Row],[How many hours of a day you work on Excel]],SHours,2,FALSE)</f>
        <v>1</v>
      </c>
      <c r="W796" s="11">
        <f>IF(tblSalaries[[#This Row],[Years of Experience]]="",Filters!$I$10,VLOOKUP(tblSalaries[[#This Row],[Years of Experience]],Filters!$G$3:$I$9,3,TRUE))</f>
        <v>1</v>
      </c>
    </row>
    <row r="797" spans="2:23" ht="15" customHeight="1" x14ac:dyDescent="0.25">
      <c r="B797" t="s">
        <v>2193</v>
      </c>
      <c r="C797" s="1">
        <v>41055.903344907405</v>
      </c>
      <c r="D797">
        <v>8013.5625093491553</v>
      </c>
      <c r="E797" t="s">
        <v>691</v>
      </c>
      <c r="F797" t="s">
        <v>45</v>
      </c>
      <c r="G797" t="s">
        <v>6</v>
      </c>
      <c r="H797" t="s">
        <v>7</v>
      </c>
      <c r="I797">
        <v>6</v>
      </c>
      <c r="J797" t="str">
        <f>VLOOKUP(tblSalaries[[#This Row],[clean Country]],tblCountries[[#All],[Mapping]:[Region]],2,FALSE)</f>
        <v>APAC</v>
      </c>
      <c r="L797" s="9" t="str">
        <f>IF($T797,tblSalaries[[#This Row],[Salary in USD]],"")</f>
        <v/>
      </c>
      <c r="M797" s="9" t="str">
        <f>IF($T797,tblSalaries[[#This Row],[Your Job Title]],"")</f>
        <v/>
      </c>
      <c r="N797" s="9" t="str">
        <f>IF($T797,tblSalaries[[#This Row],[Job Type]],"")</f>
        <v/>
      </c>
      <c r="O797" s="9" t="str">
        <f>IF($T797,tblSalaries[[#This Row],[clean Country]],"")</f>
        <v/>
      </c>
      <c r="P797" s="9" t="str">
        <f>IF($T797,tblSalaries[[#This Row],[How many hours of a day you work on Excel]],"")</f>
        <v/>
      </c>
      <c r="Q797" s="9" t="str">
        <f>IF($T797,tblSalaries[[#This Row],[Years of Experience]],"")</f>
        <v/>
      </c>
      <c r="R797" s="9" t="str">
        <f>IF($T797,tblSalaries[[#This Row],[Region]],"")</f>
        <v/>
      </c>
      <c r="T797" s="11">
        <f t="shared" si="12"/>
        <v>0</v>
      </c>
      <c r="U797" s="11">
        <f>VLOOKUP(tblSalaries[[#This Row],[Region]],SReg,2,FALSE)</f>
        <v>0</v>
      </c>
      <c r="V797" s="11">
        <f>VLOOKUP(tblSalaries[[#This Row],[How many hours of a day you work on Excel]],SHours,2,FALSE)</f>
        <v>1</v>
      </c>
      <c r="W797" s="11">
        <f>IF(tblSalaries[[#This Row],[Years of Experience]]="",Filters!$I$10,VLOOKUP(tblSalaries[[#This Row],[Years of Experience]],Filters!$G$3:$I$9,3,TRUE))</f>
        <v>0</v>
      </c>
    </row>
    <row r="798" spans="2:23" ht="15" customHeight="1" x14ac:dyDescent="0.25">
      <c r="B798" t="s">
        <v>2194</v>
      </c>
      <c r="C798" s="1">
        <v>41055.905486111114</v>
      </c>
      <c r="D798">
        <v>48000</v>
      </c>
      <c r="E798" t="s">
        <v>692</v>
      </c>
      <c r="F798" t="s">
        <v>45</v>
      </c>
      <c r="G798" t="s">
        <v>12</v>
      </c>
      <c r="H798" t="s">
        <v>15</v>
      </c>
      <c r="I798">
        <v>16</v>
      </c>
      <c r="J798" t="str">
        <f>VLOOKUP(tblSalaries[[#This Row],[clean Country]],tblCountries[[#All],[Mapping]:[Region]],2,FALSE)</f>
        <v>USA</v>
      </c>
      <c r="L798" s="9" t="str">
        <f>IF($T798,tblSalaries[[#This Row],[Salary in USD]],"")</f>
        <v/>
      </c>
      <c r="M798" s="9" t="str">
        <f>IF($T798,tblSalaries[[#This Row],[Your Job Title]],"")</f>
        <v/>
      </c>
      <c r="N798" s="9" t="str">
        <f>IF($T798,tblSalaries[[#This Row],[Job Type]],"")</f>
        <v/>
      </c>
      <c r="O798" s="9" t="str">
        <f>IF($T798,tblSalaries[[#This Row],[clean Country]],"")</f>
        <v/>
      </c>
      <c r="P798" s="9" t="str">
        <f>IF($T798,tblSalaries[[#This Row],[How many hours of a day you work on Excel]],"")</f>
        <v/>
      </c>
      <c r="Q798" s="9" t="str">
        <f>IF($T798,tblSalaries[[#This Row],[Years of Experience]],"")</f>
        <v/>
      </c>
      <c r="R798" s="9" t="str">
        <f>IF($T798,tblSalaries[[#This Row],[Region]],"")</f>
        <v/>
      </c>
      <c r="T798" s="11">
        <f t="shared" si="12"/>
        <v>0</v>
      </c>
      <c r="U798" s="11">
        <f>VLOOKUP(tblSalaries[[#This Row],[Region]],SReg,2,FALSE)</f>
        <v>1</v>
      </c>
      <c r="V798" s="11">
        <f>VLOOKUP(tblSalaries[[#This Row],[How many hours of a day you work on Excel]],SHours,2,FALSE)</f>
        <v>0</v>
      </c>
      <c r="W798" s="11">
        <f>IF(tblSalaries[[#This Row],[Years of Experience]]="",Filters!$I$10,VLOOKUP(tblSalaries[[#This Row],[Years of Experience]],Filters!$G$3:$I$9,3,TRUE))</f>
        <v>1</v>
      </c>
    </row>
    <row r="799" spans="2:23" ht="15" customHeight="1" x14ac:dyDescent="0.25">
      <c r="B799" t="s">
        <v>2195</v>
      </c>
      <c r="C799" s="1">
        <v>41055.914305555554</v>
      </c>
      <c r="D799">
        <v>3027.3458368652364</v>
      </c>
      <c r="E799" t="s">
        <v>693</v>
      </c>
      <c r="F799" t="s">
        <v>3391</v>
      </c>
      <c r="G799" t="s">
        <v>6</v>
      </c>
      <c r="H799" t="s">
        <v>7</v>
      </c>
      <c r="I799">
        <v>2</v>
      </c>
      <c r="J799" t="str">
        <f>VLOOKUP(tblSalaries[[#This Row],[clean Country]],tblCountries[[#All],[Mapping]:[Region]],2,FALSE)</f>
        <v>APAC</v>
      </c>
      <c r="L799" s="9" t="str">
        <f>IF($T799,tblSalaries[[#This Row],[Salary in USD]],"")</f>
        <v/>
      </c>
      <c r="M799" s="9" t="str">
        <f>IF($T799,tblSalaries[[#This Row],[Your Job Title]],"")</f>
        <v/>
      </c>
      <c r="N799" s="9" t="str">
        <f>IF($T799,tblSalaries[[#This Row],[Job Type]],"")</f>
        <v/>
      </c>
      <c r="O799" s="9" t="str">
        <f>IF($T799,tblSalaries[[#This Row],[clean Country]],"")</f>
        <v/>
      </c>
      <c r="P799" s="9" t="str">
        <f>IF($T799,tblSalaries[[#This Row],[How many hours of a day you work on Excel]],"")</f>
        <v/>
      </c>
      <c r="Q799" s="9" t="str">
        <f>IF($T799,tblSalaries[[#This Row],[Years of Experience]],"")</f>
        <v/>
      </c>
      <c r="R799" s="9" t="str">
        <f>IF($T799,tblSalaries[[#This Row],[Region]],"")</f>
        <v/>
      </c>
      <c r="T799" s="11">
        <f t="shared" si="12"/>
        <v>0</v>
      </c>
      <c r="U799" s="11">
        <f>VLOOKUP(tblSalaries[[#This Row],[Region]],SReg,2,FALSE)</f>
        <v>0</v>
      </c>
      <c r="V799" s="11">
        <f>VLOOKUP(tblSalaries[[#This Row],[How many hours of a day you work on Excel]],SHours,2,FALSE)</f>
        <v>1</v>
      </c>
      <c r="W799" s="11">
        <f>IF(tblSalaries[[#This Row],[Years of Experience]]="",Filters!$I$10,VLOOKUP(tblSalaries[[#This Row],[Years of Experience]],Filters!$G$3:$I$9,3,TRUE))</f>
        <v>0</v>
      </c>
    </row>
    <row r="800" spans="2:23" ht="15" customHeight="1" x14ac:dyDescent="0.25">
      <c r="B800" t="s">
        <v>2196</v>
      </c>
      <c r="C800" s="1">
        <v>41055.914456018516</v>
      </c>
      <c r="D800">
        <v>13100</v>
      </c>
      <c r="E800" t="s">
        <v>694</v>
      </c>
      <c r="F800" t="s">
        <v>258</v>
      </c>
      <c r="G800" t="s">
        <v>6</v>
      </c>
      <c r="H800" t="s">
        <v>15</v>
      </c>
      <c r="I800">
        <v>5</v>
      </c>
      <c r="J800" t="str">
        <f>VLOOKUP(tblSalaries[[#This Row],[clean Country]],tblCountries[[#All],[Mapping]:[Region]],2,FALSE)</f>
        <v>APAC</v>
      </c>
      <c r="L800" s="9" t="str">
        <f>IF($T800,tblSalaries[[#This Row],[Salary in USD]],"")</f>
        <v/>
      </c>
      <c r="M800" s="9" t="str">
        <f>IF($T800,tblSalaries[[#This Row],[Your Job Title]],"")</f>
        <v/>
      </c>
      <c r="N800" s="9" t="str">
        <f>IF($T800,tblSalaries[[#This Row],[Job Type]],"")</f>
        <v/>
      </c>
      <c r="O800" s="9" t="str">
        <f>IF($T800,tblSalaries[[#This Row],[clean Country]],"")</f>
        <v/>
      </c>
      <c r="P800" s="9" t="str">
        <f>IF($T800,tblSalaries[[#This Row],[How many hours of a day you work on Excel]],"")</f>
        <v/>
      </c>
      <c r="Q800" s="9" t="str">
        <f>IF($T800,tblSalaries[[#This Row],[Years of Experience]],"")</f>
        <v/>
      </c>
      <c r="R800" s="9" t="str">
        <f>IF($T800,tblSalaries[[#This Row],[Region]],"")</f>
        <v/>
      </c>
      <c r="T800" s="11">
        <f t="shared" si="12"/>
        <v>0</v>
      </c>
      <c r="U800" s="11">
        <f>VLOOKUP(tblSalaries[[#This Row],[Region]],SReg,2,FALSE)</f>
        <v>0</v>
      </c>
      <c r="V800" s="11">
        <f>VLOOKUP(tblSalaries[[#This Row],[How many hours of a day you work on Excel]],SHours,2,FALSE)</f>
        <v>0</v>
      </c>
      <c r="W800" s="11">
        <f>IF(tblSalaries[[#This Row],[Years of Experience]]="",Filters!$I$10,VLOOKUP(tblSalaries[[#This Row],[Years of Experience]],Filters!$G$3:$I$9,3,TRUE))</f>
        <v>0</v>
      </c>
    </row>
    <row r="801" spans="2:23" ht="15" customHeight="1" x14ac:dyDescent="0.25">
      <c r="B801" t="s">
        <v>2197</v>
      </c>
      <c r="C801" s="1">
        <v>41055.918668981481</v>
      </c>
      <c r="D801">
        <v>60000</v>
      </c>
      <c r="E801" t="s">
        <v>621</v>
      </c>
      <c r="F801" t="s">
        <v>45</v>
      </c>
      <c r="G801" t="s">
        <v>148</v>
      </c>
      <c r="H801" t="s">
        <v>15</v>
      </c>
      <c r="I801">
        <v>15</v>
      </c>
      <c r="J801" t="str">
        <f>VLOOKUP(tblSalaries[[#This Row],[clean Country]],tblCountries[[#All],[Mapping]:[Region]],2,FALSE)</f>
        <v>EMEA</v>
      </c>
      <c r="L801" s="9" t="str">
        <f>IF($T801,tblSalaries[[#This Row],[Salary in USD]],"")</f>
        <v/>
      </c>
      <c r="M801" s="9" t="str">
        <f>IF($T801,tblSalaries[[#This Row],[Your Job Title]],"")</f>
        <v/>
      </c>
      <c r="N801" s="9" t="str">
        <f>IF($T801,tblSalaries[[#This Row],[Job Type]],"")</f>
        <v/>
      </c>
      <c r="O801" s="9" t="str">
        <f>IF($T801,tblSalaries[[#This Row],[clean Country]],"")</f>
        <v/>
      </c>
      <c r="P801" s="9" t="str">
        <f>IF($T801,tblSalaries[[#This Row],[How many hours of a day you work on Excel]],"")</f>
        <v/>
      </c>
      <c r="Q801" s="9" t="str">
        <f>IF($T801,tblSalaries[[#This Row],[Years of Experience]],"")</f>
        <v/>
      </c>
      <c r="R801" s="9" t="str">
        <f>IF($T801,tblSalaries[[#This Row],[Region]],"")</f>
        <v/>
      </c>
      <c r="T801" s="11">
        <f t="shared" si="12"/>
        <v>0</v>
      </c>
      <c r="U801" s="11">
        <f>VLOOKUP(tblSalaries[[#This Row],[Region]],SReg,2,FALSE)</f>
        <v>0</v>
      </c>
      <c r="V801" s="11">
        <f>VLOOKUP(tblSalaries[[#This Row],[How many hours of a day you work on Excel]],SHours,2,FALSE)</f>
        <v>0</v>
      </c>
      <c r="W801" s="11">
        <f>IF(tblSalaries[[#This Row],[Years of Experience]]="",Filters!$I$10,VLOOKUP(tblSalaries[[#This Row],[Years of Experience]],Filters!$G$3:$I$9,3,TRUE))</f>
        <v>1</v>
      </c>
    </row>
    <row r="802" spans="2:23" ht="15" customHeight="1" x14ac:dyDescent="0.25">
      <c r="B802" t="s">
        <v>2198</v>
      </c>
      <c r="C802" s="1">
        <v>41055.921979166669</v>
      </c>
      <c r="D802">
        <v>24000</v>
      </c>
      <c r="E802" t="s">
        <v>695</v>
      </c>
      <c r="F802" t="s">
        <v>45</v>
      </c>
      <c r="G802" t="s">
        <v>696</v>
      </c>
      <c r="H802" t="s">
        <v>15</v>
      </c>
      <c r="I802">
        <v>5</v>
      </c>
      <c r="J802" t="str">
        <f>VLOOKUP(tblSalaries[[#This Row],[clean Country]],tblCountries[[#All],[Mapping]:[Region]],2,FALSE)</f>
        <v>EMEA</v>
      </c>
      <c r="L802" s="9" t="str">
        <f>IF($T802,tblSalaries[[#This Row],[Salary in USD]],"")</f>
        <v/>
      </c>
      <c r="M802" s="9" t="str">
        <f>IF($T802,tblSalaries[[#This Row],[Your Job Title]],"")</f>
        <v/>
      </c>
      <c r="N802" s="9" t="str">
        <f>IF($T802,tblSalaries[[#This Row],[Job Type]],"")</f>
        <v/>
      </c>
      <c r="O802" s="9" t="str">
        <f>IF($T802,tblSalaries[[#This Row],[clean Country]],"")</f>
        <v/>
      </c>
      <c r="P802" s="9" t="str">
        <f>IF($T802,tblSalaries[[#This Row],[How many hours of a day you work on Excel]],"")</f>
        <v/>
      </c>
      <c r="Q802" s="9" t="str">
        <f>IF($T802,tblSalaries[[#This Row],[Years of Experience]],"")</f>
        <v/>
      </c>
      <c r="R802" s="9" t="str">
        <f>IF($T802,tblSalaries[[#This Row],[Region]],"")</f>
        <v/>
      </c>
      <c r="T802" s="11">
        <f t="shared" si="12"/>
        <v>0</v>
      </c>
      <c r="U802" s="11">
        <f>VLOOKUP(tblSalaries[[#This Row],[Region]],SReg,2,FALSE)</f>
        <v>0</v>
      </c>
      <c r="V802" s="11">
        <f>VLOOKUP(tblSalaries[[#This Row],[How many hours of a day you work on Excel]],SHours,2,FALSE)</f>
        <v>0</v>
      </c>
      <c r="W802" s="11">
        <f>IF(tblSalaries[[#This Row],[Years of Experience]]="",Filters!$I$10,VLOOKUP(tblSalaries[[#This Row],[Years of Experience]],Filters!$G$3:$I$9,3,TRUE))</f>
        <v>0</v>
      </c>
    </row>
    <row r="803" spans="2:23" ht="15" customHeight="1" x14ac:dyDescent="0.25">
      <c r="B803" t="s">
        <v>2199</v>
      </c>
      <c r="C803" s="1">
        <v>41055.92287037037</v>
      </c>
      <c r="D803">
        <v>4273.9000049862161</v>
      </c>
      <c r="E803" t="s">
        <v>585</v>
      </c>
      <c r="F803" t="s">
        <v>45</v>
      </c>
      <c r="G803" t="s">
        <v>6</v>
      </c>
      <c r="H803" t="s">
        <v>15</v>
      </c>
      <c r="I803">
        <v>3</v>
      </c>
      <c r="J803" t="str">
        <f>VLOOKUP(tblSalaries[[#This Row],[clean Country]],tblCountries[[#All],[Mapping]:[Region]],2,FALSE)</f>
        <v>APAC</v>
      </c>
      <c r="L803" s="9" t="str">
        <f>IF($T803,tblSalaries[[#This Row],[Salary in USD]],"")</f>
        <v/>
      </c>
      <c r="M803" s="9" t="str">
        <f>IF($T803,tblSalaries[[#This Row],[Your Job Title]],"")</f>
        <v/>
      </c>
      <c r="N803" s="9" t="str">
        <f>IF($T803,tblSalaries[[#This Row],[Job Type]],"")</f>
        <v/>
      </c>
      <c r="O803" s="9" t="str">
        <f>IF($T803,tblSalaries[[#This Row],[clean Country]],"")</f>
        <v/>
      </c>
      <c r="P803" s="9" t="str">
        <f>IF($T803,tblSalaries[[#This Row],[How many hours of a day you work on Excel]],"")</f>
        <v/>
      </c>
      <c r="Q803" s="9" t="str">
        <f>IF($T803,tblSalaries[[#This Row],[Years of Experience]],"")</f>
        <v/>
      </c>
      <c r="R803" s="9" t="str">
        <f>IF($T803,tblSalaries[[#This Row],[Region]],"")</f>
        <v/>
      </c>
      <c r="T803" s="11">
        <f t="shared" si="12"/>
        <v>0</v>
      </c>
      <c r="U803" s="11">
        <f>VLOOKUP(tblSalaries[[#This Row],[Region]],SReg,2,FALSE)</f>
        <v>0</v>
      </c>
      <c r="V803" s="11">
        <f>VLOOKUP(tblSalaries[[#This Row],[How many hours of a day you work on Excel]],SHours,2,FALSE)</f>
        <v>0</v>
      </c>
      <c r="W803" s="11">
        <f>IF(tblSalaries[[#This Row],[Years of Experience]]="",Filters!$I$10,VLOOKUP(tblSalaries[[#This Row],[Years of Experience]],Filters!$G$3:$I$9,3,TRUE))</f>
        <v>0</v>
      </c>
    </row>
    <row r="804" spans="2:23" ht="15" customHeight="1" x14ac:dyDescent="0.25">
      <c r="B804" t="s">
        <v>2200</v>
      </c>
      <c r="C804" s="1">
        <v>41055.927893518521</v>
      </c>
      <c r="D804">
        <v>11575.14584683767</v>
      </c>
      <c r="E804" t="s">
        <v>697</v>
      </c>
      <c r="F804" t="s">
        <v>45</v>
      </c>
      <c r="G804" t="s">
        <v>6</v>
      </c>
      <c r="H804" t="s">
        <v>15</v>
      </c>
      <c r="I804">
        <v>5</v>
      </c>
      <c r="J804" t="str">
        <f>VLOOKUP(tblSalaries[[#This Row],[clean Country]],tblCountries[[#All],[Mapping]:[Region]],2,FALSE)</f>
        <v>APAC</v>
      </c>
      <c r="L804" s="9" t="str">
        <f>IF($T804,tblSalaries[[#This Row],[Salary in USD]],"")</f>
        <v/>
      </c>
      <c r="M804" s="9" t="str">
        <f>IF($T804,tblSalaries[[#This Row],[Your Job Title]],"")</f>
        <v/>
      </c>
      <c r="N804" s="9" t="str">
        <f>IF($T804,tblSalaries[[#This Row],[Job Type]],"")</f>
        <v/>
      </c>
      <c r="O804" s="9" t="str">
        <f>IF($T804,tblSalaries[[#This Row],[clean Country]],"")</f>
        <v/>
      </c>
      <c r="P804" s="9" t="str">
        <f>IF($T804,tblSalaries[[#This Row],[How many hours of a day you work on Excel]],"")</f>
        <v/>
      </c>
      <c r="Q804" s="9" t="str">
        <f>IF($T804,tblSalaries[[#This Row],[Years of Experience]],"")</f>
        <v/>
      </c>
      <c r="R804" s="9" t="str">
        <f>IF($T804,tblSalaries[[#This Row],[Region]],"")</f>
        <v/>
      </c>
      <c r="T804" s="11">
        <f t="shared" si="12"/>
        <v>0</v>
      </c>
      <c r="U804" s="11">
        <f>VLOOKUP(tblSalaries[[#This Row],[Region]],SReg,2,FALSE)</f>
        <v>0</v>
      </c>
      <c r="V804" s="11">
        <f>VLOOKUP(tblSalaries[[#This Row],[How many hours of a day you work on Excel]],SHours,2,FALSE)</f>
        <v>0</v>
      </c>
      <c r="W804" s="11">
        <f>IF(tblSalaries[[#This Row],[Years of Experience]]="",Filters!$I$10,VLOOKUP(tblSalaries[[#This Row],[Years of Experience]],Filters!$G$3:$I$9,3,TRUE))</f>
        <v>0</v>
      </c>
    </row>
    <row r="805" spans="2:23" ht="15" customHeight="1" x14ac:dyDescent="0.25">
      <c r="B805" t="s">
        <v>2201</v>
      </c>
      <c r="C805" s="1">
        <v>41055.932615740741</v>
      </c>
      <c r="D805">
        <v>95000</v>
      </c>
      <c r="E805" t="s">
        <v>173</v>
      </c>
      <c r="F805" t="s">
        <v>17</v>
      </c>
      <c r="G805" t="s">
        <v>12</v>
      </c>
      <c r="H805" t="s">
        <v>15</v>
      </c>
      <c r="I805">
        <v>13</v>
      </c>
      <c r="J805" t="str">
        <f>VLOOKUP(tblSalaries[[#This Row],[clean Country]],tblCountries[[#All],[Mapping]:[Region]],2,FALSE)</f>
        <v>USA</v>
      </c>
      <c r="L805" s="9" t="str">
        <f>IF($T805,tblSalaries[[#This Row],[Salary in USD]],"")</f>
        <v/>
      </c>
      <c r="M805" s="9" t="str">
        <f>IF($T805,tblSalaries[[#This Row],[Your Job Title]],"")</f>
        <v/>
      </c>
      <c r="N805" s="9" t="str">
        <f>IF($T805,tblSalaries[[#This Row],[Job Type]],"")</f>
        <v/>
      </c>
      <c r="O805" s="9" t="str">
        <f>IF($T805,tblSalaries[[#This Row],[clean Country]],"")</f>
        <v/>
      </c>
      <c r="P805" s="9" t="str">
        <f>IF($T805,tblSalaries[[#This Row],[How many hours of a day you work on Excel]],"")</f>
        <v/>
      </c>
      <c r="Q805" s="9" t="str">
        <f>IF($T805,tblSalaries[[#This Row],[Years of Experience]],"")</f>
        <v/>
      </c>
      <c r="R805" s="9" t="str">
        <f>IF($T805,tblSalaries[[#This Row],[Region]],"")</f>
        <v/>
      </c>
      <c r="T805" s="11">
        <f t="shared" si="12"/>
        <v>0</v>
      </c>
      <c r="U805" s="11">
        <f>VLOOKUP(tblSalaries[[#This Row],[Region]],SReg,2,FALSE)</f>
        <v>1</v>
      </c>
      <c r="V805" s="11">
        <f>VLOOKUP(tblSalaries[[#This Row],[How many hours of a day you work on Excel]],SHours,2,FALSE)</f>
        <v>0</v>
      </c>
      <c r="W805" s="11">
        <f>IF(tblSalaries[[#This Row],[Years of Experience]]="",Filters!$I$10,VLOOKUP(tblSalaries[[#This Row],[Years of Experience]],Filters!$G$3:$I$9,3,TRUE))</f>
        <v>1</v>
      </c>
    </row>
    <row r="806" spans="2:23" ht="15" customHeight="1" x14ac:dyDescent="0.25">
      <c r="B806" t="s">
        <v>2202</v>
      </c>
      <c r="C806" s="1">
        <v>41055.933078703703</v>
      </c>
      <c r="D806">
        <v>9188.8850107203652</v>
      </c>
      <c r="E806" t="s">
        <v>698</v>
      </c>
      <c r="F806" t="s">
        <v>45</v>
      </c>
      <c r="G806" t="s">
        <v>6</v>
      </c>
      <c r="H806" t="s">
        <v>7</v>
      </c>
      <c r="I806">
        <v>0</v>
      </c>
      <c r="J806" t="str">
        <f>VLOOKUP(tblSalaries[[#This Row],[clean Country]],tblCountries[[#All],[Mapping]:[Region]],2,FALSE)</f>
        <v>APAC</v>
      </c>
      <c r="L806" s="9" t="str">
        <f>IF($T806,tblSalaries[[#This Row],[Salary in USD]],"")</f>
        <v/>
      </c>
      <c r="M806" s="9" t="str">
        <f>IF($T806,tblSalaries[[#This Row],[Your Job Title]],"")</f>
        <v/>
      </c>
      <c r="N806" s="9" t="str">
        <f>IF($T806,tblSalaries[[#This Row],[Job Type]],"")</f>
        <v/>
      </c>
      <c r="O806" s="9" t="str">
        <f>IF($T806,tblSalaries[[#This Row],[clean Country]],"")</f>
        <v/>
      </c>
      <c r="P806" s="9" t="str">
        <f>IF($T806,tblSalaries[[#This Row],[How many hours of a day you work on Excel]],"")</f>
        <v/>
      </c>
      <c r="Q806" s="9" t="str">
        <f>IF($T806,tblSalaries[[#This Row],[Years of Experience]],"")</f>
        <v/>
      </c>
      <c r="R806" s="9" t="str">
        <f>IF($T806,tblSalaries[[#This Row],[Region]],"")</f>
        <v/>
      </c>
      <c r="T806" s="11">
        <f t="shared" si="12"/>
        <v>0</v>
      </c>
      <c r="U806" s="11">
        <f>VLOOKUP(tblSalaries[[#This Row],[Region]],SReg,2,FALSE)</f>
        <v>0</v>
      </c>
      <c r="V806" s="11">
        <f>VLOOKUP(tblSalaries[[#This Row],[How many hours of a day you work on Excel]],SHours,2,FALSE)</f>
        <v>1</v>
      </c>
      <c r="W806" s="11">
        <f>IF(tblSalaries[[#This Row],[Years of Experience]]="",Filters!$I$10,VLOOKUP(tblSalaries[[#This Row],[Years of Experience]],Filters!$G$3:$I$9,3,TRUE))</f>
        <v>0</v>
      </c>
    </row>
    <row r="807" spans="2:23" ht="15" customHeight="1" x14ac:dyDescent="0.25">
      <c r="B807" t="s">
        <v>2203</v>
      </c>
      <c r="C807" s="1">
        <v>41055.936990740738</v>
      </c>
      <c r="D807">
        <v>8975.1900104710548</v>
      </c>
      <c r="E807" t="s">
        <v>699</v>
      </c>
      <c r="F807" t="s">
        <v>45</v>
      </c>
      <c r="G807" t="s">
        <v>6</v>
      </c>
      <c r="H807" t="s">
        <v>10</v>
      </c>
      <c r="I807">
        <v>3</v>
      </c>
      <c r="J807" t="str">
        <f>VLOOKUP(tblSalaries[[#This Row],[clean Country]],tblCountries[[#All],[Mapping]:[Region]],2,FALSE)</f>
        <v>APAC</v>
      </c>
      <c r="L807" s="9" t="str">
        <f>IF($T807,tblSalaries[[#This Row],[Salary in USD]],"")</f>
        <v/>
      </c>
      <c r="M807" s="9" t="str">
        <f>IF($T807,tblSalaries[[#This Row],[Your Job Title]],"")</f>
        <v/>
      </c>
      <c r="N807" s="9" t="str">
        <f>IF($T807,tblSalaries[[#This Row],[Job Type]],"")</f>
        <v/>
      </c>
      <c r="O807" s="9" t="str">
        <f>IF($T807,tblSalaries[[#This Row],[clean Country]],"")</f>
        <v/>
      </c>
      <c r="P807" s="9" t="str">
        <f>IF($T807,tblSalaries[[#This Row],[How many hours of a day you work on Excel]],"")</f>
        <v/>
      </c>
      <c r="Q807" s="9" t="str">
        <f>IF($T807,tblSalaries[[#This Row],[Years of Experience]],"")</f>
        <v/>
      </c>
      <c r="R807" s="9" t="str">
        <f>IF($T807,tblSalaries[[#This Row],[Region]],"")</f>
        <v/>
      </c>
      <c r="T807" s="11">
        <f t="shared" si="12"/>
        <v>0</v>
      </c>
      <c r="U807" s="11">
        <f>VLOOKUP(tblSalaries[[#This Row],[Region]],SReg,2,FALSE)</f>
        <v>0</v>
      </c>
      <c r="V807" s="11">
        <f>VLOOKUP(tblSalaries[[#This Row],[How many hours of a day you work on Excel]],SHours,2,FALSE)</f>
        <v>1</v>
      </c>
      <c r="W807" s="11">
        <f>IF(tblSalaries[[#This Row],[Years of Experience]]="",Filters!$I$10,VLOOKUP(tblSalaries[[#This Row],[Years of Experience]],Filters!$G$3:$I$9,3,TRUE))</f>
        <v>0</v>
      </c>
    </row>
    <row r="808" spans="2:23" ht="15" customHeight="1" x14ac:dyDescent="0.25">
      <c r="B808" t="s">
        <v>2204</v>
      </c>
      <c r="C808" s="1">
        <v>41055.937048611115</v>
      </c>
      <c r="D808">
        <v>2564.3400029917298</v>
      </c>
      <c r="E808" t="s">
        <v>700</v>
      </c>
      <c r="F808" t="s">
        <v>17</v>
      </c>
      <c r="G808" t="s">
        <v>6</v>
      </c>
      <c r="H808" t="s">
        <v>10</v>
      </c>
      <c r="I808">
        <v>1</v>
      </c>
      <c r="J808" t="str">
        <f>VLOOKUP(tblSalaries[[#This Row],[clean Country]],tblCountries[[#All],[Mapping]:[Region]],2,FALSE)</f>
        <v>APAC</v>
      </c>
      <c r="L808" s="9" t="str">
        <f>IF($T808,tblSalaries[[#This Row],[Salary in USD]],"")</f>
        <v/>
      </c>
      <c r="M808" s="9" t="str">
        <f>IF($T808,tblSalaries[[#This Row],[Your Job Title]],"")</f>
        <v/>
      </c>
      <c r="N808" s="9" t="str">
        <f>IF($T808,tblSalaries[[#This Row],[Job Type]],"")</f>
        <v/>
      </c>
      <c r="O808" s="9" t="str">
        <f>IF($T808,tblSalaries[[#This Row],[clean Country]],"")</f>
        <v/>
      </c>
      <c r="P808" s="9" t="str">
        <f>IF($T808,tblSalaries[[#This Row],[How many hours of a day you work on Excel]],"")</f>
        <v/>
      </c>
      <c r="Q808" s="9" t="str">
        <f>IF($T808,tblSalaries[[#This Row],[Years of Experience]],"")</f>
        <v/>
      </c>
      <c r="R808" s="9" t="str">
        <f>IF($T808,tblSalaries[[#This Row],[Region]],"")</f>
        <v/>
      </c>
      <c r="T808" s="11">
        <f t="shared" si="12"/>
        <v>0</v>
      </c>
      <c r="U808" s="11">
        <f>VLOOKUP(tblSalaries[[#This Row],[Region]],SReg,2,FALSE)</f>
        <v>0</v>
      </c>
      <c r="V808" s="11">
        <f>VLOOKUP(tblSalaries[[#This Row],[How many hours of a day you work on Excel]],SHours,2,FALSE)</f>
        <v>1</v>
      </c>
      <c r="W808" s="11">
        <f>IF(tblSalaries[[#This Row],[Years of Experience]]="",Filters!$I$10,VLOOKUP(tblSalaries[[#This Row],[Years of Experience]],Filters!$G$3:$I$9,3,TRUE))</f>
        <v>0</v>
      </c>
    </row>
    <row r="809" spans="2:23" ht="15" customHeight="1" x14ac:dyDescent="0.25">
      <c r="B809" t="s">
        <v>2205</v>
      </c>
      <c r="C809" s="1">
        <v>41055.946655092594</v>
      </c>
      <c r="D809">
        <v>86689.804963700633</v>
      </c>
      <c r="E809" t="s">
        <v>701</v>
      </c>
      <c r="F809" t="s">
        <v>391</v>
      </c>
      <c r="G809" t="s">
        <v>59</v>
      </c>
      <c r="H809" t="s">
        <v>7</v>
      </c>
      <c r="I809">
        <v>12</v>
      </c>
      <c r="J809" t="str">
        <f>VLOOKUP(tblSalaries[[#This Row],[clean Country]],tblCountries[[#All],[Mapping]:[Region]],2,FALSE)</f>
        <v>EMEA</v>
      </c>
      <c r="L809" s="9" t="str">
        <f>IF($T809,tblSalaries[[#This Row],[Salary in USD]],"")</f>
        <v/>
      </c>
      <c r="M809" s="9" t="str">
        <f>IF($T809,tblSalaries[[#This Row],[Your Job Title]],"")</f>
        <v/>
      </c>
      <c r="N809" s="9" t="str">
        <f>IF($T809,tblSalaries[[#This Row],[Job Type]],"")</f>
        <v/>
      </c>
      <c r="O809" s="9" t="str">
        <f>IF($T809,tblSalaries[[#This Row],[clean Country]],"")</f>
        <v/>
      </c>
      <c r="P809" s="9" t="str">
        <f>IF($T809,tblSalaries[[#This Row],[How many hours of a day you work on Excel]],"")</f>
        <v/>
      </c>
      <c r="Q809" s="9" t="str">
        <f>IF($T809,tblSalaries[[#This Row],[Years of Experience]],"")</f>
        <v/>
      </c>
      <c r="R809" s="9" t="str">
        <f>IF($T809,tblSalaries[[#This Row],[Region]],"")</f>
        <v/>
      </c>
      <c r="T809" s="11">
        <f t="shared" si="12"/>
        <v>0</v>
      </c>
      <c r="U809" s="11">
        <f>VLOOKUP(tblSalaries[[#This Row],[Region]],SReg,2,FALSE)</f>
        <v>0</v>
      </c>
      <c r="V809" s="11">
        <f>VLOOKUP(tblSalaries[[#This Row],[How many hours of a day you work on Excel]],SHours,2,FALSE)</f>
        <v>1</v>
      </c>
      <c r="W809" s="11">
        <f>IF(tblSalaries[[#This Row],[Years of Experience]]="",Filters!$I$10,VLOOKUP(tblSalaries[[#This Row],[Years of Experience]],Filters!$G$3:$I$9,3,TRUE))</f>
        <v>1</v>
      </c>
    </row>
    <row r="810" spans="2:23" ht="15" customHeight="1" x14ac:dyDescent="0.25">
      <c r="B810" t="s">
        <v>2206</v>
      </c>
      <c r="C810" s="1">
        <v>41055.946666666663</v>
      </c>
      <c r="D810">
        <v>15500</v>
      </c>
      <c r="E810" t="s">
        <v>233</v>
      </c>
      <c r="F810" t="s">
        <v>233</v>
      </c>
      <c r="G810" t="s">
        <v>6</v>
      </c>
      <c r="H810" t="s">
        <v>22</v>
      </c>
      <c r="I810">
        <v>3</v>
      </c>
      <c r="J810" t="str">
        <f>VLOOKUP(tblSalaries[[#This Row],[clean Country]],tblCountries[[#All],[Mapping]:[Region]],2,FALSE)</f>
        <v>APAC</v>
      </c>
      <c r="L810" s="9" t="str">
        <f>IF($T810,tblSalaries[[#This Row],[Salary in USD]],"")</f>
        <v/>
      </c>
      <c r="M810" s="9" t="str">
        <f>IF($T810,tblSalaries[[#This Row],[Your Job Title]],"")</f>
        <v/>
      </c>
      <c r="N810" s="9" t="str">
        <f>IF($T810,tblSalaries[[#This Row],[Job Type]],"")</f>
        <v/>
      </c>
      <c r="O810" s="9" t="str">
        <f>IF($T810,tblSalaries[[#This Row],[clean Country]],"")</f>
        <v/>
      </c>
      <c r="P810" s="9" t="str">
        <f>IF($T810,tblSalaries[[#This Row],[How many hours of a day you work on Excel]],"")</f>
        <v/>
      </c>
      <c r="Q810" s="9" t="str">
        <f>IF($T810,tblSalaries[[#This Row],[Years of Experience]],"")</f>
        <v/>
      </c>
      <c r="R810" s="9" t="str">
        <f>IF($T810,tblSalaries[[#This Row],[Region]],"")</f>
        <v/>
      </c>
      <c r="T810" s="11">
        <f t="shared" si="12"/>
        <v>0</v>
      </c>
      <c r="U810" s="11">
        <f>VLOOKUP(tblSalaries[[#This Row],[Region]],SReg,2,FALSE)</f>
        <v>0</v>
      </c>
      <c r="V810" s="11">
        <f>VLOOKUP(tblSalaries[[#This Row],[How many hours of a day you work on Excel]],SHours,2,FALSE)</f>
        <v>0</v>
      </c>
      <c r="W810" s="11">
        <f>IF(tblSalaries[[#This Row],[Years of Experience]]="",Filters!$I$10,VLOOKUP(tblSalaries[[#This Row],[Years of Experience]],Filters!$G$3:$I$9,3,TRUE))</f>
        <v>0</v>
      </c>
    </row>
    <row r="811" spans="2:23" ht="15" customHeight="1" x14ac:dyDescent="0.25">
      <c r="B811" t="s">
        <v>2207</v>
      </c>
      <c r="C811" s="1">
        <v>41055.948078703703</v>
      </c>
      <c r="D811">
        <v>148284.35006969364</v>
      </c>
      <c r="E811" t="s">
        <v>702</v>
      </c>
      <c r="F811" t="s">
        <v>17</v>
      </c>
      <c r="G811" t="s">
        <v>118</v>
      </c>
      <c r="H811" t="s">
        <v>10</v>
      </c>
      <c r="I811">
        <v>3</v>
      </c>
      <c r="J811" t="str">
        <f>VLOOKUP(tblSalaries[[#This Row],[clean Country]],tblCountries[[#All],[Mapping]:[Region]],2,FALSE)</f>
        <v>S AMER</v>
      </c>
      <c r="L811" s="9" t="str">
        <f>IF($T811,tblSalaries[[#This Row],[Salary in USD]],"")</f>
        <v/>
      </c>
      <c r="M811" s="9" t="str">
        <f>IF($T811,tblSalaries[[#This Row],[Your Job Title]],"")</f>
        <v/>
      </c>
      <c r="N811" s="9" t="str">
        <f>IF($T811,tblSalaries[[#This Row],[Job Type]],"")</f>
        <v/>
      </c>
      <c r="O811" s="9" t="str">
        <f>IF($T811,tblSalaries[[#This Row],[clean Country]],"")</f>
        <v/>
      </c>
      <c r="P811" s="9" t="str">
        <f>IF($T811,tblSalaries[[#This Row],[How many hours of a day you work on Excel]],"")</f>
        <v/>
      </c>
      <c r="Q811" s="9" t="str">
        <f>IF($T811,tblSalaries[[#This Row],[Years of Experience]],"")</f>
        <v/>
      </c>
      <c r="R811" s="9" t="str">
        <f>IF($T811,tblSalaries[[#This Row],[Region]],"")</f>
        <v/>
      </c>
      <c r="T811" s="11">
        <f t="shared" si="12"/>
        <v>0</v>
      </c>
      <c r="U811" s="11">
        <f>VLOOKUP(tblSalaries[[#This Row],[Region]],SReg,2,FALSE)</f>
        <v>0</v>
      </c>
      <c r="V811" s="11">
        <f>VLOOKUP(tblSalaries[[#This Row],[How many hours of a day you work on Excel]],SHours,2,FALSE)</f>
        <v>1</v>
      </c>
      <c r="W811" s="11">
        <f>IF(tblSalaries[[#This Row],[Years of Experience]]="",Filters!$I$10,VLOOKUP(tblSalaries[[#This Row],[Years of Experience]],Filters!$G$3:$I$9,3,TRUE))</f>
        <v>0</v>
      </c>
    </row>
    <row r="812" spans="2:23" ht="15" customHeight="1" x14ac:dyDescent="0.25">
      <c r="B812" t="s">
        <v>2208</v>
      </c>
      <c r="C812" s="1">
        <v>41055.950127314813</v>
      </c>
      <c r="D812">
        <v>10684.750012465542</v>
      </c>
      <c r="E812" t="s">
        <v>646</v>
      </c>
      <c r="F812" t="s">
        <v>17</v>
      </c>
      <c r="G812" t="s">
        <v>6</v>
      </c>
      <c r="H812" t="s">
        <v>10</v>
      </c>
      <c r="I812">
        <v>5</v>
      </c>
      <c r="J812" t="str">
        <f>VLOOKUP(tblSalaries[[#This Row],[clean Country]],tblCountries[[#All],[Mapping]:[Region]],2,FALSE)</f>
        <v>APAC</v>
      </c>
      <c r="L812" s="9" t="str">
        <f>IF($T812,tblSalaries[[#This Row],[Salary in USD]],"")</f>
        <v/>
      </c>
      <c r="M812" s="9" t="str">
        <f>IF($T812,tblSalaries[[#This Row],[Your Job Title]],"")</f>
        <v/>
      </c>
      <c r="N812" s="9" t="str">
        <f>IF($T812,tblSalaries[[#This Row],[Job Type]],"")</f>
        <v/>
      </c>
      <c r="O812" s="9" t="str">
        <f>IF($T812,tblSalaries[[#This Row],[clean Country]],"")</f>
        <v/>
      </c>
      <c r="P812" s="9" t="str">
        <f>IF($T812,tblSalaries[[#This Row],[How many hours of a day you work on Excel]],"")</f>
        <v/>
      </c>
      <c r="Q812" s="9" t="str">
        <f>IF($T812,tblSalaries[[#This Row],[Years of Experience]],"")</f>
        <v/>
      </c>
      <c r="R812" s="9" t="str">
        <f>IF($T812,tblSalaries[[#This Row],[Region]],"")</f>
        <v/>
      </c>
      <c r="T812" s="11">
        <f t="shared" si="12"/>
        <v>0</v>
      </c>
      <c r="U812" s="11">
        <f>VLOOKUP(tblSalaries[[#This Row],[Region]],SReg,2,FALSE)</f>
        <v>0</v>
      </c>
      <c r="V812" s="11">
        <f>VLOOKUP(tblSalaries[[#This Row],[How many hours of a day you work on Excel]],SHours,2,FALSE)</f>
        <v>1</v>
      </c>
      <c r="W812" s="11">
        <f>IF(tblSalaries[[#This Row],[Years of Experience]]="",Filters!$I$10,VLOOKUP(tblSalaries[[#This Row],[Years of Experience]],Filters!$G$3:$I$9,3,TRUE))</f>
        <v>0</v>
      </c>
    </row>
    <row r="813" spans="2:23" ht="15" customHeight="1" x14ac:dyDescent="0.25">
      <c r="B813" t="s">
        <v>2209</v>
      </c>
      <c r="C813" s="1">
        <v>41055.95108796296</v>
      </c>
      <c r="D813">
        <v>75000</v>
      </c>
      <c r="E813" t="s">
        <v>703</v>
      </c>
      <c r="F813" t="s">
        <v>17</v>
      </c>
      <c r="G813" t="s">
        <v>12</v>
      </c>
      <c r="H813" t="s">
        <v>15</v>
      </c>
      <c r="I813">
        <v>27</v>
      </c>
      <c r="J813" t="str">
        <f>VLOOKUP(tblSalaries[[#This Row],[clean Country]],tblCountries[[#All],[Mapping]:[Region]],2,FALSE)</f>
        <v>USA</v>
      </c>
      <c r="L813" s="9" t="str">
        <f>IF($T813,tblSalaries[[#This Row],[Salary in USD]],"")</f>
        <v/>
      </c>
      <c r="M813" s="9" t="str">
        <f>IF($T813,tblSalaries[[#This Row],[Your Job Title]],"")</f>
        <v/>
      </c>
      <c r="N813" s="9" t="str">
        <f>IF($T813,tblSalaries[[#This Row],[Job Type]],"")</f>
        <v/>
      </c>
      <c r="O813" s="9" t="str">
        <f>IF($T813,tblSalaries[[#This Row],[clean Country]],"")</f>
        <v/>
      </c>
      <c r="P813" s="9" t="str">
        <f>IF($T813,tblSalaries[[#This Row],[How many hours of a day you work on Excel]],"")</f>
        <v/>
      </c>
      <c r="Q813" s="9" t="str">
        <f>IF($T813,tblSalaries[[#This Row],[Years of Experience]],"")</f>
        <v/>
      </c>
      <c r="R813" s="9" t="str">
        <f>IF($T813,tblSalaries[[#This Row],[Region]],"")</f>
        <v/>
      </c>
      <c r="T813" s="11">
        <f t="shared" si="12"/>
        <v>0</v>
      </c>
      <c r="U813" s="11">
        <f>VLOOKUP(tblSalaries[[#This Row],[Region]],SReg,2,FALSE)</f>
        <v>1</v>
      </c>
      <c r="V813" s="11">
        <f>VLOOKUP(tblSalaries[[#This Row],[How many hours of a day you work on Excel]],SHours,2,FALSE)</f>
        <v>0</v>
      </c>
      <c r="W813" s="11">
        <f>IF(tblSalaries[[#This Row],[Years of Experience]]="",Filters!$I$10,VLOOKUP(tblSalaries[[#This Row],[Years of Experience]],Filters!$G$3:$I$9,3,TRUE))</f>
        <v>1</v>
      </c>
    </row>
    <row r="814" spans="2:23" ht="15" customHeight="1" x14ac:dyDescent="0.25">
      <c r="B814" t="s">
        <v>2210</v>
      </c>
      <c r="C814" s="1">
        <v>41055.953877314816</v>
      </c>
      <c r="D814">
        <v>12000</v>
      </c>
      <c r="E814" t="s">
        <v>704</v>
      </c>
      <c r="F814" t="s">
        <v>45</v>
      </c>
      <c r="G814" t="s">
        <v>24</v>
      </c>
      <c r="H814" t="s">
        <v>7</v>
      </c>
      <c r="I814">
        <v>5</v>
      </c>
      <c r="J814" t="str">
        <f>VLOOKUP(tblSalaries[[#This Row],[clean Country]],tblCountries[[#All],[Mapping]:[Region]],2,FALSE)</f>
        <v>EMEA</v>
      </c>
      <c r="L814" s="9" t="str">
        <f>IF($T814,tblSalaries[[#This Row],[Salary in USD]],"")</f>
        <v/>
      </c>
      <c r="M814" s="9" t="str">
        <f>IF($T814,tblSalaries[[#This Row],[Your Job Title]],"")</f>
        <v/>
      </c>
      <c r="N814" s="9" t="str">
        <f>IF($T814,tblSalaries[[#This Row],[Job Type]],"")</f>
        <v/>
      </c>
      <c r="O814" s="9" t="str">
        <f>IF($T814,tblSalaries[[#This Row],[clean Country]],"")</f>
        <v/>
      </c>
      <c r="P814" s="9" t="str">
        <f>IF($T814,tblSalaries[[#This Row],[How many hours of a day you work on Excel]],"")</f>
        <v/>
      </c>
      <c r="Q814" s="9" t="str">
        <f>IF($T814,tblSalaries[[#This Row],[Years of Experience]],"")</f>
        <v/>
      </c>
      <c r="R814" s="9" t="str">
        <f>IF($T814,tblSalaries[[#This Row],[Region]],"")</f>
        <v/>
      </c>
      <c r="T814" s="11">
        <f t="shared" si="12"/>
        <v>0</v>
      </c>
      <c r="U814" s="11">
        <f>VLOOKUP(tblSalaries[[#This Row],[Region]],SReg,2,FALSE)</f>
        <v>0</v>
      </c>
      <c r="V814" s="11">
        <f>VLOOKUP(tblSalaries[[#This Row],[How many hours of a day you work on Excel]],SHours,2,FALSE)</f>
        <v>1</v>
      </c>
      <c r="W814" s="11">
        <f>IF(tblSalaries[[#This Row],[Years of Experience]]="",Filters!$I$10,VLOOKUP(tblSalaries[[#This Row],[Years of Experience]],Filters!$G$3:$I$9,3,TRUE))</f>
        <v>0</v>
      </c>
    </row>
    <row r="815" spans="2:23" ht="15" customHeight="1" x14ac:dyDescent="0.25">
      <c r="B815" t="s">
        <v>2211</v>
      </c>
      <c r="C815" s="1">
        <v>41055.959722222222</v>
      </c>
      <c r="D815">
        <v>30273.458368652366</v>
      </c>
      <c r="E815" t="s">
        <v>705</v>
      </c>
      <c r="F815" t="s">
        <v>45</v>
      </c>
      <c r="G815" t="s">
        <v>6</v>
      </c>
      <c r="H815" t="s">
        <v>10</v>
      </c>
      <c r="I815">
        <v>1.1000000000000001</v>
      </c>
      <c r="J815" t="str">
        <f>VLOOKUP(tblSalaries[[#This Row],[clean Country]],tblCountries[[#All],[Mapping]:[Region]],2,FALSE)</f>
        <v>APAC</v>
      </c>
      <c r="L815" s="9" t="str">
        <f>IF($T815,tblSalaries[[#This Row],[Salary in USD]],"")</f>
        <v/>
      </c>
      <c r="M815" s="9" t="str">
        <f>IF($T815,tblSalaries[[#This Row],[Your Job Title]],"")</f>
        <v/>
      </c>
      <c r="N815" s="9" t="str">
        <f>IF($T815,tblSalaries[[#This Row],[Job Type]],"")</f>
        <v/>
      </c>
      <c r="O815" s="9" t="str">
        <f>IF($T815,tblSalaries[[#This Row],[clean Country]],"")</f>
        <v/>
      </c>
      <c r="P815" s="9" t="str">
        <f>IF($T815,tblSalaries[[#This Row],[How many hours of a day you work on Excel]],"")</f>
        <v/>
      </c>
      <c r="Q815" s="9" t="str">
        <f>IF($T815,tblSalaries[[#This Row],[Years of Experience]],"")</f>
        <v/>
      </c>
      <c r="R815" s="9" t="str">
        <f>IF($T815,tblSalaries[[#This Row],[Region]],"")</f>
        <v/>
      </c>
      <c r="T815" s="11">
        <f t="shared" si="12"/>
        <v>0</v>
      </c>
      <c r="U815" s="11">
        <f>VLOOKUP(tblSalaries[[#This Row],[Region]],SReg,2,FALSE)</f>
        <v>0</v>
      </c>
      <c r="V815" s="11">
        <f>VLOOKUP(tblSalaries[[#This Row],[How many hours of a day you work on Excel]],SHours,2,FALSE)</f>
        <v>1</v>
      </c>
      <c r="W815" s="11">
        <f>IF(tblSalaries[[#This Row],[Years of Experience]]="",Filters!$I$10,VLOOKUP(tblSalaries[[#This Row],[Years of Experience]],Filters!$G$3:$I$9,3,TRUE))</f>
        <v>0</v>
      </c>
    </row>
    <row r="816" spans="2:23" ht="15" customHeight="1" x14ac:dyDescent="0.25">
      <c r="B816" t="s">
        <v>2212</v>
      </c>
      <c r="C816" s="1">
        <v>41055.960659722223</v>
      </c>
      <c r="D816">
        <v>30000</v>
      </c>
      <c r="E816" t="s">
        <v>706</v>
      </c>
      <c r="F816" t="s">
        <v>391</v>
      </c>
      <c r="G816" t="s">
        <v>567</v>
      </c>
      <c r="H816" t="s">
        <v>7</v>
      </c>
      <c r="I816">
        <v>7</v>
      </c>
      <c r="J816" t="str">
        <f>VLOOKUP(tblSalaries[[#This Row],[clean Country]],tblCountries[[#All],[Mapping]:[Region]],2,FALSE)</f>
        <v>APAC</v>
      </c>
      <c r="L816" s="9" t="str">
        <f>IF($T816,tblSalaries[[#This Row],[Salary in USD]],"")</f>
        <v/>
      </c>
      <c r="M816" s="9" t="str">
        <f>IF($T816,tblSalaries[[#This Row],[Your Job Title]],"")</f>
        <v/>
      </c>
      <c r="N816" s="9" t="str">
        <f>IF($T816,tblSalaries[[#This Row],[Job Type]],"")</f>
        <v/>
      </c>
      <c r="O816" s="9" t="str">
        <f>IF($T816,tblSalaries[[#This Row],[clean Country]],"")</f>
        <v/>
      </c>
      <c r="P816" s="9" t="str">
        <f>IF($T816,tblSalaries[[#This Row],[How many hours of a day you work on Excel]],"")</f>
        <v/>
      </c>
      <c r="Q816" s="9" t="str">
        <f>IF($T816,tblSalaries[[#This Row],[Years of Experience]],"")</f>
        <v/>
      </c>
      <c r="R816" s="9" t="str">
        <f>IF($T816,tblSalaries[[#This Row],[Region]],"")</f>
        <v/>
      </c>
      <c r="T816" s="11">
        <f t="shared" si="12"/>
        <v>0</v>
      </c>
      <c r="U816" s="11">
        <f>VLOOKUP(tblSalaries[[#This Row],[Region]],SReg,2,FALSE)</f>
        <v>0</v>
      </c>
      <c r="V816" s="11">
        <f>VLOOKUP(tblSalaries[[#This Row],[How many hours of a day you work on Excel]],SHours,2,FALSE)</f>
        <v>1</v>
      </c>
      <c r="W816" s="11">
        <f>IF(tblSalaries[[#This Row],[Years of Experience]]="",Filters!$I$10,VLOOKUP(tblSalaries[[#This Row],[Years of Experience]],Filters!$G$3:$I$9,3,TRUE))</f>
        <v>0</v>
      </c>
    </row>
    <row r="817" spans="2:23" ht="15" customHeight="1" x14ac:dyDescent="0.25">
      <c r="B817" t="s">
        <v>2213</v>
      </c>
      <c r="C817" s="1">
        <v>41055.961099537039</v>
      </c>
      <c r="D817">
        <v>6410.8500074793246</v>
      </c>
      <c r="E817" t="s">
        <v>708</v>
      </c>
      <c r="F817" t="s">
        <v>17</v>
      </c>
      <c r="G817" t="s">
        <v>6</v>
      </c>
      <c r="H817" t="s">
        <v>10</v>
      </c>
      <c r="I817">
        <v>4</v>
      </c>
      <c r="J817" t="str">
        <f>VLOOKUP(tblSalaries[[#This Row],[clean Country]],tblCountries[[#All],[Mapping]:[Region]],2,FALSE)</f>
        <v>APAC</v>
      </c>
      <c r="L817" s="9" t="str">
        <f>IF($T817,tblSalaries[[#This Row],[Salary in USD]],"")</f>
        <v/>
      </c>
      <c r="M817" s="9" t="str">
        <f>IF($T817,tblSalaries[[#This Row],[Your Job Title]],"")</f>
        <v/>
      </c>
      <c r="N817" s="9" t="str">
        <f>IF($T817,tblSalaries[[#This Row],[Job Type]],"")</f>
        <v/>
      </c>
      <c r="O817" s="9" t="str">
        <f>IF($T817,tblSalaries[[#This Row],[clean Country]],"")</f>
        <v/>
      </c>
      <c r="P817" s="9" t="str">
        <f>IF($T817,tblSalaries[[#This Row],[How many hours of a day you work on Excel]],"")</f>
        <v/>
      </c>
      <c r="Q817" s="9" t="str">
        <f>IF($T817,tblSalaries[[#This Row],[Years of Experience]],"")</f>
        <v/>
      </c>
      <c r="R817" s="9" t="str">
        <f>IF($T817,tblSalaries[[#This Row],[Region]],"")</f>
        <v/>
      </c>
      <c r="T817" s="11">
        <f t="shared" si="12"/>
        <v>0</v>
      </c>
      <c r="U817" s="11">
        <f>VLOOKUP(tblSalaries[[#This Row],[Region]],SReg,2,FALSE)</f>
        <v>0</v>
      </c>
      <c r="V817" s="11">
        <f>VLOOKUP(tblSalaries[[#This Row],[How many hours of a day you work on Excel]],SHours,2,FALSE)</f>
        <v>1</v>
      </c>
      <c r="W817" s="11">
        <f>IF(tblSalaries[[#This Row],[Years of Experience]]="",Filters!$I$10,VLOOKUP(tblSalaries[[#This Row],[Years of Experience]],Filters!$G$3:$I$9,3,TRUE))</f>
        <v>0</v>
      </c>
    </row>
    <row r="818" spans="2:23" ht="15" customHeight="1" x14ac:dyDescent="0.25">
      <c r="B818" t="s">
        <v>2214</v>
      </c>
      <c r="C818" s="1">
        <v>41055.961134259262</v>
      </c>
      <c r="D818">
        <v>100000</v>
      </c>
      <c r="E818" t="s">
        <v>367</v>
      </c>
      <c r="F818" t="s">
        <v>3393</v>
      </c>
      <c r="G818" t="s">
        <v>12</v>
      </c>
      <c r="H818" t="s">
        <v>7</v>
      </c>
      <c r="I818">
        <v>10</v>
      </c>
      <c r="J818" t="str">
        <f>VLOOKUP(tblSalaries[[#This Row],[clean Country]],tblCountries[[#All],[Mapping]:[Region]],2,FALSE)</f>
        <v>USA</v>
      </c>
      <c r="L818" s="9">
        <f>IF($T818,tblSalaries[[#This Row],[Salary in USD]],"")</f>
        <v>100000</v>
      </c>
      <c r="M818" s="9" t="str">
        <f>IF($T818,tblSalaries[[#This Row],[Your Job Title]],"")</f>
        <v>director</v>
      </c>
      <c r="N818" s="9" t="str">
        <f>IF($T818,tblSalaries[[#This Row],[Job Type]],"")</f>
        <v>CXO or Top Mgmt.</v>
      </c>
      <c r="O818" s="9" t="str">
        <f>IF($T818,tblSalaries[[#This Row],[clean Country]],"")</f>
        <v>USA</v>
      </c>
      <c r="P818" s="9" t="str">
        <f>IF($T818,tblSalaries[[#This Row],[How many hours of a day you work on Excel]],"")</f>
        <v>4 to 6 hours a day</v>
      </c>
      <c r="Q818" s="9">
        <f>IF($T818,tblSalaries[[#This Row],[Years of Experience]],"")</f>
        <v>10</v>
      </c>
      <c r="R818" s="9" t="str">
        <f>IF($T818,tblSalaries[[#This Row],[Region]],"")</f>
        <v>USA</v>
      </c>
      <c r="T818" s="11">
        <f t="shared" si="12"/>
        <v>1</v>
      </c>
      <c r="U818" s="11">
        <f>VLOOKUP(tblSalaries[[#This Row],[Region]],SReg,2,FALSE)</f>
        <v>1</v>
      </c>
      <c r="V818" s="11">
        <f>VLOOKUP(tblSalaries[[#This Row],[How many hours of a day you work on Excel]],SHours,2,FALSE)</f>
        <v>1</v>
      </c>
      <c r="W818" s="11">
        <f>IF(tblSalaries[[#This Row],[Years of Experience]]="",Filters!$I$10,VLOOKUP(tblSalaries[[#This Row],[Years of Experience]],Filters!$G$3:$I$9,3,TRUE))</f>
        <v>1</v>
      </c>
    </row>
    <row r="819" spans="2:23" ht="15" customHeight="1" x14ac:dyDescent="0.25">
      <c r="B819" t="s">
        <v>2215</v>
      </c>
      <c r="C819" s="1">
        <v>41055.961724537039</v>
      </c>
      <c r="D819">
        <v>53356.776437647524</v>
      </c>
      <c r="E819" t="s">
        <v>36</v>
      </c>
      <c r="F819" t="s">
        <v>233</v>
      </c>
      <c r="G819" t="s">
        <v>491</v>
      </c>
      <c r="H819" t="s">
        <v>7</v>
      </c>
      <c r="I819">
        <v>2</v>
      </c>
      <c r="J819" t="str">
        <f>VLOOKUP(tblSalaries[[#This Row],[clean Country]],tblCountries[[#All],[Mapping]:[Region]],2,FALSE)</f>
        <v>EMEA</v>
      </c>
      <c r="L819" s="9" t="str">
        <f>IF($T819,tblSalaries[[#This Row],[Salary in USD]],"")</f>
        <v/>
      </c>
      <c r="M819" s="9" t="str">
        <f>IF($T819,tblSalaries[[#This Row],[Your Job Title]],"")</f>
        <v/>
      </c>
      <c r="N819" s="9" t="str">
        <f>IF($T819,tblSalaries[[#This Row],[Job Type]],"")</f>
        <v/>
      </c>
      <c r="O819" s="9" t="str">
        <f>IF($T819,tblSalaries[[#This Row],[clean Country]],"")</f>
        <v/>
      </c>
      <c r="P819" s="9" t="str">
        <f>IF($T819,tblSalaries[[#This Row],[How many hours of a day you work on Excel]],"")</f>
        <v/>
      </c>
      <c r="Q819" s="9" t="str">
        <f>IF($T819,tblSalaries[[#This Row],[Years of Experience]],"")</f>
        <v/>
      </c>
      <c r="R819" s="9" t="str">
        <f>IF($T819,tblSalaries[[#This Row],[Region]],"")</f>
        <v/>
      </c>
      <c r="T819" s="11">
        <f t="shared" si="12"/>
        <v>0</v>
      </c>
      <c r="U819" s="11">
        <f>VLOOKUP(tblSalaries[[#This Row],[Region]],SReg,2,FALSE)</f>
        <v>0</v>
      </c>
      <c r="V819" s="11">
        <f>VLOOKUP(tblSalaries[[#This Row],[How many hours of a day you work on Excel]],SHours,2,FALSE)</f>
        <v>1</v>
      </c>
      <c r="W819" s="11">
        <f>IF(tblSalaries[[#This Row],[Years of Experience]]="",Filters!$I$10,VLOOKUP(tblSalaries[[#This Row],[Years of Experience]],Filters!$G$3:$I$9,3,TRUE))</f>
        <v>0</v>
      </c>
    </row>
    <row r="820" spans="2:23" ht="15" customHeight="1" x14ac:dyDescent="0.25">
      <c r="B820" t="s">
        <v>2216</v>
      </c>
      <c r="C820" s="1">
        <v>41055.96197916667</v>
      </c>
      <c r="D820">
        <v>40000</v>
      </c>
      <c r="E820" t="s">
        <v>709</v>
      </c>
      <c r="F820" t="s">
        <v>45</v>
      </c>
      <c r="G820" t="s">
        <v>12</v>
      </c>
      <c r="H820" t="s">
        <v>15</v>
      </c>
      <c r="I820">
        <v>20</v>
      </c>
      <c r="J820" t="str">
        <f>VLOOKUP(tblSalaries[[#This Row],[clean Country]],tblCountries[[#All],[Mapping]:[Region]],2,FALSE)</f>
        <v>USA</v>
      </c>
      <c r="L820" s="9" t="str">
        <f>IF($T820,tblSalaries[[#This Row],[Salary in USD]],"")</f>
        <v/>
      </c>
      <c r="M820" s="9" t="str">
        <f>IF($T820,tblSalaries[[#This Row],[Your Job Title]],"")</f>
        <v/>
      </c>
      <c r="N820" s="9" t="str">
        <f>IF($T820,tblSalaries[[#This Row],[Job Type]],"")</f>
        <v/>
      </c>
      <c r="O820" s="9" t="str">
        <f>IF($T820,tblSalaries[[#This Row],[clean Country]],"")</f>
        <v/>
      </c>
      <c r="P820" s="9" t="str">
        <f>IF($T820,tblSalaries[[#This Row],[How many hours of a day you work on Excel]],"")</f>
        <v/>
      </c>
      <c r="Q820" s="9" t="str">
        <f>IF($T820,tblSalaries[[#This Row],[Years of Experience]],"")</f>
        <v/>
      </c>
      <c r="R820" s="9" t="str">
        <f>IF($T820,tblSalaries[[#This Row],[Region]],"")</f>
        <v/>
      </c>
      <c r="T820" s="11">
        <f t="shared" si="12"/>
        <v>0</v>
      </c>
      <c r="U820" s="11">
        <f>VLOOKUP(tblSalaries[[#This Row],[Region]],SReg,2,FALSE)</f>
        <v>1</v>
      </c>
      <c r="V820" s="11">
        <f>VLOOKUP(tblSalaries[[#This Row],[How many hours of a day you work on Excel]],SHours,2,FALSE)</f>
        <v>0</v>
      </c>
      <c r="W820" s="11">
        <f>IF(tblSalaries[[#This Row],[Years of Experience]]="",Filters!$I$10,VLOOKUP(tblSalaries[[#This Row],[Years of Experience]],Filters!$G$3:$I$9,3,TRUE))</f>
        <v>1</v>
      </c>
    </row>
    <row r="821" spans="2:23" ht="15" customHeight="1" x14ac:dyDescent="0.25">
      <c r="B821" t="s">
        <v>2217</v>
      </c>
      <c r="C821" s="1">
        <v>41055.968726851854</v>
      </c>
      <c r="D821">
        <v>9794.354178093412</v>
      </c>
      <c r="E821" t="s">
        <v>427</v>
      </c>
      <c r="F821" t="s">
        <v>17</v>
      </c>
      <c r="G821" t="s">
        <v>6</v>
      </c>
      <c r="H821" t="s">
        <v>7</v>
      </c>
      <c r="I821">
        <v>1</v>
      </c>
      <c r="J821" t="str">
        <f>VLOOKUP(tblSalaries[[#This Row],[clean Country]],tblCountries[[#All],[Mapping]:[Region]],2,FALSE)</f>
        <v>APAC</v>
      </c>
      <c r="L821" s="9" t="str">
        <f>IF($T821,tblSalaries[[#This Row],[Salary in USD]],"")</f>
        <v/>
      </c>
      <c r="M821" s="9" t="str">
        <f>IF($T821,tblSalaries[[#This Row],[Your Job Title]],"")</f>
        <v/>
      </c>
      <c r="N821" s="9" t="str">
        <f>IF($T821,tblSalaries[[#This Row],[Job Type]],"")</f>
        <v/>
      </c>
      <c r="O821" s="9" t="str">
        <f>IF($T821,tblSalaries[[#This Row],[clean Country]],"")</f>
        <v/>
      </c>
      <c r="P821" s="9" t="str">
        <f>IF($T821,tblSalaries[[#This Row],[How many hours of a day you work on Excel]],"")</f>
        <v/>
      </c>
      <c r="Q821" s="9" t="str">
        <f>IF($T821,tblSalaries[[#This Row],[Years of Experience]],"")</f>
        <v/>
      </c>
      <c r="R821" s="9" t="str">
        <f>IF($T821,tblSalaries[[#This Row],[Region]],"")</f>
        <v/>
      </c>
      <c r="T821" s="11">
        <f t="shared" si="12"/>
        <v>0</v>
      </c>
      <c r="U821" s="11">
        <f>VLOOKUP(tblSalaries[[#This Row],[Region]],SReg,2,FALSE)</f>
        <v>0</v>
      </c>
      <c r="V821" s="11">
        <f>VLOOKUP(tblSalaries[[#This Row],[How many hours of a day you work on Excel]],SHours,2,FALSE)</f>
        <v>1</v>
      </c>
      <c r="W821" s="11">
        <f>IF(tblSalaries[[#This Row],[Years of Experience]]="",Filters!$I$10,VLOOKUP(tblSalaries[[#This Row],[Years of Experience]],Filters!$G$3:$I$9,3,TRUE))</f>
        <v>0</v>
      </c>
    </row>
    <row r="822" spans="2:23" ht="15" customHeight="1" x14ac:dyDescent="0.25">
      <c r="B822" t="s">
        <v>2218</v>
      </c>
      <c r="C822" s="1">
        <v>41055.968958333331</v>
      </c>
      <c r="D822">
        <v>18499.860539512854</v>
      </c>
      <c r="E822" t="s">
        <v>711</v>
      </c>
      <c r="F822" t="s">
        <v>56</v>
      </c>
      <c r="G822" t="s">
        <v>61</v>
      </c>
      <c r="H822" t="s">
        <v>7</v>
      </c>
      <c r="I822">
        <v>6</v>
      </c>
      <c r="J822" t="str">
        <f>VLOOKUP(tblSalaries[[#This Row],[clean Country]],tblCountries[[#All],[Mapping]:[Region]],2,FALSE)</f>
        <v>EMEA</v>
      </c>
      <c r="L822" s="9" t="str">
        <f>IF($T822,tblSalaries[[#This Row],[Salary in USD]],"")</f>
        <v/>
      </c>
      <c r="M822" s="9" t="str">
        <f>IF($T822,tblSalaries[[#This Row],[Your Job Title]],"")</f>
        <v/>
      </c>
      <c r="N822" s="9" t="str">
        <f>IF($T822,tblSalaries[[#This Row],[Job Type]],"")</f>
        <v/>
      </c>
      <c r="O822" s="9" t="str">
        <f>IF($T822,tblSalaries[[#This Row],[clean Country]],"")</f>
        <v/>
      </c>
      <c r="P822" s="9" t="str">
        <f>IF($T822,tblSalaries[[#This Row],[How many hours of a day you work on Excel]],"")</f>
        <v/>
      </c>
      <c r="Q822" s="9" t="str">
        <f>IF($T822,tblSalaries[[#This Row],[Years of Experience]],"")</f>
        <v/>
      </c>
      <c r="R822" s="9" t="str">
        <f>IF($T822,tblSalaries[[#This Row],[Region]],"")</f>
        <v/>
      </c>
      <c r="T822" s="11">
        <f t="shared" si="12"/>
        <v>0</v>
      </c>
      <c r="U822" s="11">
        <f>VLOOKUP(tblSalaries[[#This Row],[Region]],SReg,2,FALSE)</f>
        <v>0</v>
      </c>
      <c r="V822" s="11">
        <f>VLOOKUP(tblSalaries[[#This Row],[How many hours of a day you work on Excel]],SHours,2,FALSE)</f>
        <v>1</v>
      </c>
      <c r="W822" s="11">
        <f>IF(tblSalaries[[#This Row],[Years of Experience]]="",Filters!$I$10,VLOOKUP(tblSalaries[[#This Row],[Years of Experience]],Filters!$G$3:$I$9,3,TRUE))</f>
        <v>0</v>
      </c>
    </row>
    <row r="823" spans="2:23" ht="15" customHeight="1" x14ac:dyDescent="0.25">
      <c r="B823" t="s">
        <v>2219</v>
      </c>
      <c r="C823" s="1">
        <v>41055.970243055555</v>
      </c>
      <c r="D823">
        <v>19818.231248269083</v>
      </c>
      <c r="E823" t="s">
        <v>712</v>
      </c>
      <c r="F823" t="s">
        <v>391</v>
      </c>
      <c r="G823" t="s">
        <v>26</v>
      </c>
      <c r="H823" t="s">
        <v>7</v>
      </c>
      <c r="I823">
        <v>5</v>
      </c>
      <c r="J823" t="str">
        <f>VLOOKUP(tblSalaries[[#This Row],[clean Country]],tblCountries[[#All],[Mapping]:[Region]],2,FALSE)</f>
        <v>EMEA</v>
      </c>
      <c r="L823" s="9" t="str">
        <f>IF($T823,tblSalaries[[#This Row],[Salary in USD]],"")</f>
        <v/>
      </c>
      <c r="M823" s="9" t="str">
        <f>IF($T823,tblSalaries[[#This Row],[Your Job Title]],"")</f>
        <v/>
      </c>
      <c r="N823" s="9" t="str">
        <f>IF($T823,tblSalaries[[#This Row],[Job Type]],"")</f>
        <v/>
      </c>
      <c r="O823" s="9" t="str">
        <f>IF($T823,tblSalaries[[#This Row],[clean Country]],"")</f>
        <v/>
      </c>
      <c r="P823" s="9" t="str">
        <f>IF($T823,tblSalaries[[#This Row],[How many hours of a day you work on Excel]],"")</f>
        <v/>
      </c>
      <c r="Q823" s="9" t="str">
        <f>IF($T823,tblSalaries[[#This Row],[Years of Experience]],"")</f>
        <v/>
      </c>
      <c r="R823" s="9" t="str">
        <f>IF($T823,tblSalaries[[#This Row],[Region]],"")</f>
        <v/>
      </c>
      <c r="T823" s="11">
        <f t="shared" si="12"/>
        <v>0</v>
      </c>
      <c r="U823" s="11">
        <f>VLOOKUP(tblSalaries[[#This Row],[Region]],SReg,2,FALSE)</f>
        <v>0</v>
      </c>
      <c r="V823" s="11">
        <f>VLOOKUP(tblSalaries[[#This Row],[How many hours of a day you work on Excel]],SHours,2,FALSE)</f>
        <v>1</v>
      </c>
      <c r="W823" s="11">
        <f>IF(tblSalaries[[#This Row],[Years of Experience]]="",Filters!$I$10,VLOOKUP(tblSalaries[[#This Row],[Years of Experience]],Filters!$G$3:$I$9,3,TRUE))</f>
        <v>0</v>
      </c>
    </row>
    <row r="824" spans="2:23" ht="15" customHeight="1" x14ac:dyDescent="0.25">
      <c r="B824" t="s">
        <v>2220</v>
      </c>
      <c r="C824" s="1">
        <v>41055.973576388889</v>
      </c>
      <c r="D824">
        <v>10684.750012465542</v>
      </c>
      <c r="E824" t="s">
        <v>713</v>
      </c>
      <c r="F824" t="s">
        <v>45</v>
      </c>
      <c r="G824" t="s">
        <v>6</v>
      </c>
      <c r="H824" t="s">
        <v>10</v>
      </c>
      <c r="I824">
        <v>20</v>
      </c>
      <c r="J824" t="str">
        <f>VLOOKUP(tblSalaries[[#This Row],[clean Country]],tblCountries[[#All],[Mapping]:[Region]],2,FALSE)</f>
        <v>APAC</v>
      </c>
      <c r="L824" s="9" t="str">
        <f>IF($T824,tblSalaries[[#This Row],[Salary in USD]],"")</f>
        <v/>
      </c>
      <c r="M824" s="9" t="str">
        <f>IF($T824,tblSalaries[[#This Row],[Your Job Title]],"")</f>
        <v/>
      </c>
      <c r="N824" s="9" t="str">
        <f>IF($T824,tblSalaries[[#This Row],[Job Type]],"")</f>
        <v/>
      </c>
      <c r="O824" s="9" t="str">
        <f>IF($T824,tblSalaries[[#This Row],[clean Country]],"")</f>
        <v/>
      </c>
      <c r="P824" s="9" t="str">
        <f>IF($T824,tblSalaries[[#This Row],[How many hours of a day you work on Excel]],"")</f>
        <v/>
      </c>
      <c r="Q824" s="9" t="str">
        <f>IF($T824,tblSalaries[[#This Row],[Years of Experience]],"")</f>
        <v/>
      </c>
      <c r="R824" s="9" t="str">
        <f>IF($T824,tblSalaries[[#This Row],[Region]],"")</f>
        <v/>
      </c>
      <c r="T824" s="11">
        <f t="shared" si="12"/>
        <v>0</v>
      </c>
      <c r="U824" s="11">
        <f>VLOOKUP(tblSalaries[[#This Row],[Region]],SReg,2,FALSE)</f>
        <v>0</v>
      </c>
      <c r="V824" s="11">
        <f>VLOOKUP(tblSalaries[[#This Row],[How many hours of a day you work on Excel]],SHours,2,FALSE)</f>
        <v>1</v>
      </c>
      <c r="W824" s="11">
        <f>IF(tblSalaries[[#This Row],[Years of Experience]]="",Filters!$I$10,VLOOKUP(tblSalaries[[#This Row],[Years of Experience]],Filters!$G$3:$I$9,3,TRUE))</f>
        <v>1</v>
      </c>
    </row>
    <row r="825" spans="2:23" ht="15" customHeight="1" x14ac:dyDescent="0.25">
      <c r="B825" t="s">
        <v>2221</v>
      </c>
      <c r="C825" s="1">
        <v>41055.983495370368</v>
      </c>
      <c r="D825">
        <v>10684.750012465542</v>
      </c>
      <c r="E825" t="s">
        <v>168</v>
      </c>
      <c r="F825" t="s">
        <v>45</v>
      </c>
      <c r="G825" t="s">
        <v>6</v>
      </c>
      <c r="H825" t="s">
        <v>15</v>
      </c>
      <c r="I825">
        <v>18</v>
      </c>
      <c r="J825" t="str">
        <f>VLOOKUP(tblSalaries[[#This Row],[clean Country]],tblCountries[[#All],[Mapping]:[Region]],2,FALSE)</f>
        <v>APAC</v>
      </c>
      <c r="L825" s="9" t="str">
        <f>IF($T825,tblSalaries[[#This Row],[Salary in USD]],"")</f>
        <v/>
      </c>
      <c r="M825" s="9" t="str">
        <f>IF($T825,tblSalaries[[#This Row],[Your Job Title]],"")</f>
        <v/>
      </c>
      <c r="N825" s="9" t="str">
        <f>IF($T825,tblSalaries[[#This Row],[Job Type]],"")</f>
        <v/>
      </c>
      <c r="O825" s="9" t="str">
        <f>IF($T825,tblSalaries[[#This Row],[clean Country]],"")</f>
        <v/>
      </c>
      <c r="P825" s="9" t="str">
        <f>IF($T825,tblSalaries[[#This Row],[How many hours of a day you work on Excel]],"")</f>
        <v/>
      </c>
      <c r="Q825" s="9" t="str">
        <f>IF($T825,tblSalaries[[#This Row],[Years of Experience]],"")</f>
        <v/>
      </c>
      <c r="R825" s="9" t="str">
        <f>IF($T825,tblSalaries[[#This Row],[Region]],"")</f>
        <v/>
      </c>
      <c r="T825" s="11">
        <f t="shared" si="12"/>
        <v>0</v>
      </c>
      <c r="U825" s="11">
        <f>VLOOKUP(tblSalaries[[#This Row],[Region]],SReg,2,FALSE)</f>
        <v>0</v>
      </c>
      <c r="V825" s="11">
        <f>VLOOKUP(tblSalaries[[#This Row],[How many hours of a day you work on Excel]],SHours,2,FALSE)</f>
        <v>0</v>
      </c>
      <c r="W825" s="11">
        <f>IF(tblSalaries[[#This Row],[Years of Experience]]="",Filters!$I$10,VLOOKUP(tblSalaries[[#This Row],[Years of Experience]],Filters!$G$3:$I$9,3,TRUE))</f>
        <v>1</v>
      </c>
    </row>
    <row r="826" spans="2:23" ht="15" customHeight="1" x14ac:dyDescent="0.25">
      <c r="B826" t="s">
        <v>2222</v>
      </c>
      <c r="C826" s="1">
        <v>41055.985000000001</v>
      </c>
      <c r="D826">
        <v>17807.916687442568</v>
      </c>
      <c r="E826" t="s">
        <v>714</v>
      </c>
      <c r="F826" t="s">
        <v>17</v>
      </c>
      <c r="G826" t="s">
        <v>6</v>
      </c>
      <c r="H826" t="s">
        <v>7</v>
      </c>
      <c r="I826">
        <v>10</v>
      </c>
      <c r="J826" t="str">
        <f>VLOOKUP(tblSalaries[[#This Row],[clean Country]],tblCountries[[#All],[Mapping]:[Region]],2,FALSE)</f>
        <v>APAC</v>
      </c>
      <c r="L826" s="9" t="str">
        <f>IF($T826,tblSalaries[[#This Row],[Salary in USD]],"")</f>
        <v/>
      </c>
      <c r="M826" s="9" t="str">
        <f>IF($T826,tblSalaries[[#This Row],[Your Job Title]],"")</f>
        <v/>
      </c>
      <c r="N826" s="9" t="str">
        <f>IF($T826,tblSalaries[[#This Row],[Job Type]],"")</f>
        <v/>
      </c>
      <c r="O826" s="9" t="str">
        <f>IF($T826,tblSalaries[[#This Row],[clean Country]],"")</f>
        <v/>
      </c>
      <c r="P826" s="9" t="str">
        <f>IF($T826,tblSalaries[[#This Row],[How many hours of a day you work on Excel]],"")</f>
        <v/>
      </c>
      <c r="Q826" s="9" t="str">
        <f>IF($T826,tblSalaries[[#This Row],[Years of Experience]],"")</f>
        <v/>
      </c>
      <c r="R826" s="9" t="str">
        <f>IF($T826,tblSalaries[[#This Row],[Region]],"")</f>
        <v/>
      </c>
      <c r="T826" s="11">
        <f t="shared" si="12"/>
        <v>0</v>
      </c>
      <c r="U826" s="11">
        <f>VLOOKUP(tblSalaries[[#This Row],[Region]],SReg,2,FALSE)</f>
        <v>0</v>
      </c>
      <c r="V826" s="11">
        <f>VLOOKUP(tblSalaries[[#This Row],[How many hours of a day you work on Excel]],SHours,2,FALSE)</f>
        <v>1</v>
      </c>
      <c r="W826" s="11">
        <f>IF(tblSalaries[[#This Row],[Years of Experience]]="",Filters!$I$10,VLOOKUP(tblSalaries[[#This Row],[Years of Experience]],Filters!$G$3:$I$9,3,TRUE))</f>
        <v>1</v>
      </c>
    </row>
    <row r="827" spans="2:23" ht="15" customHeight="1" x14ac:dyDescent="0.25">
      <c r="B827" t="s">
        <v>2223</v>
      </c>
      <c r="C827" s="1">
        <v>41055.991365740738</v>
      </c>
      <c r="D827">
        <v>13000</v>
      </c>
      <c r="E827" t="s">
        <v>173</v>
      </c>
      <c r="F827" t="s">
        <v>17</v>
      </c>
      <c r="G827" t="s">
        <v>6</v>
      </c>
      <c r="H827" t="s">
        <v>10</v>
      </c>
      <c r="I827">
        <v>6</v>
      </c>
      <c r="J827" t="str">
        <f>VLOOKUP(tblSalaries[[#This Row],[clean Country]],tblCountries[[#All],[Mapping]:[Region]],2,FALSE)</f>
        <v>APAC</v>
      </c>
      <c r="L827" s="9" t="str">
        <f>IF($T827,tblSalaries[[#This Row],[Salary in USD]],"")</f>
        <v/>
      </c>
      <c r="M827" s="9" t="str">
        <f>IF($T827,tblSalaries[[#This Row],[Your Job Title]],"")</f>
        <v/>
      </c>
      <c r="N827" s="9" t="str">
        <f>IF($T827,tblSalaries[[#This Row],[Job Type]],"")</f>
        <v/>
      </c>
      <c r="O827" s="9" t="str">
        <f>IF($T827,tblSalaries[[#This Row],[clean Country]],"")</f>
        <v/>
      </c>
      <c r="P827" s="9" t="str">
        <f>IF($T827,tblSalaries[[#This Row],[How many hours of a day you work on Excel]],"")</f>
        <v/>
      </c>
      <c r="Q827" s="9" t="str">
        <f>IF($T827,tblSalaries[[#This Row],[Years of Experience]],"")</f>
        <v/>
      </c>
      <c r="R827" s="9" t="str">
        <f>IF($T827,tblSalaries[[#This Row],[Region]],"")</f>
        <v/>
      </c>
      <c r="T827" s="11">
        <f t="shared" si="12"/>
        <v>0</v>
      </c>
      <c r="U827" s="11">
        <f>VLOOKUP(tblSalaries[[#This Row],[Region]],SReg,2,FALSE)</f>
        <v>0</v>
      </c>
      <c r="V827" s="11">
        <f>VLOOKUP(tblSalaries[[#This Row],[How many hours of a day you work on Excel]],SHours,2,FALSE)</f>
        <v>1</v>
      </c>
      <c r="W827" s="11">
        <f>IF(tblSalaries[[#This Row],[Years of Experience]]="",Filters!$I$10,VLOOKUP(tblSalaries[[#This Row],[Years of Experience]],Filters!$G$3:$I$9,3,TRUE))</f>
        <v>0</v>
      </c>
    </row>
    <row r="828" spans="2:23" ht="15" customHeight="1" x14ac:dyDescent="0.25">
      <c r="B828" t="s">
        <v>2224</v>
      </c>
      <c r="C828" s="1">
        <v>41055.999224537038</v>
      </c>
      <c r="D828">
        <v>16027.125018698311</v>
      </c>
      <c r="E828" t="s">
        <v>697</v>
      </c>
      <c r="F828" t="s">
        <v>45</v>
      </c>
      <c r="G828" t="s">
        <v>6</v>
      </c>
      <c r="H828" t="s">
        <v>22</v>
      </c>
      <c r="I828">
        <v>9</v>
      </c>
      <c r="J828" t="str">
        <f>VLOOKUP(tblSalaries[[#This Row],[clean Country]],tblCountries[[#All],[Mapping]:[Region]],2,FALSE)</f>
        <v>APAC</v>
      </c>
      <c r="L828" s="9" t="str">
        <f>IF($T828,tblSalaries[[#This Row],[Salary in USD]],"")</f>
        <v/>
      </c>
      <c r="M828" s="9" t="str">
        <f>IF($T828,tblSalaries[[#This Row],[Your Job Title]],"")</f>
        <v/>
      </c>
      <c r="N828" s="9" t="str">
        <f>IF($T828,tblSalaries[[#This Row],[Job Type]],"")</f>
        <v/>
      </c>
      <c r="O828" s="9" t="str">
        <f>IF($T828,tblSalaries[[#This Row],[clean Country]],"")</f>
        <v/>
      </c>
      <c r="P828" s="9" t="str">
        <f>IF($T828,tblSalaries[[#This Row],[How many hours of a day you work on Excel]],"")</f>
        <v/>
      </c>
      <c r="Q828" s="9" t="str">
        <f>IF($T828,tblSalaries[[#This Row],[Years of Experience]],"")</f>
        <v/>
      </c>
      <c r="R828" s="9" t="str">
        <f>IF($T828,tblSalaries[[#This Row],[Region]],"")</f>
        <v/>
      </c>
      <c r="T828" s="11">
        <f t="shared" si="12"/>
        <v>0</v>
      </c>
      <c r="U828" s="11">
        <f>VLOOKUP(tblSalaries[[#This Row],[Region]],SReg,2,FALSE)</f>
        <v>0</v>
      </c>
      <c r="V828" s="11">
        <f>VLOOKUP(tblSalaries[[#This Row],[How many hours of a day you work on Excel]],SHours,2,FALSE)</f>
        <v>0</v>
      </c>
      <c r="W828" s="11">
        <f>IF(tblSalaries[[#This Row],[Years of Experience]]="",Filters!$I$10,VLOOKUP(tblSalaries[[#This Row],[Years of Experience]],Filters!$G$3:$I$9,3,TRUE))</f>
        <v>0</v>
      </c>
    </row>
    <row r="829" spans="2:23" ht="15" customHeight="1" x14ac:dyDescent="0.25">
      <c r="B829" t="s">
        <v>2225</v>
      </c>
      <c r="C829" s="1">
        <v>41056.001909722225</v>
      </c>
      <c r="D829">
        <v>85000</v>
      </c>
      <c r="E829" t="s">
        <v>715</v>
      </c>
      <c r="F829" t="s">
        <v>258</v>
      </c>
      <c r="G829" t="s">
        <v>12</v>
      </c>
      <c r="H829" t="s">
        <v>10</v>
      </c>
      <c r="I829">
        <v>1</v>
      </c>
      <c r="J829" t="str">
        <f>VLOOKUP(tblSalaries[[#This Row],[clean Country]],tblCountries[[#All],[Mapping]:[Region]],2,FALSE)</f>
        <v>USA</v>
      </c>
      <c r="L829" s="9" t="str">
        <f>IF($T829,tblSalaries[[#This Row],[Salary in USD]],"")</f>
        <v/>
      </c>
      <c r="M829" s="9" t="str">
        <f>IF($T829,tblSalaries[[#This Row],[Your Job Title]],"")</f>
        <v/>
      </c>
      <c r="N829" s="9" t="str">
        <f>IF($T829,tblSalaries[[#This Row],[Job Type]],"")</f>
        <v/>
      </c>
      <c r="O829" s="9" t="str">
        <f>IF($T829,tblSalaries[[#This Row],[clean Country]],"")</f>
        <v/>
      </c>
      <c r="P829" s="9" t="str">
        <f>IF($T829,tblSalaries[[#This Row],[How many hours of a day you work on Excel]],"")</f>
        <v/>
      </c>
      <c r="Q829" s="9" t="str">
        <f>IF($T829,tblSalaries[[#This Row],[Years of Experience]],"")</f>
        <v/>
      </c>
      <c r="R829" s="9" t="str">
        <f>IF($T829,tblSalaries[[#This Row],[Region]],"")</f>
        <v/>
      </c>
      <c r="T829" s="11">
        <f t="shared" si="12"/>
        <v>0</v>
      </c>
      <c r="U829" s="11">
        <f>VLOOKUP(tblSalaries[[#This Row],[Region]],SReg,2,FALSE)</f>
        <v>1</v>
      </c>
      <c r="V829" s="11">
        <f>VLOOKUP(tblSalaries[[#This Row],[How many hours of a day you work on Excel]],SHours,2,FALSE)</f>
        <v>1</v>
      </c>
      <c r="W829" s="11">
        <f>IF(tblSalaries[[#This Row],[Years of Experience]]="",Filters!$I$10,VLOOKUP(tblSalaries[[#This Row],[Years of Experience]],Filters!$G$3:$I$9,3,TRUE))</f>
        <v>0</v>
      </c>
    </row>
    <row r="830" spans="2:23" ht="15" customHeight="1" x14ac:dyDescent="0.25">
      <c r="B830" t="s">
        <v>2226</v>
      </c>
      <c r="C830" s="1">
        <v>41056.005462962959</v>
      </c>
      <c r="D830">
        <v>6000</v>
      </c>
      <c r="E830" t="s">
        <v>716</v>
      </c>
      <c r="F830" t="s">
        <v>17</v>
      </c>
      <c r="G830" t="s">
        <v>153</v>
      </c>
      <c r="H830" t="s">
        <v>22</v>
      </c>
      <c r="I830">
        <v>10</v>
      </c>
      <c r="J830" t="str">
        <f>VLOOKUP(tblSalaries[[#This Row],[clean Country]],tblCountries[[#All],[Mapping]:[Region]],2,FALSE)</f>
        <v>S AMER</v>
      </c>
      <c r="L830" s="9" t="str">
        <f>IF($T830,tblSalaries[[#This Row],[Salary in USD]],"")</f>
        <v/>
      </c>
      <c r="M830" s="9" t="str">
        <f>IF($T830,tblSalaries[[#This Row],[Your Job Title]],"")</f>
        <v/>
      </c>
      <c r="N830" s="9" t="str">
        <f>IF($T830,tblSalaries[[#This Row],[Job Type]],"")</f>
        <v/>
      </c>
      <c r="O830" s="9" t="str">
        <f>IF($T830,tblSalaries[[#This Row],[clean Country]],"")</f>
        <v/>
      </c>
      <c r="P830" s="9" t="str">
        <f>IF($T830,tblSalaries[[#This Row],[How many hours of a day you work on Excel]],"")</f>
        <v/>
      </c>
      <c r="Q830" s="9" t="str">
        <f>IF($T830,tblSalaries[[#This Row],[Years of Experience]],"")</f>
        <v/>
      </c>
      <c r="R830" s="9" t="str">
        <f>IF($T830,tblSalaries[[#This Row],[Region]],"")</f>
        <v/>
      </c>
      <c r="T830" s="11">
        <f t="shared" si="12"/>
        <v>0</v>
      </c>
      <c r="U830" s="11">
        <f>VLOOKUP(tblSalaries[[#This Row],[Region]],SReg,2,FALSE)</f>
        <v>0</v>
      </c>
      <c r="V830" s="11">
        <f>VLOOKUP(tblSalaries[[#This Row],[How many hours of a day you work on Excel]],SHours,2,FALSE)</f>
        <v>0</v>
      </c>
      <c r="W830" s="11">
        <f>IF(tblSalaries[[#This Row],[Years of Experience]]="",Filters!$I$10,VLOOKUP(tblSalaries[[#This Row],[Years of Experience]],Filters!$G$3:$I$9,3,TRUE))</f>
        <v>1</v>
      </c>
    </row>
    <row r="831" spans="2:23" ht="15" customHeight="1" x14ac:dyDescent="0.25">
      <c r="B831" t="s">
        <v>2227</v>
      </c>
      <c r="C831" s="1">
        <v>41056.008946759262</v>
      </c>
      <c r="D831">
        <v>30000</v>
      </c>
      <c r="E831" t="s">
        <v>563</v>
      </c>
      <c r="F831" t="s">
        <v>3391</v>
      </c>
      <c r="G831" t="s">
        <v>6</v>
      </c>
      <c r="H831" t="s">
        <v>7</v>
      </c>
      <c r="I831">
        <v>2</v>
      </c>
      <c r="J831" t="str">
        <f>VLOOKUP(tblSalaries[[#This Row],[clean Country]],tblCountries[[#All],[Mapping]:[Region]],2,FALSE)</f>
        <v>APAC</v>
      </c>
      <c r="L831" s="9" t="str">
        <f>IF($T831,tblSalaries[[#This Row],[Salary in USD]],"")</f>
        <v/>
      </c>
      <c r="M831" s="9" t="str">
        <f>IF($T831,tblSalaries[[#This Row],[Your Job Title]],"")</f>
        <v/>
      </c>
      <c r="N831" s="9" t="str">
        <f>IF($T831,tblSalaries[[#This Row],[Job Type]],"")</f>
        <v/>
      </c>
      <c r="O831" s="9" t="str">
        <f>IF($T831,tblSalaries[[#This Row],[clean Country]],"")</f>
        <v/>
      </c>
      <c r="P831" s="9" t="str">
        <f>IF($T831,tblSalaries[[#This Row],[How many hours of a day you work on Excel]],"")</f>
        <v/>
      </c>
      <c r="Q831" s="9" t="str">
        <f>IF($T831,tblSalaries[[#This Row],[Years of Experience]],"")</f>
        <v/>
      </c>
      <c r="R831" s="9" t="str">
        <f>IF($T831,tblSalaries[[#This Row],[Region]],"")</f>
        <v/>
      </c>
      <c r="T831" s="11">
        <f t="shared" si="12"/>
        <v>0</v>
      </c>
      <c r="U831" s="11">
        <f>VLOOKUP(tblSalaries[[#This Row],[Region]],SReg,2,FALSE)</f>
        <v>0</v>
      </c>
      <c r="V831" s="11">
        <f>VLOOKUP(tblSalaries[[#This Row],[How many hours of a day you work on Excel]],SHours,2,FALSE)</f>
        <v>1</v>
      </c>
      <c r="W831" s="11">
        <f>IF(tblSalaries[[#This Row],[Years of Experience]]="",Filters!$I$10,VLOOKUP(tblSalaries[[#This Row],[Years of Experience]],Filters!$G$3:$I$9,3,TRUE))</f>
        <v>0</v>
      </c>
    </row>
    <row r="832" spans="2:23" ht="15" customHeight="1" x14ac:dyDescent="0.25">
      <c r="B832" t="s">
        <v>2228</v>
      </c>
      <c r="C832" s="1">
        <v>41056.013240740744</v>
      </c>
      <c r="D832">
        <v>157617.8272067284</v>
      </c>
      <c r="E832" t="s">
        <v>150</v>
      </c>
      <c r="F832" t="s">
        <v>391</v>
      </c>
      <c r="G832" t="s">
        <v>59</v>
      </c>
      <c r="H832" t="s">
        <v>15</v>
      </c>
      <c r="I832">
        <v>20</v>
      </c>
      <c r="J832" t="str">
        <f>VLOOKUP(tblSalaries[[#This Row],[clean Country]],tblCountries[[#All],[Mapping]:[Region]],2,FALSE)</f>
        <v>EMEA</v>
      </c>
      <c r="L832" s="9" t="str">
        <f>IF($T832,tblSalaries[[#This Row],[Salary in USD]],"")</f>
        <v/>
      </c>
      <c r="M832" s="9" t="str">
        <f>IF($T832,tblSalaries[[#This Row],[Your Job Title]],"")</f>
        <v/>
      </c>
      <c r="N832" s="9" t="str">
        <f>IF($T832,tblSalaries[[#This Row],[Job Type]],"")</f>
        <v/>
      </c>
      <c r="O832" s="9" t="str">
        <f>IF($T832,tblSalaries[[#This Row],[clean Country]],"")</f>
        <v/>
      </c>
      <c r="P832" s="9" t="str">
        <f>IF($T832,tblSalaries[[#This Row],[How many hours of a day you work on Excel]],"")</f>
        <v/>
      </c>
      <c r="Q832" s="9" t="str">
        <f>IF($T832,tblSalaries[[#This Row],[Years of Experience]],"")</f>
        <v/>
      </c>
      <c r="R832" s="9" t="str">
        <f>IF($T832,tblSalaries[[#This Row],[Region]],"")</f>
        <v/>
      </c>
      <c r="T832" s="11">
        <f t="shared" si="12"/>
        <v>0</v>
      </c>
      <c r="U832" s="11">
        <f>VLOOKUP(tblSalaries[[#This Row],[Region]],SReg,2,FALSE)</f>
        <v>0</v>
      </c>
      <c r="V832" s="11">
        <f>VLOOKUP(tblSalaries[[#This Row],[How many hours of a day you work on Excel]],SHours,2,FALSE)</f>
        <v>0</v>
      </c>
      <c r="W832" s="11">
        <f>IF(tblSalaries[[#This Row],[Years of Experience]]="",Filters!$I$10,VLOOKUP(tblSalaries[[#This Row],[Years of Experience]],Filters!$G$3:$I$9,3,TRUE))</f>
        <v>1</v>
      </c>
    </row>
    <row r="833" spans="2:23" ht="15" customHeight="1" x14ac:dyDescent="0.25">
      <c r="B833" t="s">
        <v>2229</v>
      </c>
      <c r="C833" s="1">
        <v>41056.022986111115</v>
      </c>
      <c r="D833">
        <v>21369.500024931083</v>
      </c>
      <c r="E833" t="s">
        <v>171</v>
      </c>
      <c r="F833" t="s">
        <v>45</v>
      </c>
      <c r="G833" t="s">
        <v>6</v>
      </c>
      <c r="H833" t="s">
        <v>22</v>
      </c>
      <c r="I833">
        <v>18</v>
      </c>
      <c r="J833" t="str">
        <f>VLOOKUP(tblSalaries[[#This Row],[clean Country]],tblCountries[[#All],[Mapping]:[Region]],2,FALSE)</f>
        <v>APAC</v>
      </c>
      <c r="L833" s="9" t="str">
        <f>IF($T833,tblSalaries[[#This Row],[Salary in USD]],"")</f>
        <v/>
      </c>
      <c r="M833" s="9" t="str">
        <f>IF($T833,tblSalaries[[#This Row],[Your Job Title]],"")</f>
        <v/>
      </c>
      <c r="N833" s="9" t="str">
        <f>IF($T833,tblSalaries[[#This Row],[Job Type]],"")</f>
        <v/>
      </c>
      <c r="O833" s="9" t="str">
        <f>IF($T833,tblSalaries[[#This Row],[clean Country]],"")</f>
        <v/>
      </c>
      <c r="P833" s="9" t="str">
        <f>IF($T833,tblSalaries[[#This Row],[How many hours of a day you work on Excel]],"")</f>
        <v/>
      </c>
      <c r="Q833" s="9" t="str">
        <f>IF($T833,tblSalaries[[#This Row],[Years of Experience]],"")</f>
        <v/>
      </c>
      <c r="R833" s="9" t="str">
        <f>IF($T833,tblSalaries[[#This Row],[Region]],"")</f>
        <v/>
      </c>
      <c r="T833" s="11">
        <f t="shared" si="12"/>
        <v>0</v>
      </c>
      <c r="U833" s="11">
        <f>VLOOKUP(tblSalaries[[#This Row],[Region]],SReg,2,FALSE)</f>
        <v>0</v>
      </c>
      <c r="V833" s="11">
        <f>VLOOKUP(tblSalaries[[#This Row],[How many hours of a day you work on Excel]],SHours,2,FALSE)</f>
        <v>0</v>
      </c>
      <c r="W833" s="11">
        <f>IF(tblSalaries[[#This Row],[Years of Experience]]="",Filters!$I$10,VLOOKUP(tblSalaries[[#This Row],[Years of Experience]],Filters!$G$3:$I$9,3,TRUE))</f>
        <v>1</v>
      </c>
    </row>
    <row r="834" spans="2:23" ht="15" customHeight="1" x14ac:dyDescent="0.25">
      <c r="B834" t="s">
        <v>2230</v>
      </c>
      <c r="C834" s="1">
        <v>41056.037037037036</v>
      </c>
      <c r="D834">
        <v>3561.5833374885137</v>
      </c>
      <c r="E834" t="s">
        <v>718</v>
      </c>
      <c r="F834" t="s">
        <v>3391</v>
      </c>
      <c r="G834" t="s">
        <v>6</v>
      </c>
      <c r="H834" t="s">
        <v>7</v>
      </c>
      <c r="I834">
        <v>1</v>
      </c>
      <c r="J834" t="str">
        <f>VLOOKUP(tblSalaries[[#This Row],[clean Country]],tblCountries[[#All],[Mapping]:[Region]],2,FALSE)</f>
        <v>APAC</v>
      </c>
      <c r="L834" s="9" t="str">
        <f>IF($T834,tblSalaries[[#This Row],[Salary in USD]],"")</f>
        <v/>
      </c>
      <c r="M834" s="9" t="str">
        <f>IF($T834,tblSalaries[[#This Row],[Your Job Title]],"")</f>
        <v/>
      </c>
      <c r="N834" s="9" t="str">
        <f>IF($T834,tblSalaries[[#This Row],[Job Type]],"")</f>
        <v/>
      </c>
      <c r="O834" s="9" t="str">
        <f>IF($T834,tblSalaries[[#This Row],[clean Country]],"")</f>
        <v/>
      </c>
      <c r="P834" s="9" t="str">
        <f>IF($T834,tblSalaries[[#This Row],[How many hours of a day you work on Excel]],"")</f>
        <v/>
      </c>
      <c r="Q834" s="9" t="str">
        <f>IF($T834,tblSalaries[[#This Row],[Years of Experience]],"")</f>
        <v/>
      </c>
      <c r="R834" s="9" t="str">
        <f>IF($T834,tblSalaries[[#This Row],[Region]],"")</f>
        <v/>
      </c>
      <c r="T834" s="11">
        <f t="shared" si="12"/>
        <v>0</v>
      </c>
      <c r="U834" s="11">
        <f>VLOOKUP(tblSalaries[[#This Row],[Region]],SReg,2,FALSE)</f>
        <v>0</v>
      </c>
      <c r="V834" s="11">
        <f>VLOOKUP(tblSalaries[[#This Row],[How many hours of a day you work on Excel]],SHours,2,FALSE)</f>
        <v>1</v>
      </c>
      <c r="W834" s="11">
        <f>IF(tblSalaries[[#This Row],[Years of Experience]]="",Filters!$I$10,VLOOKUP(tblSalaries[[#This Row],[Years of Experience]],Filters!$G$3:$I$9,3,TRUE))</f>
        <v>0</v>
      </c>
    </row>
    <row r="835" spans="2:23" ht="15" customHeight="1" x14ac:dyDescent="0.25">
      <c r="B835" t="s">
        <v>2231</v>
      </c>
      <c r="C835" s="1">
        <v>41056.044976851852</v>
      </c>
      <c r="D835">
        <v>5000</v>
      </c>
      <c r="E835" t="s">
        <v>719</v>
      </c>
      <c r="F835" t="s">
        <v>45</v>
      </c>
      <c r="G835" t="s">
        <v>6</v>
      </c>
      <c r="H835" t="s">
        <v>7</v>
      </c>
      <c r="I835">
        <v>1</v>
      </c>
      <c r="J835" t="str">
        <f>VLOOKUP(tblSalaries[[#This Row],[clean Country]],tblCountries[[#All],[Mapping]:[Region]],2,FALSE)</f>
        <v>APAC</v>
      </c>
      <c r="L835" s="9" t="str">
        <f>IF($T835,tblSalaries[[#This Row],[Salary in USD]],"")</f>
        <v/>
      </c>
      <c r="M835" s="9" t="str">
        <f>IF($T835,tblSalaries[[#This Row],[Your Job Title]],"")</f>
        <v/>
      </c>
      <c r="N835" s="9" t="str">
        <f>IF($T835,tblSalaries[[#This Row],[Job Type]],"")</f>
        <v/>
      </c>
      <c r="O835" s="9" t="str">
        <f>IF($T835,tblSalaries[[#This Row],[clean Country]],"")</f>
        <v/>
      </c>
      <c r="P835" s="9" t="str">
        <f>IF($T835,tblSalaries[[#This Row],[How many hours of a day you work on Excel]],"")</f>
        <v/>
      </c>
      <c r="Q835" s="9" t="str">
        <f>IF($T835,tblSalaries[[#This Row],[Years of Experience]],"")</f>
        <v/>
      </c>
      <c r="R835" s="9" t="str">
        <f>IF($T835,tblSalaries[[#This Row],[Region]],"")</f>
        <v/>
      </c>
      <c r="T835" s="11">
        <f t="shared" si="12"/>
        <v>0</v>
      </c>
      <c r="U835" s="11">
        <f>VLOOKUP(tblSalaries[[#This Row],[Region]],SReg,2,FALSE)</f>
        <v>0</v>
      </c>
      <c r="V835" s="11">
        <f>VLOOKUP(tblSalaries[[#This Row],[How many hours of a day you work on Excel]],SHours,2,FALSE)</f>
        <v>1</v>
      </c>
      <c r="W835" s="11">
        <f>IF(tblSalaries[[#This Row],[Years of Experience]]="",Filters!$I$10,VLOOKUP(tblSalaries[[#This Row],[Years of Experience]],Filters!$G$3:$I$9,3,TRUE))</f>
        <v>0</v>
      </c>
    </row>
    <row r="836" spans="2:23" ht="15" customHeight="1" x14ac:dyDescent="0.25">
      <c r="B836" t="s">
        <v>2232</v>
      </c>
      <c r="C836" s="1">
        <v>41056.057013888887</v>
      </c>
      <c r="D836">
        <v>3561.5833374885137</v>
      </c>
      <c r="E836" t="s">
        <v>90</v>
      </c>
      <c r="F836" t="s">
        <v>17</v>
      </c>
      <c r="G836" t="s">
        <v>6</v>
      </c>
      <c r="H836" t="s">
        <v>7</v>
      </c>
      <c r="I836">
        <v>2</v>
      </c>
      <c r="J836" t="str">
        <f>VLOOKUP(tblSalaries[[#This Row],[clean Country]],tblCountries[[#All],[Mapping]:[Region]],2,FALSE)</f>
        <v>APAC</v>
      </c>
      <c r="L836" s="9" t="str">
        <f>IF($T836,tblSalaries[[#This Row],[Salary in USD]],"")</f>
        <v/>
      </c>
      <c r="M836" s="9" t="str">
        <f>IF($T836,tblSalaries[[#This Row],[Your Job Title]],"")</f>
        <v/>
      </c>
      <c r="N836" s="9" t="str">
        <f>IF($T836,tblSalaries[[#This Row],[Job Type]],"")</f>
        <v/>
      </c>
      <c r="O836" s="9" t="str">
        <f>IF($T836,tblSalaries[[#This Row],[clean Country]],"")</f>
        <v/>
      </c>
      <c r="P836" s="9" t="str">
        <f>IF($T836,tblSalaries[[#This Row],[How many hours of a day you work on Excel]],"")</f>
        <v/>
      </c>
      <c r="Q836" s="9" t="str">
        <f>IF($T836,tblSalaries[[#This Row],[Years of Experience]],"")</f>
        <v/>
      </c>
      <c r="R836" s="9" t="str">
        <f>IF($T836,tblSalaries[[#This Row],[Region]],"")</f>
        <v/>
      </c>
      <c r="T836" s="11">
        <f t="shared" si="12"/>
        <v>0</v>
      </c>
      <c r="U836" s="11">
        <f>VLOOKUP(tblSalaries[[#This Row],[Region]],SReg,2,FALSE)</f>
        <v>0</v>
      </c>
      <c r="V836" s="11">
        <f>VLOOKUP(tblSalaries[[#This Row],[How many hours of a day you work on Excel]],SHours,2,FALSE)</f>
        <v>1</v>
      </c>
      <c r="W836" s="11">
        <f>IF(tblSalaries[[#This Row],[Years of Experience]]="",Filters!$I$10,VLOOKUP(tblSalaries[[#This Row],[Years of Experience]],Filters!$G$3:$I$9,3,TRUE))</f>
        <v>0</v>
      </c>
    </row>
    <row r="837" spans="2:23" ht="15" customHeight="1" x14ac:dyDescent="0.25">
      <c r="B837" t="s">
        <v>2233</v>
      </c>
      <c r="C837" s="1">
        <v>41056.063136574077</v>
      </c>
      <c r="D837">
        <v>38111.983169748237</v>
      </c>
      <c r="E837" t="s">
        <v>720</v>
      </c>
      <c r="F837" t="s">
        <v>258</v>
      </c>
      <c r="G837" t="s">
        <v>26</v>
      </c>
      <c r="H837" t="s">
        <v>10</v>
      </c>
      <c r="I837">
        <v>8</v>
      </c>
      <c r="J837" t="str">
        <f>VLOOKUP(tblSalaries[[#This Row],[clean Country]],tblCountries[[#All],[Mapping]:[Region]],2,FALSE)</f>
        <v>EMEA</v>
      </c>
      <c r="L837" s="9" t="str">
        <f>IF($T837,tblSalaries[[#This Row],[Salary in USD]],"")</f>
        <v/>
      </c>
      <c r="M837" s="9" t="str">
        <f>IF($T837,tblSalaries[[#This Row],[Your Job Title]],"")</f>
        <v/>
      </c>
      <c r="N837" s="9" t="str">
        <f>IF($T837,tblSalaries[[#This Row],[Job Type]],"")</f>
        <v/>
      </c>
      <c r="O837" s="9" t="str">
        <f>IF($T837,tblSalaries[[#This Row],[clean Country]],"")</f>
        <v/>
      </c>
      <c r="P837" s="9" t="str">
        <f>IF($T837,tblSalaries[[#This Row],[How many hours of a day you work on Excel]],"")</f>
        <v/>
      </c>
      <c r="Q837" s="9" t="str">
        <f>IF($T837,tblSalaries[[#This Row],[Years of Experience]],"")</f>
        <v/>
      </c>
      <c r="R837" s="9" t="str">
        <f>IF($T837,tblSalaries[[#This Row],[Region]],"")</f>
        <v/>
      </c>
      <c r="T837" s="11">
        <f t="shared" si="12"/>
        <v>0</v>
      </c>
      <c r="U837" s="11">
        <f>VLOOKUP(tblSalaries[[#This Row],[Region]],SReg,2,FALSE)</f>
        <v>0</v>
      </c>
      <c r="V837" s="11">
        <f>VLOOKUP(tblSalaries[[#This Row],[How many hours of a day you work on Excel]],SHours,2,FALSE)</f>
        <v>1</v>
      </c>
      <c r="W837" s="11">
        <f>IF(tblSalaries[[#This Row],[Years of Experience]]="",Filters!$I$10,VLOOKUP(tblSalaries[[#This Row],[Years of Experience]],Filters!$G$3:$I$9,3,TRUE))</f>
        <v>0</v>
      </c>
    </row>
    <row r="838" spans="2:23" ht="15" customHeight="1" x14ac:dyDescent="0.25">
      <c r="B838" t="s">
        <v>2234</v>
      </c>
      <c r="C838" s="1">
        <v>41056.0702662037</v>
      </c>
      <c r="D838">
        <v>17807.916687442568</v>
      </c>
      <c r="E838" t="s">
        <v>310</v>
      </c>
      <c r="F838" t="s">
        <v>17</v>
      </c>
      <c r="G838" t="s">
        <v>6</v>
      </c>
      <c r="H838" t="s">
        <v>7</v>
      </c>
      <c r="I838">
        <v>6.5</v>
      </c>
      <c r="J838" t="str">
        <f>VLOOKUP(tblSalaries[[#This Row],[clean Country]],tblCountries[[#All],[Mapping]:[Region]],2,FALSE)</f>
        <v>APAC</v>
      </c>
      <c r="L838" s="9" t="str">
        <f>IF($T838,tblSalaries[[#This Row],[Salary in USD]],"")</f>
        <v/>
      </c>
      <c r="M838" s="9" t="str">
        <f>IF($T838,tblSalaries[[#This Row],[Your Job Title]],"")</f>
        <v/>
      </c>
      <c r="N838" s="9" t="str">
        <f>IF($T838,tblSalaries[[#This Row],[Job Type]],"")</f>
        <v/>
      </c>
      <c r="O838" s="9" t="str">
        <f>IF($T838,tblSalaries[[#This Row],[clean Country]],"")</f>
        <v/>
      </c>
      <c r="P838" s="9" t="str">
        <f>IF($T838,tblSalaries[[#This Row],[How many hours of a day you work on Excel]],"")</f>
        <v/>
      </c>
      <c r="Q838" s="9" t="str">
        <f>IF($T838,tblSalaries[[#This Row],[Years of Experience]],"")</f>
        <v/>
      </c>
      <c r="R838" s="9" t="str">
        <f>IF($T838,tblSalaries[[#This Row],[Region]],"")</f>
        <v/>
      </c>
      <c r="T838" s="11">
        <f t="shared" si="12"/>
        <v>0</v>
      </c>
      <c r="U838" s="11">
        <f>VLOOKUP(tblSalaries[[#This Row],[Region]],SReg,2,FALSE)</f>
        <v>0</v>
      </c>
      <c r="V838" s="11">
        <f>VLOOKUP(tblSalaries[[#This Row],[How many hours of a day you work on Excel]],SHours,2,FALSE)</f>
        <v>1</v>
      </c>
      <c r="W838" s="11">
        <f>IF(tblSalaries[[#This Row],[Years of Experience]]="",Filters!$I$10,VLOOKUP(tblSalaries[[#This Row],[Years of Experience]],Filters!$G$3:$I$9,3,TRUE))</f>
        <v>0</v>
      </c>
    </row>
    <row r="839" spans="2:23" ht="15" customHeight="1" x14ac:dyDescent="0.25">
      <c r="B839" t="s">
        <v>2235</v>
      </c>
      <c r="C839" s="1">
        <v>41056.073611111111</v>
      </c>
      <c r="D839">
        <v>11575.14584683767</v>
      </c>
      <c r="E839" t="s">
        <v>721</v>
      </c>
      <c r="F839" t="s">
        <v>17</v>
      </c>
      <c r="G839" t="s">
        <v>6</v>
      </c>
      <c r="H839" t="s">
        <v>10</v>
      </c>
      <c r="I839">
        <v>3.5</v>
      </c>
      <c r="J839" t="str">
        <f>VLOOKUP(tblSalaries[[#This Row],[clean Country]],tblCountries[[#All],[Mapping]:[Region]],2,FALSE)</f>
        <v>APAC</v>
      </c>
      <c r="L839" s="9" t="str">
        <f>IF($T839,tblSalaries[[#This Row],[Salary in USD]],"")</f>
        <v/>
      </c>
      <c r="M839" s="9" t="str">
        <f>IF($T839,tblSalaries[[#This Row],[Your Job Title]],"")</f>
        <v/>
      </c>
      <c r="N839" s="9" t="str">
        <f>IF($T839,tblSalaries[[#This Row],[Job Type]],"")</f>
        <v/>
      </c>
      <c r="O839" s="9" t="str">
        <f>IF($T839,tblSalaries[[#This Row],[clean Country]],"")</f>
        <v/>
      </c>
      <c r="P839" s="9" t="str">
        <f>IF($T839,tblSalaries[[#This Row],[How many hours of a day you work on Excel]],"")</f>
        <v/>
      </c>
      <c r="Q839" s="9" t="str">
        <f>IF($T839,tblSalaries[[#This Row],[Years of Experience]],"")</f>
        <v/>
      </c>
      <c r="R839" s="9" t="str">
        <f>IF($T839,tblSalaries[[#This Row],[Region]],"")</f>
        <v/>
      </c>
      <c r="T839" s="11">
        <f t="shared" ref="T839:T902" si="13">U839*V839*W839</f>
        <v>0</v>
      </c>
      <c r="U839" s="11">
        <f>VLOOKUP(tblSalaries[[#This Row],[Region]],SReg,2,FALSE)</f>
        <v>0</v>
      </c>
      <c r="V839" s="11">
        <f>VLOOKUP(tblSalaries[[#This Row],[How many hours of a day you work on Excel]],SHours,2,FALSE)</f>
        <v>1</v>
      </c>
      <c r="W839" s="11">
        <f>IF(tblSalaries[[#This Row],[Years of Experience]]="",Filters!$I$10,VLOOKUP(tblSalaries[[#This Row],[Years of Experience]],Filters!$G$3:$I$9,3,TRUE))</f>
        <v>0</v>
      </c>
    </row>
    <row r="840" spans="2:23" ht="15" customHeight="1" x14ac:dyDescent="0.25">
      <c r="B840" t="s">
        <v>2236</v>
      </c>
      <c r="C840" s="1">
        <v>41056.106504629628</v>
      </c>
      <c r="D840">
        <v>98336.152303032693</v>
      </c>
      <c r="E840" t="s">
        <v>722</v>
      </c>
      <c r="F840" t="s">
        <v>45</v>
      </c>
      <c r="G840" t="s">
        <v>74</v>
      </c>
      <c r="H840" t="s">
        <v>15</v>
      </c>
      <c r="I840">
        <v>10</v>
      </c>
      <c r="J840" t="str">
        <f>VLOOKUP(tblSalaries[[#This Row],[clean Country]],tblCountries[[#All],[Mapping]:[Region]],2,FALSE)</f>
        <v>CAN</v>
      </c>
      <c r="L840" s="9" t="str">
        <f>IF($T840,tblSalaries[[#This Row],[Salary in USD]],"")</f>
        <v/>
      </c>
      <c r="M840" s="9" t="str">
        <f>IF($T840,tblSalaries[[#This Row],[Your Job Title]],"")</f>
        <v/>
      </c>
      <c r="N840" s="9" t="str">
        <f>IF($T840,tblSalaries[[#This Row],[Job Type]],"")</f>
        <v/>
      </c>
      <c r="O840" s="9" t="str">
        <f>IF($T840,tblSalaries[[#This Row],[clean Country]],"")</f>
        <v/>
      </c>
      <c r="P840" s="9" t="str">
        <f>IF($T840,tblSalaries[[#This Row],[How many hours of a day you work on Excel]],"")</f>
        <v/>
      </c>
      <c r="Q840" s="9" t="str">
        <f>IF($T840,tblSalaries[[#This Row],[Years of Experience]],"")</f>
        <v/>
      </c>
      <c r="R840" s="9" t="str">
        <f>IF($T840,tblSalaries[[#This Row],[Region]],"")</f>
        <v/>
      </c>
      <c r="T840" s="11">
        <f t="shared" si="13"/>
        <v>0</v>
      </c>
      <c r="U840" s="11">
        <f>VLOOKUP(tblSalaries[[#This Row],[Region]],SReg,2,FALSE)</f>
        <v>0</v>
      </c>
      <c r="V840" s="11">
        <f>VLOOKUP(tblSalaries[[#This Row],[How many hours of a day you work on Excel]],SHours,2,FALSE)</f>
        <v>0</v>
      </c>
      <c r="W840" s="11">
        <f>IF(tblSalaries[[#This Row],[Years of Experience]]="",Filters!$I$10,VLOOKUP(tblSalaries[[#This Row],[Years of Experience]],Filters!$G$3:$I$9,3,TRUE))</f>
        <v>1</v>
      </c>
    </row>
    <row r="841" spans="2:23" ht="15" customHeight="1" x14ac:dyDescent="0.25">
      <c r="B841" t="s">
        <v>2237</v>
      </c>
      <c r="C841" s="1">
        <v>41056.129189814812</v>
      </c>
      <c r="D841">
        <v>92500</v>
      </c>
      <c r="E841" t="s">
        <v>724</v>
      </c>
      <c r="F841" t="s">
        <v>17</v>
      </c>
      <c r="G841" t="s">
        <v>12</v>
      </c>
      <c r="H841" t="s">
        <v>15</v>
      </c>
      <c r="I841">
        <v>15</v>
      </c>
      <c r="J841" t="str">
        <f>VLOOKUP(tblSalaries[[#This Row],[clean Country]],tblCountries[[#All],[Mapping]:[Region]],2,FALSE)</f>
        <v>USA</v>
      </c>
      <c r="L841" s="9" t="str">
        <f>IF($T841,tblSalaries[[#This Row],[Salary in USD]],"")</f>
        <v/>
      </c>
      <c r="M841" s="9" t="str">
        <f>IF($T841,tblSalaries[[#This Row],[Your Job Title]],"")</f>
        <v/>
      </c>
      <c r="N841" s="9" t="str">
        <f>IF($T841,tblSalaries[[#This Row],[Job Type]],"")</f>
        <v/>
      </c>
      <c r="O841" s="9" t="str">
        <f>IF($T841,tblSalaries[[#This Row],[clean Country]],"")</f>
        <v/>
      </c>
      <c r="P841" s="9" t="str">
        <f>IF($T841,tblSalaries[[#This Row],[How many hours of a day you work on Excel]],"")</f>
        <v/>
      </c>
      <c r="Q841" s="9" t="str">
        <f>IF($T841,tblSalaries[[#This Row],[Years of Experience]],"")</f>
        <v/>
      </c>
      <c r="R841" s="9" t="str">
        <f>IF($T841,tblSalaries[[#This Row],[Region]],"")</f>
        <v/>
      </c>
      <c r="T841" s="11">
        <f t="shared" si="13"/>
        <v>0</v>
      </c>
      <c r="U841" s="11">
        <f>VLOOKUP(tblSalaries[[#This Row],[Region]],SReg,2,FALSE)</f>
        <v>1</v>
      </c>
      <c r="V841" s="11">
        <f>VLOOKUP(tblSalaries[[#This Row],[How many hours of a day you work on Excel]],SHours,2,FALSE)</f>
        <v>0</v>
      </c>
      <c r="W841" s="11">
        <f>IF(tblSalaries[[#This Row],[Years of Experience]]="",Filters!$I$10,VLOOKUP(tblSalaries[[#This Row],[Years of Experience]],Filters!$G$3:$I$9,3,TRUE))</f>
        <v>1</v>
      </c>
    </row>
    <row r="842" spans="2:23" ht="15" customHeight="1" x14ac:dyDescent="0.25">
      <c r="B842" t="s">
        <v>2238</v>
      </c>
      <c r="C842" s="1">
        <v>41056.13616898148</v>
      </c>
      <c r="D842">
        <v>9794.354178093412</v>
      </c>
      <c r="E842" t="s">
        <v>17</v>
      </c>
      <c r="F842" t="s">
        <v>17</v>
      </c>
      <c r="G842" t="s">
        <v>6</v>
      </c>
      <c r="H842" t="s">
        <v>7</v>
      </c>
      <c r="I842">
        <v>1</v>
      </c>
      <c r="J842" t="str">
        <f>VLOOKUP(tblSalaries[[#This Row],[clean Country]],tblCountries[[#All],[Mapping]:[Region]],2,FALSE)</f>
        <v>APAC</v>
      </c>
      <c r="L842" s="9" t="str">
        <f>IF($T842,tblSalaries[[#This Row],[Salary in USD]],"")</f>
        <v/>
      </c>
      <c r="M842" s="9" t="str">
        <f>IF($T842,tblSalaries[[#This Row],[Your Job Title]],"")</f>
        <v/>
      </c>
      <c r="N842" s="9" t="str">
        <f>IF($T842,tblSalaries[[#This Row],[Job Type]],"")</f>
        <v/>
      </c>
      <c r="O842" s="9" t="str">
        <f>IF($T842,tblSalaries[[#This Row],[clean Country]],"")</f>
        <v/>
      </c>
      <c r="P842" s="9" t="str">
        <f>IF($T842,tblSalaries[[#This Row],[How many hours of a day you work on Excel]],"")</f>
        <v/>
      </c>
      <c r="Q842" s="9" t="str">
        <f>IF($T842,tblSalaries[[#This Row],[Years of Experience]],"")</f>
        <v/>
      </c>
      <c r="R842" s="9" t="str">
        <f>IF($T842,tblSalaries[[#This Row],[Region]],"")</f>
        <v/>
      </c>
      <c r="T842" s="11">
        <f t="shared" si="13"/>
        <v>0</v>
      </c>
      <c r="U842" s="11">
        <f>VLOOKUP(tblSalaries[[#This Row],[Region]],SReg,2,FALSE)</f>
        <v>0</v>
      </c>
      <c r="V842" s="11">
        <f>VLOOKUP(tblSalaries[[#This Row],[How many hours of a day you work on Excel]],SHours,2,FALSE)</f>
        <v>1</v>
      </c>
      <c r="W842" s="11">
        <f>IF(tblSalaries[[#This Row],[Years of Experience]]="",Filters!$I$10,VLOOKUP(tblSalaries[[#This Row],[Years of Experience]],Filters!$G$3:$I$9,3,TRUE))</f>
        <v>0</v>
      </c>
    </row>
    <row r="843" spans="2:23" ht="15" customHeight="1" x14ac:dyDescent="0.25">
      <c r="B843" t="s">
        <v>2239</v>
      </c>
      <c r="C843" s="1">
        <v>41056.13853009259</v>
      </c>
      <c r="D843">
        <v>32000</v>
      </c>
      <c r="E843" t="s">
        <v>725</v>
      </c>
      <c r="F843" t="s">
        <v>45</v>
      </c>
      <c r="G843" t="s">
        <v>12</v>
      </c>
      <c r="H843" t="s">
        <v>7</v>
      </c>
      <c r="I843">
        <v>1</v>
      </c>
      <c r="J843" t="str">
        <f>VLOOKUP(tblSalaries[[#This Row],[clean Country]],tblCountries[[#All],[Mapping]:[Region]],2,FALSE)</f>
        <v>USA</v>
      </c>
      <c r="L843" s="9" t="str">
        <f>IF($T843,tblSalaries[[#This Row],[Salary in USD]],"")</f>
        <v/>
      </c>
      <c r="M843" s="9" t="str">
        <f>IF($T843,tblSalaries[[#This Row],[Your Job Title]],"")</f>
        <v/>
      </c>
      <c r="N843" s="9" t="str">
        <f>IF($T843,tblSalaries[[#This Row],[Job Type]],"")</f>
        <v/>
      </c>
      <c r="O843" s="9" t="str">
        <f>IF($T843,tblSalaries[[#This Row],[clean Country]],"")</f>
        <v/>
      </c>
      <c r="P843" s="9" t="str">
        <f>IF($T843,tblSalaries[[#This Row],[How many hours of a day you work on Excel]],"")</f>
        <v/>
      </c>
      <c r="Q843" s="9" t="str">
        <f>IF($T843,tblSalaries[[#This Row],[Years of Experience]],"")</f>
        <v/>
      </c>
      <c r="R843" s="9" t="str">
        <f>IF($T843,tblSalaries[[#This Row],[Region]],"")</f>
        <v/>
      </c>
      <c r="T843" s="11">
        <f t="shared" si="13"/>
        <v>0</v>
      </c>
      <c r="U843" s="11">
        <f>VLOOKUP(tblSalaries[[#This Row],[Region]],SReg,2,FALSE)</f>
        <v>1</v>
      </c>
      <c r="V843" s="11">
        <f>VLOOKUP(tblSalaries[[#This Row],[How many hours of a day you work on Excel]],SHours,2,FALSE)</f>
        <v>1</v>
      </c>
      <c r="W843" s="11">
        <f>IF(tblSalaries[[#This Row],[Years of Experience]]="",Filters!$I$10,VLOOKUP(tblSalaries[[#This Row],[Years of Experience]],Filters!$G$3:$I$9,3,TRUE))</f>
        <v>0</v>
      </c>
    </row>
    <row r="844" spans="2:23" ht="15" customHeight="1" x14ac:dyDescent="0.25">
      <c r="B844" t="s">
        <v>2240</v>
      </c>
      <c r="C844" s="1">
        <v>41056.142418981479</v>
      </c>
      <c r="D844">
        <v>55000</v>
      </c>
      <c r="E844" t="s">
        <v>17</v>
      </c>
      <c r="F844" t="s">
        <v>17</v>
      </c>
      <c r="G844" t="s">
        <v>12</v>
      </c>
      <c r="H844" t="s">
        <v>7</v>
      </c>
      <c r="I844">
        <v>10</v>
      </c>
      <c r="J844" t="str">
        <f>VLOOKUP(tblSalaries[[#This Row],[clean Country]],tblCountries[[#All],[Mapping]:[Region]],2,FALSE)</f>
        <v>USA</v>
      </c>
      <c r="L844" s="9">
        <f>IF($T844,tblSalaries[[#This Row],[Salary in USD]],"")</f>
        <v>55000</v>
      </c>
      <c r="M844" s="9" t="str">
        <f>IF($T844,tblSalaries[[#This Row],[Your Job Title]],"")</f>
        <v>Analyst</v>
      </c>
      <c r="N844" s="9" t="str">
        <f>IF($T844,tblSalaries[[#This Row],[Job Type]],"")</f>
        <v>Analyst</v>
      </c>
      <c r="O844" s="9" t="str">
        <f>IF($T844,tblSalaries[[#This Row],[clean Country]],"")</f>
        <v>USA</v>
      </c>
      <c r="P844" s="9" t="str">
        <f>IF($T844,tblSalaries[[#This Row],[How many hours of a day you work on Excel]],"")</f>
        <v>4 to 6 hours a day</v>
      </c>
      <c r="Q844" s="9">
        <f>IF($T844,tblSalaries[[#This Row],[Years of Experience]],"")</f>
        <v>10</v>
      </c>
      <c r="R844" s="9" t="str">
        <f>IF($T844,tblSalaries[[#This Row],[Region]],"")</f>
        <v>USA</v>
      </c>
      <c r="T844" s="11">
        <f t="shared" si="13"/>
        <v>1</v>
      </c>
      <c r="U844" s="11">
        <f>VLOOKUP(tblSalaries[[#This Row],[Region]],SReg,2,FALSE)</f>
        <v>1</v>
      </c>
      <c r="V844" s="11">
        <f>VLOOKUP(tblSalaries[[#This Row],[How many hours of a day you work on Excel]],SHours,2,FALSE)</f>
        <v>1</v>
      </c>
      <c r="W844" s="11">
        <f>IF(tblSalaries[[#This Row],[Years of Experience]]="",Filters!$I$10,VLOOKUP(tblSalaries[[#This Row],[Years of Experience]],Filters!$G$3:$I$9,3,TRUE))</f>
        <v>1</v>
      </c>
    </row>
    <row r="845" spans="2:23" ht="15" customHeight="1" x14ac:dyDescent="0.25">
      <c r="B845" t="s">
        <v>2241</v>
      </c>
      <c r="C845" s="1">
        <v>41056.142974537041</v>
      </c>
      <c r="D845">
        <v>40000</v>
      </c>
      <c r="E845" t="s">
        <v>726</v>
      </c>
      <c r="F845" t="s">
        <v>17</v>
      </c>
      <c r="G845" t="s">
        <v>12</v>
      </c>
      <c r="H845" t="s">
        <v>10</v>
      </c>
      <c r="I845">
        <v>4</v>
      </c>
      <c r="J845" t="str">
        <f>VLOOKUP(tblSalaries[[#This Row],[clean Country]],tblCountries[[#All],[Mapping]:[Region]],2,FALSE)</f>
        <v>USA</v>
      </c>
      <c r="L845" s="9" t="str">
        <f>IF($T845,tblSalaries[[#This Row],[Salary in USD]],"")</f>
        <v/>
      </c>
      <c r="M845" s="9" t="str">
        <f>IF($T845,tblSalaries[[#This Row],[Your Job Title]],"")</f>
        <v/>
      </c>
      <c r="N845" s="9" t="str">
        <f>IF($T845,tblSalaries[[#This Row],[Job Type]],"")</f>
        <v/>
      </c>
      <c r="O845" s="9" t="str">
        <f>IF($T845,tblSalaries[[#This Row],[clean Country]],"")</f>
        <v/>
      </c>
      <c r="P845" s="9" t="str">
        <f>IF($T845,tblSalaries[[#This Row],[How many hours of a day you work on Excel]],"")</f>
        <v/>
      </c>
      <c r="Q845" s="9" t="str">
        <f>IF($T845,tblSalaries[[#This Row],[Years of Experience]],"")</f>
        <v/>
      </c>
      <c r="R845" s="9" t="str">
        <f>IF($T845,tblSalaries[[#This Row],[Region]],"")</f>
        <v/>
      </c>
      <c r="T845" s="11">
        <f t="shared" si="13"/>
        <v>0</v>
      </c>
      <c r="U845" s="11">
        <f>VLOOKUP(tblSalaries[[#This Row],[Region]],SReg,2,FALSE)</f>
        <v>1</v>
      </c>
      <c r="V845" s="11">
        <f>VLOOKUP(tblSalaries[[#This Row],[How many hours of a day you work on Excel]],SHours,2,FALSE)</f>
        <v>1</v>
      </c>
      <c r="W845" s="11">
        <f>IF(tblSalaries[[#This Row],[Years of Experience]]="",Filters!$I$10,VLOOKUP(tblSalaries[[#This Row],[Years of Experience]],Filters!$G$3:$I$9,3,TRUE))</f>
        <v>0</v>
      </c>
    </row>
    <row r="846" spans="2:23" ht="15" customHeight="1" x14ac:dyDescent="0.25">
      <c r="B846" t="s">
        <v>2242</v>
      </c>
      <c r="C846" s="1">
        <v>41056.151064814818</v>
      </c>
      <c r="D846">
        <v>3000</v>
      </c>
      <c r="E846" t="s">
        <v>108</v>
      </c>
      <c r="F846" t="s">
        <v>17</v>
      </c>
      <c r="G846" t="s">
        <v>14</v>
      </c>
      <c r="H846" t="s">
        <v>15</v>
      </c>
      <c r="I846">
        <v>2</v>
      </c>
      <c r="J846" t="str">
        <f>VLOOKUP(tblSalaries[[#This Row],[clean Country]],tblCountries[[#All],[Mapping]:[Region]],2,FALSE)</f>
        <v>EMEA</v>
      </c>
      <c r="L846" s="9" t="str">
        <f>IF($T846,tblSalaries[[#This Row],[Salary in USD]],"")</f>
        <v/>
      </c>
      <c r="M846" s="9" t="str">
        <f>IF($T846,tblSalaries[[#This Row],[Your Job Title]],"")</f>
        <v/>
      </c>
      <c r="N846" s="9" t="str">
        <f>IF($T846,tblSalaries[[#This Row],[Job Type]],"")</f>
        <v/>
      </c>
      <c r="O846" s="9" t="str">
        <f>IF($T846,tblSalaries[[#This Row],[clean Country]],"")</f>
        <v/>
      </c>
      <c r="P846" s="9" t="str">
        <f>IF($T846,tblSalaries[[#This Row],[How many hours of a day you work on Excel]],"")</f>
        <v/>
      </c>
      <c r="Q846" s="9" t="str">
        <f>IF($T846,tblSalaries[[#This Row],[Years of Experience]],"")</f>
        <v/>
      </c>
      <c r="R846" s="9" t="str">
        <f>IF($T846,tblSalaries[[#This Row],[Region]],"")</f>
        <v/>
      </c>
      <c r="T846" s="11">
        <f t="shared" si="13"/>
        <v>0</v>
      </c>
      <c r="U846" s="11">
        <f>VLOOKUP(tblSalaries[[#This Row],[Region]],SReg,2,FALSE)</f>
        <v>0</v>
      </c>
      <c r="V846" s="11">
        <f>VLOOKUP(tblSalaries[[#This Row],[How many hours of a day you work on Excel]],SHours,2,FALSE)</f>
        <v>0</v>
      </c>
      <c r="W846" s="11">
        <f>IF(tblSalaries[[#This Row],[Years of Experience]]="",Filters!$I$10,VLOOKUP(tblSalaries[[#This Row],[Years of Experience]],Filters!$G$3:$I$9,3,TRUE))</f>
        <v>0</v>
      </c>
    </row>
    <row r="847" spans="2:23" ht="15" customHeight="1" x14ac:dyDescent="0.25">
      <c r="B847" t="s">
        <v>2243</v>
      </c>
      <c r="C847" s="1">
        <v>41056.15111111111</v>
      </c>
      <c r="D847">
        <v>43600</v>
      </c>
      <c r="E847" t="s">
        <v>126</v>
      </c>
      <c r="F847" t="s">
        <v>17</v>
      </c>
      <c r="G847" t="s">
        <v>12</v>
      </c>
      <c r="H847" t="s">
        <v>7</v>
      </c>
      <c r="I847">
        <v>5</v>
      </c>
      <c r="J847" t="str">
        <f>VLOOKUP(tblSalaries[[#This Row],[clean Country]],tblCountries[[#All],[Mapping]:[Region]],2,FALSE)</f>
        <v>USA</v>
      </c>
      <c r="L847" s="9" t="str">
        <f>IF($T847,tblSalaries[[#This Row],[Salary in USD]],"")</f>
        <v/>
      </c>
      <c r="M847" s="9" t="str">
        <f>IF($T847,tblSalaries[[#This Row],[Your Job Title]],"")</f>
        <v/>
      </c>
      <c r="N847" s="9" t="str">
        <f>IF($T847,tblSalaries[[#This Row],[Job Type]],"")</f>
        <v/>
      </c>
      <c r="O847" s="9" t="str">
        <f>IF($T847,tblSalaries[[#This Row],[clean Country]],"")</f>
        <v/>
      </c>
      <c r="P847" s="9" t="str">
        <f>IF($T847,tblSalaries[[#This Row],[How many hours of a day you work on Excel]],"")</f>
        <v/>
      </c>
      <c r="Q847" s="9" t="str">
        <f>IF($T847,tblSalaries[[#This Row],[Years of Experience]],"")</f>
        <v/>
      </c>
      <c r="R847" s="9" t="str">
        <f>IF($T847,tblSalaries[[#This Row],[Region]],"")</f>
        <v/>
      </c>
      <c r="T847" s="11">
        <f t="shared" si="13"/>
        <v>0</v>
      </c>
      <c r="U847" s="11">
        <f>VLOOKUP(tblSalaries[[#This Row],[Region]],SReg,2,FALSE)</f>
        <v>1</v>
      </c>
      <c r="V847" s="11">
        <f>VLOOKUP(tblSalaries[[#This Row],[How many hours of a day you work on Excel]],SHours,2,FALSE)</f>
        <v>1</v>
      </c>
      <c r="W847" s="11">
        <f>IF(tblSalaries[[#This Row],[Years of Experience]]="",Filters!$I$10,VLOOKUP(tblSalaries[[#This Row],[Years of Experience]],Filters!$G$3:$I$9,3,TRUE))</f>
        <v>0</v>
      </c>
    </row>
    <row r="848" spans="2:23" ht="15" customHeight="1" x14ac:dyDescent="0.25">
      <c r="B848" t="s">
        <v>2244</v>
      </c>
      <c r="C848" s="1">
        <v>41056.166828703703</v>
      </c>
      <c r="D848">
        <v>9616.275011218986</v>
      </c>
      <c r="E848" t="s">
        <v>210</v>
      </c>
      <c r="F848" t="s">
        <v>17</v>
      </c>
      <c r="G848" t="s">
        <v>6</v>
      </c>
      <c r="H848" t="s">
        <v>10</v>
      </c>
      <c r="I848">
        <v>8</v>
      </c>
      <c r="J848" t="str">
        <f>VLOOKUP(tblSalaries[[#This Row],[clean Country]],tblCountries[[#All],[Mapping]:[Region]],2,FALSE)</f>
        <v>APAC</v>
      </c>
      <c r="L848" s="9" t="str">
        <f>IF($T848,tblSalaries[[#This Row],[Salary in USD]],"")</f>
        <v/>
      </c>
      <c r="M848" s="9" t="str">
        <f>IF($T848,tblSalaries[[#This Row],[Your Job Title]],"")</f>
        <v/>
      </c>
      <c r="N848" s="9" t="str">
        <f>IF($T848,tblSalaries[[#This Row],[Job Type]],"")</f>
        <v/>
      </c>
      <c r="O848" s="9" t="str">
        <f>IF($T848,tblSalaries[[#This Row],[clean Country]],"")</f>
        <v/>
      </c>
      <c r="P848" s="9" t="str">
        <f>IF($T848,tblSalaries[[#This Row],[How many hours of a day you work on Excel]],"")</f>
        <v/>
      </c>
      <c r="Q848" s="9" t="str">
        <f>IF($T848,tblSalaries[[#This Row],[Years of Experience]],"")</f>
        <v/>
      </c>
      <c r="R848" s="9" t="str">
        <f>IF($T848,tblSalaries[[#This Row],[Region]],"")</f>
        <v/>
      </c>
      <c r="T848" s="11">
        <f t="shared" si="13"/>
        <v>0</v>
      </c>
      <c r="U848" s="11">
        <f>VLOOKUP(tblSalaries[[#This Row],[Region]],SReg,2,FALSE)</f>
        <v>0</v>
      </c>
      <c r="V848" s="11">
        <f>VLOOKUP(tblSalaries[[#This Row],[How many hours of a day you work on Excel]],SHours,2,FALSE)</f>
        <v>1</v>
      </c>
      <c r="W848" s="11">
        <f>IF(tblSalaries[[#This Row],[Years of Experience]]="",Filters!$I$10,VLOOKUP(tblSalaries[[#This Row],[Years of Experience]],Filters!$G$3:$I$9,3,TRUE))</f>
        <v>0</v>
      </c>
    </row>
    <row r="849" spans="2:23" ht="15" customHeight="1" x14ac:dyDescent="0.25">
      <c r="B849" t="s">
        <v>2245</v>
      </c>
      <c r="C849" s="1">
        <v>41056.17046296296</v>
      </c>
      <c r="D849">
        <v>35000</v>
      </c>
      <c r="E849" t="s">
        <v>553</v>
      </c>
      <c r="F849" t="s">
        <v>45</v>
      </c>
      <c r="G849" t="s">
        <v>727</v>
      </c>
      <c r="H849" t="s">
        <v>10</v>
      </c>
      <c r="I849">
        <v>10</v>
      </c>
      <c r="J849" t="str">
        <f>VLOOKUP(tblSalaries[[#This Row],[clean Country]],tblCountries[[#All],[Mapping]:[Region]],2,FALSE)</f>
        <v>EMEA</v>
      </c>
      <c r="L849" s="9" t="str">
        <f>IF($T849,tblSalaries[[#This Row],[Salary in USD]],"")</f>
        <v/>
      </c>
      <c r="M849" s="9" t="str">
        <f>IF($T849,tblSalaries[[#This Row],[Your Job Title]],"")</f>
        <v/>
      </c>
      <c r="N849" s="9" t="str">
        <f>IF($T849,tblSalaries[[#This Row],[Job Type]],"")</f>
        <v/>
      </c>
      <c r="O849" s="9" t="str">
        <f>IF($T849,tblSalaries[[#This Row],[clean Country]],"")</f>
        <v/>
      </c>
      <c r="P849" s="9" t="str">
        <f>IF($T849,tblSalaries[[#This Row],[How many hours of a day you work on Excel]],"")</f>
        <v/>
      </c>
      <c r="Q849" s="9" t="str">
        <f>IF($T849,tblSalaries[[#This Row],[Years of Experience]],"")</f>
        <v/>
      </c>
      <c r="R849" s="9" t="str">
        <f>IF($T849,tblSalaries[[#This Row],[Region]],"")</f>
        <v/>
      </c>
      <c r="T849" s="11">
        <f t="shared" si="13"/>
        <v>0</v>
      </c>
      <c r="U849" s="11">
        <f>VLOOKUP(tblSalaries[[#This Row],[Region]],SReg,2,FALSE)</f>
        <v>0</v>
      </c>
      <c r="V849" s="11">
        <f>VLOOKUP(tblSalaries[[#This Row],[How many hours of a day you work on Excel]],SHours,2,FALSE)</f>
        <v>1</v>
      </c>
      <c r="W849" s="11">
        <f>IF(tblSalaries[[#This Row],[Years of Experience]]="",Filters!$I$10,VLOOKUP(tblSalaries[[#This Row],[Years of Experience]],Filters!$G$3:$I$9,3,TRUE))</f>
        <v>1</v>
      </c>
    </row>
    <row r="850" spans="2:23" ht="15" customHeight="1" x14ac:dyDescent="0.25">
      <c r="B850" t="s">
        <v>2246</v>
      </c>
      <c r="C850" s="1">
        <v>41056.1716087963</v>
      </c>
      <c r="D850">
        <v>12000</v>
      </c>
      <c r="E850" t="s">
        <v>728</v>
      </c>
      <c r="F850" t="s">
        <v>294</v>
      </c>
      <c r="G850" t="s">
        <v>478</v>
      </c>
      <c r="H850" t="s">
        <v>15</v>
      </c>
      <c r="I850">
        <v>15</v>
      </c>
      <c r="J850" t="str">
        <f>VLOOKUP(tblSalaries[[#This Row],[clean Country]],tblCountries[[#All],[Mapping]:[Region]],2,FALSE)</f>
        <v>EMEA</v>
      </c>
      <c r="L850" s="9" t="str">
        <f>IF($T850,tblSalaries[[#This Row],[Salary in USD]],"")</f>
        <v/>
      </c>
      <c r="M850" s="9" t="str">
        <f>IF($T850,tblSalaries[[#This Row],[Your Job Title]],"")</f>
        <v/>
      </c>
      <c r="N850" s="9" t="str">
        <f>IF($T850,tblSalaries[[#This Row],[Job Type]],"")</f>
        <v/>
      </c>
      <c r="O850" s="9" t="str">
        <f>IF($T850,tblSalaries[[#This Row],[clean Country]],"")</f>
        <v/>
      </c>
      <c r="P850" s="9" t="str">
        <f>IF($T850,tblSalaries[[#This Row],[How many hours of a day you work on Excel]],"")</f>
        <v/>
      </c>
      <c r="Q850" s="9" t="str">
        <f>IF($T850,tblSalaries[[#This Row],[Years of Experience]],"")</f>
        <v/>
      </c>
      <c r="R850" s="9" t="str">
        <f>IF($T850,tblSalaries[[#This Row],[Region]],"")</f>
        <v/>
      </c>
      <c r="T850" s="11">
        <f t="shared" si="13"/>
        <v>0</v>
      </c>
      <c r="U850" s="11">
        <f>VLOOKUP(tblSalaries[[#This Row],[Region]],SReg,2,FALSE)</f>
        <v>0</v>
      </c>
      <c r="V850" s="11">
        <f>VLOOKUP(tblSalaries[[#This Row],[How many hours of a day you work on Excel]],SHours,2,FALSE)</f>
        <v>0</v>
      </c>
      <c r="W850" s="11">
        <f>IF(tblSalaries[[#This Row],[Years of Experience]]="",Filters!$I$10,VLOOKUP(tblSalaries[[#This Row],[Years of Experience]],Filters!$G$3:$I$9,3,TRUE))</f>
        <v>1</v>
      </c>
    </row>
    <row r="851" spans="2:23" ht="15" customHeight="1" x14ac:dyDescent="0.25">
      <c r="B851" t="s">
        <v>2247</v>
      </c>
      <c r="C851" s="1">
        <v>41056.175046296295</v>
      </c>
      <c r="D851">
        <v>5000</v>
      </c>
      <c r="E851" t="s">
        <v>729</v>
      </c>
      <c r="F851" t="s">
        <v>294</v>
      </c>
      <c r="G851" t="s">
        <v>730</v>
      </c>
      <c r="H851" t="s">
        <v>22</v>
      </c>
      <c r="I851">
        <v>13</v>
      </c>
      <c r="J851" t="str">
        <f>VLOOKUP(tblSalaries[[#This Row],[clean Country]],tblCountries[[#All],[Mapping]:[Region]],2,FALSE)</f>
        <v>APAC</v>
      </c>
      <c r="L851" s="9" t="str">
        <f>IF($T851,tblSalaries[[#This Row],[Salary in USD]],"")</f>
        <v/>
      </c>
      <c r="M851" s="9" t="str">
        <f>IF($T851,tblSalaries[[#This Row],[Your Job Title]],"")</f>
        <v/>
      </c>
      <c r="N851" s="9" t="str">
        <f>IF($T851,tblSalaries[[#This Row],[Job Type]],"")</f>
        <v/>
      </c>
      <c r="O851" s="9" t="str">
        <f>IF($T851,tblSalaries[[#This Row],[clean Country]],"")</f>
        <v/>
      </c>
      <c r="P851" s="9" t="str">
        <f>IF($T851,tblSalaries[[#This Row],[How many hours of a day you work on Excel]],"")</f>
        <v/>
      </c>
      <c r="Q851" s="9" t="str">
        <f>IF($T851,tblSalaries[[#This Row],[Years of Experience]],"")</f>
        <v/>
      </c>
      <c r="R851" s="9" t="str">
        <f>IF($T851,tblSalaries[[#This Row],[Region]],"")</f>
        <v/>
      </c>
      <c r="T851" s="11">
        <f t="shared" si="13"/>
        <v>0</v>
      </c>
      <c r="U851" s="11">
        <f>VLOOKUP(tblSalaries[[#This Row],[Region]],SReg,2,FALSE)</f>
        <v>0</v>
      </c>
      <c r="V851" s="11">
        <f>VLOOKUP(tblSalaries[[#This Row],[How many hours of a day you work on Excel]],SHours,2,FALSE)</f>
        <v>0</v>
      </c>
      <c r="W851" s="11">
        <f>IF(tblSalaries[[#This Row],[Years of Experience]]="",Filters!$I$10,VLOOKUP(tblSalaries[[#This Row],[Years of Experience]],Filters!$G$3:$I$9,3,TRUE))</f>
        <v>1</v>
      </c>
    </row>
    <row r="852" spans="2:23" ht="15" customHeight="1" x14ac:dyDescent="0.25">
      <c r="B852" t="s">
        <v>2248</v>
      </c>
      <c r="C852" s="1">
        <v>41056.188287037039</v>
      </c>
      <c r="D852">
        <v>16337.518501630093</v>
      </c>
      <c r="E852" t="s">
        <v>126</v>
      </c>
      <c r="F852" t="s">
        <v>17</v>
      </c>
      <c r="G852" t="s">
        <v>41</v>
      </c>
      <c r="H852" t="s">
        <v>7</v>
      </c>
      <c r="I852">
        <v>2</v>
      </c>
      <c r="J852" t="str">
        <f>VLOOKUP(tblSalaries[[#This Row],[clean Country]],tblCountries[[#All],[Mapping]:[Region]],2,FALSE)</f>
        <v>EMEA</v>
      </c>
      <c r="L852" s="9" t="str">
        <f>IF($T852,tblSalaries[[#This Row],[Salary in USD]],"")</f>
        <v/>
      </c>
      <c r="M852" s="9" t="str">
        <f>IF($T852,tblSalaries[[#This Row],[Your Job Title]],"")</f>
        <v/>
      </c>
      <c r="N852" s="9" t="str">
        <f>IF($T852,tblSalaries[[#This Row],[Job Type]],"")</f>
        <v/>
      </c>
      <c r="O852" s="9" t="str">
        <f>IF($T852,tblSalaries[[#This Row],[clean Country]],"")</f>
        <v/>
      </c>
      <c r="P852" s="9" t="str">
        <f>IF($T852,tblSalaries[[#This Row],[How many hours of a day you work on Excel]],"")</f>
        <v/>
      </c>
      <c r="Q852" s="9" t="str">
        <f>IF($T852,tblSalaries[[#This Row],[Years of Experience]],"")</f>
        <v/>
      </c>
      <c r="R852" s="9" t="str">
        <f>IF($T852,tblSalaries[[#This Row],[Region]],"")</f>
        <v/>
      </c>
      <c r="T852" s="11">
        <f t="shared" si="13"/>
        <v>0</v>
      </c>
      <c r="U852" s="11">
        <f>VLOOKUP(tblSalaries[[#This Row],[Region]],SReg,2,FALSE)</f>
        <v>0</v>
      </c>
      <c r="V852" s="11">
        <f>VLOOKUP(tblSalaries[[#This Row],[How many hours of a day you work on Excel]],SHours,2,FALSE)</f>
        <v>1</v>
      </c>
      <c r="W852" s="11">
        <f>IF(tblSalaries[[#This Row],[Years of Experience]]="",Filters!$I$10,VLOOKUP(tblSalaries[[#This Row],[Years of Experience]],Filters!$G$3:$I$9,3,TRUE))</f>
        <v>0</v>
      </c>
    </row>
    <row r="853" spans="2:23" ht="15" customHeight="1" x14ac:dyDescent="0.25">
      <c r="B853" t="s">
        <v>2249</v>
      </c>
      <c r="C853" s="1">
        <v>41056.194826388892</v>
      </c>
      <c r="D853">
        <v>65000</v>
      </c>
      <c r="E853" t="s">
        <v>731</v>
      </c>
      <c r="F853" t="s">
        <v>17</v>
      </c>
      <c r="G853" t="s">
        <v>12</v>
      </c>
      <c r="H853" t="s">
        <v>22</v>
      </c>
      <c r="I853">
        <v>8</v>
      </c>
      <c r="J853" t="str">
        <f>VLOOKUP(tblSalaries[[#This Row],[clean Country]],tblCountries[[#All],[Mapping]:[Region]],2,FALSE)</f>
        <v>USA</v>
      </c>
      <c r="L853" s="9" t="str">
        <f>IF($T853,tblSalaries[[#This Row],[Salary in USD]],"")</f>
        <v/>
      </c>
      <c r="M853" s="9" t="str">
        <f>IF($T853,tblSalaries[[#This Row],[Your Job Title]],"")</f>
        <v/>
      </c>
      <c r="N853" s="9" t="str">
        <f>IF($T853,tblSalaries[[#This Row],[Job Type]],"")</f>
        <v/>
      </c>
      <c r="O853" s="9" t="str">
        <f>IF($T853,tblSalaries[[#This Row],[clean Country]],"")</f>
        <v/>
      </c>
      <c r="P853" s="9" t="str">
        <f>IF($T853,tblSalaries[[#This Row],[How many hours of a day you work on Excel]],"")</f>
        <v/>
      </c>
      <c r="Q853" s="9" t="str">
        <f>IF($T853,tblSalaries[[#This Row],[Years of Experience]],"")</f>
        <v/>
      </c>
      <c r="R853" s="9" t="str">
        <f>IF($T853,tblSalaries[[#This Row],[Region]],"")</f>
        <v/>
      </c>
      <c r="T853" s="11">
        <f t="shared" si="13"/>
        <v>0</v>
      </c>
      <c r="U853" s="11">
        <f>VLOOKUP(tblSalaries[[#This Row],[Region]],SReg,2,FALSE)</f>
        <v>1</v>
      </c>
      <c r="V853" s="11">
        <f>VLOOKUP(tblSalaries[[#This Row],[How many hours of a day you work on Excel]],SHours,2,FALSE)</f>
        <v>0</v>
      </c>
      <c r="W853" s="11">
        <f>IF(tblSalaries[[#This Row],[Years of Experience]]="",Filters!$I$10,VLOOKUP(tblSalaries[[#This Row],[Years of Experience]],Filters!$G$3:$I$9,3,TRUE))</f>
        <v>0</v>
      </c>
    </row>
    <row r="854" spans="2:23" ht="15" customHeight="1" x14ac:dyDescent="0.25">
      <c r="B854" t="s">
        <v>2250</v>
      </c>
      <c r="C854" s="1">
        <v>41056.262280092589</v>
      </c>
      <c r="D854">
        <v>40000</v>
      </c>
      <c r="E854" t="s">
        <v>732</v>
      </c>
      <c r="F854" t="s">
        <v>17</v>
      </c>
      <c r="G854" t="s">
        <v>12</v>
      </c>
      <c r="H854" t="s">
        <v>10</v>
      </c>
      <c r="I854">
        <v>2</v>
      </c>
      <c r="J854" t="str">
        <f>VLOOKUP(tblSalaries[[#This Row],[clean Country]],tblCountries[[#All],[Mapping]:[Region]],2,FALSE)</f>
        <v>USA</v>
      </c>
      <c r="L854" s="9" t="str">
        <f>IF($T854,tblSalaries[[#This Row],[Salary in USD]],"")</f>
        <v/>
      </c>
      <c r="M854" s="9" t="str">
        <f>IF($T854,tblSalaries[[#This Row],[Your Job Title]],"")</f>
        <v/>
      </c>
      <c r="N854" s="9" t="str">
        <f>IF($T854,tblSalaries[[#This Row],[Job Type]],"")</f>
        <v/>
      </c>
      <c r="O854" s="9" t="str">
        <f>IF($T854,tblSalaries[[#This Row],[clean Country]],"")</f>
        <v/>
      </c>
      <c r="P854" s="9" t="str">
        <f>IF($T854,tblSalaries[[#This Row],[How many hours of a day you work on Excel]],"")</f>
        <v/>
      </c>
      <c r="Q854" s="9" t="str">
        <f>IF($T854,tblSalaries[[#This Row],[Years of Experience]],"")</f>
        <v/>
      </c>
      <c r="R854" s="9" t="str">
        <f>IF($T854,tblSalaries[[#This Row],[Region]],"")</f>
        <v/>
      </c>
      <c r="T854" s="11">
        <f t="shared" si="13"/>
        <v>0</v>
      </c>
      <c r="U854" s="11">
        <f>VLOOKUP(tblSalaries[[#This Row],[Region]],SReg,2,FALSE)</f>
        <v>1</v>
      </c>
      <c r="V854" s="11">
        <f>VLOOKUP(tblSalaries[[#This Row],[How many hours of a day you work on Excel]],SHours,2,FALSE)</f>
        <v>1</v>
      </c>
      <c r="W854" s="11">
        <f>IF(tblSalaries[[#This Row],[Years of Experience]]="",Filters!$I$10,VLOOKUP(tblSalaries[[#This Row],[Years of Experience]],Filters!$G$3:$I$9,3,TRUE))</f>
        <v>0</v>
      </c>
    </row>
    <row r="855" spans="2:23" ht="15" customHeight="1" x14ac:dyDescent="0.25">
      <c r="B855" t="s">
        <v>2251</v>
      </c>
      <c r="C855" s="1">
        <v>41056.27584490741</v>
      </c>
      <c r="D855">
        <v>98000</v>
      </c>
      <c r="E855" t="s">
        <v>733</v>
      </c>
      <c r="F855" t="s">
        <v>45</v>
      </c>
      <c r="G855" t="s">
        <v>567</v>
      </c>
      <c r="H855" t="s">
        <v>15</v>
      </c>
      <c r="I855">
        <v>14</v>
      </c>
      <c r="J855" t="str">
        <f>VLOOKUP(tblSalaries[[#This Row],[clean Country]],tblCountries[[#All],[Mapping]:[Region]],2,FALSE)</f>
        <v>APAC</v>
      </c>
      <c r="L855" s="9" t="str">
        <f>IF($T855,tblSalaries[[#This Row],[Salary in USD]],"")</f>
        <v/>
      </c>
      <c r="M855" s="9" t="str">
        <f>IF($T855,tblSalaries[[#This Row],[Your Job Title]],"")</f>
        <v/>
      </c>
      <c r="N855" s="9" t="str">
        <f>IF($T855,tblSalaries[[#This Row],[Job Type]],"")</f>
        <v/>
      </c>
      <c r="O855" s="9" t="str">
        <f>IF($T855,tblSalaries[[#This Row],[clean Country]],"")</f>
        <v/>
      </c>
      <c r="P855" s="9" t="str">
        <f>IF($T855,tblSalaries[[#This Row],[How many hours of a day you work on Excel]],"")</f>
        <v/>
      </c>
      <c r="Q855" s="9" t="str">
        <f>IF($T855,tblSalaries[[#This Row],[Years of Experience]],"")</f>
        <v/>
      </c>
      <c r="R855" s="9" t="str">
        <f>IF($T855,tblSalaries[[#This Row],[Region]],"")</f>
        <v/>
      </c>
      <c r="T855" s="11">
        <f t="shared" si="13"/>
        <v>0</v>
      </c>
      <c r="U855" s="11">
        <f>VLOOKUP(tblSalaries[[#This Row],[Region]],SReg,2,FALSE)</f>
        <v>0</v>
      </c>
      <c r="V855" s="11">
        <f>VLOOKUP(tblSalaries[[#This Row],[How many hours of a day you work on Excel]],SHours,2,FALSE)</f>
        <v>0</v>
      </c>
      <c r="W855" s="11">
        <f>IF(tblSalaries[[#This Row],[Years of Experience]]="",Filters!$I$10,VLOOKUP(tblSalaries[[#This Row],[Years of Experience]],Filters!$G$3:$I$9,3,TRUE))</f>
        <v>1</v>
      </c>
    </row>
    <row r="856" spans="2:23" ht="15" customHeight="1" x14ac:dyDescent="0.25">
      <c r="B856" t="s">
        <v>2252</v>
      </c>
      <c r="C856" s="1">
        <v>41056.275868055556</v>
      </c>
      <c r="D856">
        <v>50000</v>
      </c>
      <c r="E856" t="s">
        <v>734</v>
      </c>
      <c r="F856" t="s">
        <v>3393</v>
      </c>
      <c r="G856" t="s">
        <v>12</v>
      </c>
      <c r="H856" t="s">
        <v>10</v>
      </c>
      <c r="I856">
        <v>15</v>
      </c>
      <c r="J856" t="str">
        <f>VLOOKUP(tblSalaries[[#This Row],[clean Country]],tblCountries[[#All],[Mapping]:[Region]],2,FALSE)</f>
        <v>USA</v>
      </c>
      <c r="L856" s="9">
        <f>IF($T856,tblSalaries[[#This Row],[Salary in USD]],"")</f>
        <v>50000</v>
      </c>
      <c r="M856" s="9" t="str">
        <f>IF($T856,tblSalaries[[#This Row],[Your Job Title]],"")</f>
        <v>Boss</v>
      </c>
      <c r="N856" s="9" t="str">
        <f>IF($T856,tblSalaries[[#This Row],[Job Type]],"")</f>
        <v>CXO or Top Mgmt.</v>
      </c>
      <c r="O856" s="9" t="str">
        <f>IF($T856,tblSalaries[[#This Row],[clean Country]],"")</f>
        <v>USA</v>
      </c>
      <c r="P856" s="9" t="str">
        <f>IF($T856,tblSalaries[[#This Row],[How many hours of a day you work on Excel]],"")</f>
        <v>All the 8 hours baby, all the 8!</v>
      </c>
      <c r="Q856" s="9">
        <f>IF($T856,tblSalaries[[#This Row],[Years of Experience]],"")</f>
        <v>15</v>
      </c>
      <c r="R856" s="9" t="str">
        <f>IF($T856,tblSalaries[[#This Row],[Region]],"")</f>
        <v>USA</v>
      </c>
      <c r="T856" s="11">
        <f t="shared" si="13"/>
        <v>1</v>
      </c>
      <c r="U856" s="11">
        <f>VLOOKUP(tblSalaries[[#This Row],[Region]],SReg,2,FALSE)</f>
        <v>1</v>
      </c>
      <c r="V856" s="11">
        <f>VLOOKUP(tblSalaries[[#This Row],[How many hours of a day you work on Excel]],SHours,2,FALSE)</f>
        <v>1</v>
      </c>
      <c r="W856" s="11">
        <f>IF(tblSalaries[[#This Row],[Years of Experience]]="",Filters!$I$10,VLOOKUP(tblSalaries[[#This Row],[Years of Experience]],Filters!$G$3:$I$9,3,TRUE))</f>
        <v>1</v>
      </c>
    </row>
    <row r="857" spans="2:23" ht="15" customHeight="1" x14ac:dyDescent="0.25">
      <c r="B857" t="s">
        <v>2253</v>
      </c>
      <c r="C857" s="1">
        <v>41056.305023148147</v>
      </c>
      <c r="D857">
        <v>135000</v>
      </c>
      <c r="E857" t="s">
        <v>735</v>
      </c>
      <c r="F857" t="s">
        <v>3393</v>
      </c>
      <c r="G857" t="s">
        <v>12</v>
      </c>
      <c r="H857" t="s">
        <v>7</v>
      </c>
      <c r="I857">
        <v>25</v>
      </c>
      <c r="J857" t="str">
        <f>VLOOKUP(tblSalaries[[#This Row],[clean Country]],tblCountries[[#All],[Mapping]:[Region]],2,FALSE)</f>
        <v>USA</v>
      </c>
      <c r="L857" s="9">
        <f>IF($T857,tblSalaries[[#This Row],[Salary in USD]],"")</f>
        <v>135000</v>
      </c>
      <c r="M857" s="9" t="str">
        <f>IF($T857,tblSalaries[[#This Row],[Your Job Title]],"")</f>
        <v>Director, P&amp;A</v>
      </c>
      <c r="N857" s="9" t="str">
        <f>IF($T857,tblSalaries[[#This Row],[Job Type]],"")</f>
        <v>CXO or Top Mgmt.</v>
      </c>
      <c r="O857" s="9" t="str">
        <f>IF($T857,tblSalaries[[#This Row],[clean Country]],"")</f>
        <v>USA</v>
      </c>
      <c r="P857" s="9" t="str">
        <f>IF($T857,tblSalaries[[#This Row],[How many hours of a day you work on Excel]],"")</f>
        <v>4 to 6 hours a day</v>
      </c>
      <c r="Q857" s="9">
        <f>IF($T857,tblSalaries[[#This Row],[Years of Experience]],"")</f>
        <v>25</v>
      </c>
      <c r="R857" s="9" t="str">
        <f>IF($T857,tblSalaries[[#This Row],[Region]],"")</f>
        <v>USA</v>
      </c>
      <c r="T857" s="11">
        <f t="shared" si="13"/>
        <v>1</v>
      </c>
      <c r="U857" s="11">
        <f>VLOOKUP(tblSalaries[[#This Row],[Region]],SReg,2,FALSE)</f>
        <v>1</v>
      </c>
      <c r="V857" s="11">
        <f>VLOOKUP(tblSalaries[[#This Row],[How many hours of a day you work on Excel]],SHours,2,FALSE)</f>
        <v>1</v>
      </c>
      <c r="W857" s="11">
        <f>IF(tblSalaries[[#This Row],[Years of Experience]]="",Filters!$I$10,VLOOKUP(tblSalaries[[#This Row],[Years of Experience]],Filters!$G$3:$I$9,3,TRUE))</f>
        <v>1</v>
      </c>
    </row>
    <row r="858" spans="2:23" ht="15" customHeight="1" x14ac:dyDescent="0.25">
      <c r="B858" t="s">
        <v>2254</v>
      </c>
      <c r="C858" s="1">
        <v>41056.33865740741</v>
      </c>
      <c r="D858">
        <v>125000</v>
      </c>
      <c r="E858" t="s">
        <v>736</v>
      </c>
      <c r="F858" t="s">
        <v>45</v>
      </c>
      <c r="G858" t="s">
        <v>462</v>
      </c>
      <c r="H858" t="s">
        <v>7</v>
      </c>
      <c r="I858">
        <v>6</v>
      </c>
      <c r="J858" t="str">
        <f>VLOOKUP(tblSalaries[[#This Row],[clean Country]],tblCountries[[#All],[Mapping]:[Region]],2,FALSE)</f>
        <v>EMEA</v>
      </c>
      <c r="L858" s="9" t="str">
        <f>IF($T858,tblSalaries[[#This Row],[Salary in USD]],"")</f>
        <v/>
      </c>
      <c r="M858" s="9" t="str">
        <f>IF($T858,tblSalaries[[#This Row],[Your Job Title]],"")</f>
        <v/>
      </c>
      <c r="N858" s="9" t="str">
        <f>IF($T858,tblSalaries[[#This Row],[Job Type]],"")</f>
        <v/>
      </c>
      <c r="O858" s="9" t="str">
        <f>IF($T858,tblSalaries[[#This Row],[clean Country]],"")</f>
        <v/>
      </c>
      <c r="P858" s="9" t="str">
        <f>IF($T858,tblSalaries[[#This Row],[How many hours of a day you work on Excel]],"")</f>
        <v/>
      </c>
      <c r="Q858" s="9" t="str">
        <f>IF($T858,tblSalaries[[#This Row],[Years of Experience]],"")</f>
        <v/>
      </c>
      <c r="R858" s="9" t="str">
        <f>IF($T858,tblSalaries[[#This Row],[Region]],"")</f>
        <v/>
      </c>
      <c r="T858" s="11">
        <f t="shared" si="13"/>
        <v>0</v>
      </c>
      <c r="U858" s="11">
        <f>VLOOKUP(tblSalaries[[#This Row],[Region]],SReg,2,FALSE)</f>
        <v>0</v>
      </c>
      <c r="V858" s="11">
        <f>VLOOKUP(tblSalaries[[#This Row],[How many hours of a day you work on Excel]],SHours,2,FALSE)</f>
        <v>1</v>
      </c>
      <c r="W858" s="11">
        <f>IF(tblSalaries[[#This Row],[Years of Experience]]="",Filters!$I$10,VLOOKUP(tblSalaries[[#This Row],[Years of Experience]],Filters!$G$3:$I$9,3,TRUE))</f>
        <v>0</v>
      </c>
    </row>
    <row r="859" spans="2:23" ht="15" customHeight="1" x14ac:dyDescent="0.25">
      <c r="B859" t="s">
        <v>2255</v>
      </c>
      <c r="C859" s="1">
        <v>41056.371157407404</v>
      </c>
      <c r="D859">
        <v>4500</v>
      </c>
      <c r="E859" t="s">
        <v>737</v>
      </c>
      <c r="F859" t="s">
        <v>17</v>
      </c>
      <c r="G859" t="s">
        <v>567</v>
      </c>
      <c r="H859" t="s">
        <v>15</v>
      </c>
      <c r="I859">
        <v>4</v>
      </c>
      <c r="J859" t="str">
        <f>VLOOKUP(tblSalaries[[#This Row],[clean Country]],tblCountries[[#All],[Mapping]:[Region]],2,FALSE)</f>
        <v>APAC</v>
      </c>
      <c r="L859" s="9" t="str">
        <f>IF($T859,tblSalaries[[#This Row],[Salary in USD]],"")</f>
        <v/>
      </c>
      <c r="M859" s="9" t="str">
        <f>IF($T859,tblSalaries[[#This Row],[Your Job Title]],"")</f>
        <v/>
      </c>
      <c r="N859" s="9" t="str">
        <f>IF($T859,tblSalaries[[#This Row],[Job Type]],"")</f>
        <v/>
      </c>
      <c r="O859" s="9" t="str">
        <f>IF($T859,tblSalaries[[#This Row],[clean Country]],"")</f>
        <v/>
      </c>
      <c r="P859" s="9" t="str">
        <f>IF($T859,tblSalaries[[#This Row],[How many hours of a day you work on Excel]],"")</f>
        <v/>
      </c>
      <c r="Q859" s="9" t="str">
        <f>IF($T859,tblSalaries[[#This Row],[Years of Experience]],"")</f>
        <v/>
      </c>
      <c r="R859" s="9" t="str">
        <f>IF($T859,tblSalaries[[#This Row],[Region]],"")</f>
        <v/>
      </c>
      <c r="T859" s="11">
        <f t="shared" si="13"/>
        <v>0</v>
      </c>
      <c r="U859" s="11">
        <f>VLOOKUP(tblSalaries[[#This Row],[Region]],SReg,2,FALSE)</f>
        <v>0</v>
      </c>
      <c r="V859" s="11">
        <f>VLOOKUP(tblSalaries[[#This Row],[How many hours of a day you work on Excel]],SHours,2,FALSE)</f>
        <v>0</v>
      </c>
      <c r="W859" s="11">
        <f>IF(tblSalaries[[#This Row],[Years of Experience]]="",Filters!$I$10,VLOOKUP(tblSalaries[[#This Row],[Years of Experience]],Filters!$G$3:$I$9,3,TRUE))</f>
        <v>0</v>
      </c>
    </row>
    <row r="860" spans="2:23" ht="15" customHeight="1" x14ac:dyDescent="0.25">
      <c r="B860" t="s">
        <v>2256</v>
      </c>
      <c r="C860" s="1">
        <v>41056.371944444443</v>
      </c>
      <c r="D860">
        <v>115000</v>
      </c>
      <c r="E860" t="s">
        <v>738</v>
      </c>
      <c r="F860" t="s">
        <v>17</v>
      </c>
      <c r="G860" t="s">
        <v>12</v>
      </c>
      <c r="H860" t="s">
        <v>7</v>
      </c>
      <c r="I860">
        <v>10</v>
      </c>
      <c r="J860" t="str">
        <f>VLOOKUP(tblSalaries[[#This Row],[clean Country]],tblCountries[[#All],[Mapping]:[Region]],2,FALSE)</f>
        <v>USA</v>
      </c>
      <c r="L860" s="9">
        <f>IF($T860,tblSalaries[[#This Row],[Salary in USD]],"")</f>
        <v>115000</v>
      </c>
      <c r="M860" s="9" t="str">
        <f>IF($T860,tblSalaries[[#This Row],[Your Job Title]],"")</f>
        <v>Principal Financial Analyst</v>
      </c>
      <c r="N860" s="9" t="str">
        <f>IF($T860,tblSalaries[[#This Row],[Job Type]],"")</f>
        <v>Analyst</v>
      </c>
      <c r="O860" s="9" t="str">
        <f>IF($T860,tblSalaries[[#This Row],[clean Country]],"")</f>
        <v>USA</v>
      </c>
      <c r="P860" s="9" t="str">
        <f>IF($T860,tblSalaries[[#This Row],[How many hours of a day you work on Excel]],"")</f>
        <v>4 to 6 hours a day</v>
      </c>
      <c r="Q860" s="9">
        <f>IF($T860,tblSalaries[[#This Row],[Years of Experience]],"")</f>
        <v>10</v>
      </c>
      <c r="R860" s="9" t="str">
        <f>IF($T860,tblSalaries[[#This Row],[Region]],"")</f>
        <v>USA</v>
      </c>
      <c r="T860" s="11">
        <f t="shared" si="13"/>
        <v>1</v>
      </c>
      <c r="U860" s="11">
        <f>VLOOKUP(tblSalaries[[#This Row],[Region]],SReg,2,FALSE)</f>
        <v>1</v>
      </c>
      <c r="V860" s="11">
        <f>VLOOKUP(tblSalaries[[#This Row],[How many hours of a day you work on Excel]],SHours,2,FALSE)</f>
        <v>1</v>
      </c>
      <c r="W860" s="11">
        <f>IF(tblSalaries[[#This Row],[Years of Experience]]="",Filters!$I$10,VLOOKUP(tblSalaries[[#This Row],[Years of Experience]],Filters!$G$3:$I$9,3,TRUE))</f>
        <v>1</v>
      </c>
    </row>
    <row r="861" spans="2:23" ht="15" customHeight="1" x14ac:dyDescent="0.25">
      <c r="B861" t="s">
        <v>2257</v>
      </c>
      <c r="C861" s="1">
        <v>41056.387349537035</v>
      </c>
      <c r="D861">
        <v>70000</v>
      </c>
      <c r="E861" t="s">
        <v>11</v>
      </c>
      <c r="F861" t="s">
        <v>17</v>
      </c>
      <c r="G861" t="s">
        <v>12</v>
      </c>
      <c r="H861" t="s">
        <v>10</v>
      </c>
      <c r="I861">
        <v>15</v>
      </c>
      <c r="J861" t="str">
        <f>VLOOKUP(tblSalaries[[#This Row],[clean Country]],tblCountries[[#All],[Mapping]:[Region]],2,FALSE)</f>
        <v>USA</v>
      </c>
      <c r="L861" s="9">
        <f>IF($T861,tblSalaries[[#This Row],[Salary in USD]],"")</f>
        <v>70000</v>
      </c>
      <c r="M861" s="9" t="str">
        <f>IF($T861,tblSalaries[[#This Row],[Your Job Title]],"")</f>
        <v>Financial Analyst</v>
      </c>
      <c r="N861" s="9" t="str">
        <f>IF($T861,tblSalaries[[#This Row],[Job Type]],"")</f>
        <v>Analyst</v>
      </c>
      <c r="O861" s="9" t="str">
        <f>IF($T861,tblSalaries[[#This Row],[clean Country]],"")</f>
        <v>USA</v>
      </c>
      <c r="P861" s="9" t="str">
        <f>IF($T861,tblSalaries[[#This Row],[How many hours of a day you work on Excel]],"")</f>
        <v>All the 8 hours baby, all the 8!</v>
      </c>
      <c r="Q861" s="9">
        <f>IF($T861,tblSalaries[[#This Row],[Years of Experience]],"")</f>
        <v>15</v>
      </c>
      <c r="R861" s="9" t="str">
        <f>IF($T861,tblSalaries[[#This Row],[Region]],"")</f>
        <v>USA</v>
      </c>
      <c r="T861" s="11">
        <f t="shared" si="13"/>
        <v>1</v>
      </c>
      <c r="U861" s="11">
        <f>VLOOKUP(tblSalaries[[#This Row],[Region]],SReg,2,FALSE)</f>
        <v>1</v>
      </c>
      <c r="V861" s="11">
        <f>VLOOKUP(tblSalaries[[#This Row],[How many hours of a day you work on Excel]],SHours,2,FALSE)</f>
        <v>1</v>
      </c>
      <c r="W861" s="11">
        <f>IF(tblSalaries[[#This Row],[Years of Experience]]="",Filters!$I$10,VLOOKUP(tblSalaries[[#This Row],[Years of Experience]],Filters!$G$3:$I$9,3,TRUE))</f>
        <v>1</v>
      </c>
    </row>
    <row r="862" spans="2:23" ht="15" customHeight="1" x14ac:dyDescent="0.25">
      <c r="B862" t="s">
        <v>2258</v>
      </c>
      <c r="C862" s="1">
        <v>41056.409375000003</v>
      </c>
      <c r="D862">
        <v>60000</v>
      </c>
      <c r="E862" t="s">
        <v>739</v>
      </c>
      <c r="F862" t="s">
        <v>17</v>
      </c>
      <c r="G862" t="s">
        <v>12</v>
      </c>
      <c r="H862" t="s">
        <v>15</v>
      </c>
      <c r="I862">
        <v>8</v>
      </c>
      <c r="J862" t="str">
        <f>VLOOKUP(tblSalaries[[#This Row],[clean Country]],tblCountries[[#All],[Mapping]:[Region]],2,FALSE)</f>
        <v>USA</v>
      </c>
      <c r="L862" s="9" t="str">
        <f>IF($T862,tblSalaries[[#This Row],[Salary in USD]],"")</f>
        <v/>
      </c>
      <c r="M862" s="9" t="str">
        <f>IF($T862,tblSalaries[[#This Row],[Your Job Title]],"")</f>
        <v/>
      </c>
      <c r="N862" s="9" t="str">
        <f>IF($T862,tblSalaries[[#This Row],[Job Type]],"")</f>
        <v/>
      </c>
      <c r="O862" s="9" t="str">
        <f>IF($T862,tblSalaries[[#This Row],[clean Country]],"")</f>
        <v/>
      </c>
      <c r="P862" s="9" t="str">
        <f>IF($T862,tblSalaries[[#This Row],[How many hours of a day you work on Excel]],"")</f>
        <v/>
      </c>
      <c r="Q862" s="9" t="str">
        <f>IF($T862,tblSalaries[[#This Row],[Years of Experience]],"")</f>
        <v/>
      </c>
      <c r="R862" s="9" t="str">
        <f>IF($T862,tblSalaries[[#This Row],[Region]],"")</f>
        <v/>
      </c>
      <c r="T862" s="11">
        <f t="shared" si="13"/>
        <v>0</v>
      </c>
      <c r="U862" s="11">
        <f>VLOOKUP(tblSalaries[[#This Row],[Region]],SReg,2,FALSE)</f>
        <v>1</v>
      </c>
      <c r="V862" s="11">
        <f>VLOOKUP(tblSalaries[[#This Row],[How many hours of a day you work on Excel]],SHours,2,FALSE)</f>
        <v>0</v>
      </c>
      <c r="W862" s="11">
        <f>IF(tblSalaries[[#This Row],[Years of Experience]]="",Filters!$I$10,VLOOKUP(tblSalaries[[#This Row],[Years of Experience]],Filters!$G$3:$I$9,3,TRUE))</f>
        <v>0</v>
      </c>
    </row>
    <row r="863" spans="2:23" ht="15" customHeight="1" x14ac:dyDescent="0.25">
      <c r="B863" t="s">
        <v>2259</v>
      </c>
      <c r="C863" s="1">
        <v>41056.426006944443</v>
      </c>
      <c r="D863">
        <v>87456</v>
      </c>
      <c r="E863" t="s">
        <v>740</v>
      </c>
      <c r="F863" t="s">
        <v>45</v>
      </c>
      <c r="G863" t="s">
        <v>12</v>
      </c>
      <c r="H863" t="s">
        <v>15</v>
      </c>
      <c r="I863">
        <v>12</v>
      </c>
      <c r="J863" t="str">
        <f>VLOOKUP(tblSalaries[[#This Row],[clean Country]],tblCountries[[#All],[Mapping]:[Region]],2,FALSE)</f>
        <v>USA</v>
      </c>
      <c r="L863" s="9" t="str">
        <f>IF($T863,tblSalaries[[#This Row],[Salary in USD]],"")</f>
        <v/>
      </c>
      <c r="M863" s="9" t="str">
        <f>IF($T863,tblSalaries[[#This Row],[Your Job Title]],"")</f>
        <v/>
      </c>
      <c r="N863" s="9" t="str">
        <f>IF($T863,tblSalaries[[#This Row],[Job Type]],"")</f>
        <v/>
      </c>
      <c r="O863" s="9" t="str">
        <f>IF($T863,tblSalaries[[#This Row],[clean Country]],"")</f>
        <v/>
      </c>
      <c r="P863" s="9" t="str">
        <f>IF($T863,tblSalaries[[#This Row],[How many hours of a day you work on Excel]],"")</f>
        <v/>
      </c>
      <c r="Q863" s="9" t="str">
        <f>IF($T863,tblSalaries[[#This Row],[Years of Experience]],"")</f>
        <v/>
      </c>
      <c r="R863" s="9" t="str">
        <f>IF($T863,tblSalaries[[#This Row],[Region]],"")</f>
        <v/>
      </c>
      <c r="T863" s="11">
        <f t="shared" si="13"/>
        <v>0</v>
      </c>
      <c r="U863" s="11">
        <f>VLOOKUP(tblSalaries[[#This Row],[Region]],SReg,2,FALSE)</f>
        <v>1</v>
      </c>
      <c r="V863" s="11">
        <f>VLOOKUP(tblSalaries[[#This Row],[How many hours of a day you work on Excel]],SHours,2,FALSE)</f>
        <v>0</v>
      </c>
      <c r="W863" s="11">
        <f>IF(tblSalaries[[#This Row],[Years of Experience]]="",Filters!$I$10,VLOOKUP(tblSalaries[[#This Row],[Years of Experience]],Filters!$G$3:$I$9,3,TRUE))</f>
        <v>1</v>
      </c>
    </row>
    <row r="864" spans="2:23" ht="15" customHeight="1" x14ac:dyDescent="0.25">
      <c r="B864" t="s">
        <v>2260</v>
      </c>
      <c r="C864" s="1">
        <v>41056.480752314812</v>
      </c>
      <c r="D864">
        <v>26400</v>
      </c>
      <c r="E864" t="s">
        <v>741</v>
      </c>
      <c r="F864" t="s">
        <v>17</v>
      </c>
      <c r="G864" t="s">
        <v>148</v>
      </c>
      <c r="H864" t="s">
        <v>10</v>
      </c>
      <c r="I864">
        <v>6</v>
      </c>
      <c r="J864" t="str">
        <f>VLOOKUP(tblSalaries[[#This Row],[clean Country]],tblCountries[[#All],[Mapping]:[Region]],2,FALSE)</f>
        <v>EMEA</v>
      </c>
      <c r="L864" s="9" t="str">
        <f>IF($T864,tblSalaries[[#This Row],[Salary in USD]],"")</f>
        <v/>
      </c>
      <c r="M864" s="9" t="str">
        <f>IF($T864,tblSalaries[[#This Row],[Your Job Title]],"")</f>
        <v/>
      </c>
      <c r="N864" s="9" t="str">
        <f>IF($T864,tblSalaries[[#This Row],[Job Type]],"")</f>
        <v/>
      </c>
      <c r="O864" s="9" t="str">
        <f>IF($T864,tblSalaries[[#This Row],[clean Country]],"")</f>
        <v/>
      </c>
      <c r="P864" s="9" t="str">
        <f>IF($T864,tblSalaries[[#This Row],[How many hours of a day you work on Excel]],"")</f>
        <v/>
      </c>
      <c r="Q864" s="9" t="str">
        <f>IF($T864,tblSalaries[[#This Row],[Years of Experience]],"")</f>
        <v/>
      </c>
      <c r="R864" s="9" t="str">
        <f>IF($T864,tblSalaries[[#This Row],[Region]],"")</f>
        <v/>
      </c>
      <c r="T864" s="11">
        <f t="shared" si="13"/>
        <v>0</v>
      </c>
      <c r="U864" s="11">
        <f>VLOOKUP(tblSalaries[[#This Row],[Region]],SReg,2,FALSE)</f>
        <v>0</v>
      </c>
      <c r="V864" s="11">
        <f>VLOOKUP(tblSalaries[[#This Row],[How many hours of a day you work on Excel]],SHours,2,FALSE)</f>
        <v>1</v>
      </c>
      <c r="W864" s="11">
        <f>IF(tblSalaries[[#This Row],[Years of Experience]]="",Filters!$I$10,VLOOKUP(tblSalaries[[#This Row],[Years of Experience]],Filters!$G$3:$I$9,3,TRUE))</f>
        <v>0</v>
      </c>
    </row>
    <row r="865" spans="2:23" ht="15" customHeight="1" x14ac:dyDescent="0.25">
      <c r="B865" t="s">
        <v>2261</v>
      </c>
      <c r="C865" s="1">
        <v>41056.49324074074</v>
      </c>
      <c r="D865">
        <v>12000</v>
      </c>
      <c r="E865" t="s">
        <v>742</v>
      </c>
      <c r="F865" t="s">
        <v>45</v>
      </c>
      <c r="G865" t="s">
        <v>148</v>
      </c>
      <c r="H865" t="s">
        <v>10</v>
      </c>
      <c r="I865">
        <v>18</v>
      </c>
      <c r="J865" t="str">
        <f>VLOOKUP(tblSalaries[[#This Row],[clean Country]],tblCountries[[#All],[Mapping]:[Region]],2,FALSE)</f>
        <v>EMEA</v>
      </c>
      <c r="L865" s="9" t="str">
        <f>IF($T865,tblSalaries[[#This Row],[Salary in USD]],"")</f>
        <v/>
      </c>
      <c r="M865" s="9" t="str">
        <f>IF($T865,tblSalaries[[#This Row],[Your Job Title]],"")</f>
        <v/>
      </c>
      <c r="N865" s="9" t="str">
        <f>IF($T865,tblSalaries[[#This Row],[Job Type]],"")</f>
        <v/>
      </c>
      <c r="O865" s="9" t="str">
        <f>IF($T865,tblSalaries[[#This Row],[clean Country]],"")</f>
        <v/>
      </c>
      <c r="P865" s="9" t="str">
        <f>IF($T865,tblSalaries[[#This Row],[How many hours of a day you work on Excel]],"")</f>
        <v/>
      </c>
      <c r="Q865" s="9" t="str">
        <f>IF($T865,tblSalaries[[#This Row],[Years of Experience]],"")</f>
        <v/>
      </c>
      <c r="R865" s="9" t="str">
        <f>IF($T865,tblSalaries[[#This Row],[Region]],"")</f>
        <v/>
      </c>
      <c r="T865" s="11">
        <f t="shared" si="13"/>
        <v>0</v>
      </c>
      <c r="U865" s="11">
        <f>VLOOKUP(tblSalaries[[#This Row],[Region]],SReg,2,FALSE)</f>
        <v>0</v>
      </c>
      <c r="V865" s="11">
        <f>VLOOKUP(tblSalaries[[#This Row],[How many hours of a day you work on Excel]],SHours,2,FALSE)</f>
        <v>1</v>
      </c>
      <c r="W865" s="11">
        <f>IF(tblSalaries[[#This Row],[Years of Experience]]="",Filters!$I$10,VLOOKUP(tblSalaries[[#This Row],[Years of Experience]],Filters!$G$3:$I$9,3,TRUE))</f>
        <v>1</v>
      </c>
    </row>
    <row r="866" spans="2:23" ht="15" customHeight="1" x14ac:dyDescent="0.25">
      <c r="B866" t="s">
        <v>2262</v>
      </c>
      <c r="C866" s="1">
        <v>41056.50267361111</v>
      </c>
      <c r="D866">
        <v>2564.3400029917298</v>
      </c>
      <c r="E866" t="s">
        <v>743</v>
      </c>
      <c r="F866" t="s">
        <v>17</v>
      </c>
      <c r="G866" t="s">
        <v>6</v>
      </c>
      <c r="H866" t="s">
        <v>7</v>
      </c>
      <c r="I866">
        <v>1</v>
      </c>
      <c r="J866" t="str">
        <f>VLOOKUP(tblSalaries[[#This Row],[clean Country]],tblCountries[[#All],[Mapping]:[Region]],2,FALSE)</f>
        <v>APAC</v>
      </c>
      <c r="L866" s="9" t="str">
        <f>IF($T866,tblSalaries[[#This Row],[Salary in USD]],"")</f>
        <v/>
      </c>
      <c r="M866" s="9" t="str">
        <f>IF($T866,tblSalaries[[#This Row],[Your Job Title]],"")</f>
        <v/>
      </c>
      <c r="N866" s="9" t="str">
        <f>IF($T866,tblSalaries[[#This Row],[Job Type]],"")</f>
        <v/>
      </c>
      <c r="O866" s="9" t="str">
        <f>IF($T866,tblSalaries[[#This Row],[clean Country]],"")</f>
        <v/>
      </c>
      <c r="P866" s="9" t="str">
        <f>IF($T866,tblSalaries[[#This Row],[How many hours of a day you work on Excel]],"")</f>
        <v/>
      </c>
      <c r="Q866" s="9" t="str">
        <f>IF($T866,tblSalaries[[#This Row],[Years of Experience]],"")</f>
        <v/>
      </c>
      <c r="R866" s="9" t="str">
        <f>IF($T866,tblSalaries[[#This Row],[Region]],"")</f>
        <v/>
      </c>
      <c r="T866" s="11">
        <f t="shared" si="13"/>
        <v>0</v>
      </c>
      <c r="U866" s="11">
        <f>VLOOKUP(tblSalaries[[#This Row],[Region]],SReg,2,FALSE)</f>
        <v>0</v>
      </c>
      <c r="V866" s="11">
        <f>VLOOKUP(tblSalaries[[#This Row],[How many hours of a day you work on Excel]],SHours,2,FALSE)</f>
        <v>1</v>
      </c>
      <c r="W866" s="11">
        <f>IF(tblSalaries[[#This Row],[Years of Experience]]="",Filters!$I$10,VLOOKUP(tblSalaries[[#This Row],[Years of Experience]],Filters!$G$3:$I$9,3,TRUE))</f>
        <v>0</v>
      </c>
    </row>
    <row r="867" spans="2:23" ht="15" customHeight="1" x14ac:dyDescent="0.25">
      <c r="B867" t="s">
        <v>2263</v>
      </c>
      <c r="C867" s="1">
        <v>41056.522743055553</v>
      </c>
      <c r="D867">
        <v>62000</v>
      </c>
      <c r="E867" t="s">
        <v>744</v>
      </c>
      <c r="F867" t="s">
        <v>45</v>
      </c>
      <c r="G867" t="s">
        <v>745</v>
      </c>
      <c r="H867" t="s">
        <v>10</v>
      </c>
      <c r="I867">
        <v>11</v>
      </c>
      <c r="J867" t="str">
        <f>VLOOKUP(tblSalaries[[#This Row],[clean Country]],tblCountries[[#All],[Mapping]:[Region]],2,FALSE)</f>
        <v>EMEA</v>
      </c>
      <c r="L867" s="9" t="str">
        <f>IF($T867,tblSalaries[[#This Row],[Salary in USD]],"")</f>
        <v/>
      </c>
      <c r="M867" s="9" t="str">
        <f>IF($T867,tblSalaries[[#This Row],[Your Job Title]],"")</f>
        <v/>
      </c>
      <c r="N867" s="9" t="str">
        <f>IF($T867,tblSalaries[[#This Row],[Job Type]],"")</f>
        <v/>
      </c>
      <c r="O867" s="9" t="str">
        <f>IF($T867,tblSalaries[[#This Row],[clean Country]],"")</f>
        <v/>
      </c>
      <c r="P867" s="9" t="str">
        <f>IF($T867,tblSalaries[[#This Row],[How many hours of a day you work on Excel]],"")</f>
        <v/>
      </c>
      <c r="Q867" s="9" t="str">
        <f>IF($T867,tblSalaries[[#This Row],[Years of Experience]],"")</f>
        <v/>
      </c>
      <c r="R867" s="9" t="str">
        <f>IF($T867,tblSalaries[[#This Row],[Region]],"")</f>
        <v/>
      </c>
      <c r="T867" s="11">
        <f t="shared" si="13"/>
        <v>0</v>
      </c>
      <c r="U867" s="11">
        <f>VLOOKUP(tblSalaries[[#This Row],[Region]],SReg,2,FALSE)</f>
        <v>0</v>
      </c>
      <c r="V867" s="11">
        <f>VLOOKUP(tblSalaries[[#This Row],[How many hours of a day you work on Excel]],SHours,2,FALSE)</f>
        <v>1</v>
      </c>
      <c r="W867" s="11">
        <f>IF(tblSalaries[[#This Row],[Years of Experience]]="",Filters!$I$10,VLOOKUP(tblSalaries[[#This Row],[Years of Experience]],Filters!$G$3:$I$9,3,TRUE))</f>
        <v>1</v>
      </c>
    </row>
    <row r="868" spans="2:23" ht="15" customHeight="1" x14ac:dyDescent="0.25">
      <c r="B868" t="s">
        <v>2264</v>
      </c>
      <c r="C868" s="1">
        <v>41056.52447916667</v>
      </c>
      <c r="D868">
        <v>5342.3750062327708</v>
      </c>
      <c r="E868" t="s">
        <v>746</v>
      </c>
      <c r="F868" t="s">
        <v>17</v>
      </c>
      <c r="G868" t="s">
        <v>6</v>
      </c>
      <c r="H868" t="s">
        <v>22</v>
      </c>
      <c r="I868">
        <v>10</v>
      </c>
      <c r="J868" t="str">
        <f>VLOOKUP(tblSalaries[[#This Row],[clean Country]],tblCountries[[#All],[Mapping]:[Region]],2,FALSE)</f>
        <v>APAC</v>
      </c>
      <c r="L868" s="9" t="str">
        <f>IF($T868,tblSalaries[[#This Row],[Salary in USD]],"")</f>
        <v/>
      </c>
      <c r="M868" s="9" t="str">
        <f>IF($T868,tblSalaries[[#This Row],[Your Job Title]],"")</f>
        <v/>
      </c>
      <c r="N868" s="9" t="str">
        <f>IF($T868,tblSalaries[[#This Row],[Job Type]],"")</f>
        <v/>
      </c>
      <c r="O868" s="9" t="str">
        <f>IF($T868,tblSalaries[[#This Row],[clean Country]],"")</f>
        <v/>
      </c>
      <c r="P868" s="9" t="str">
        <f>IF($T868,tblSalaries[[#This Row],[How many hours of a day you work on Excel]],"")</f>
        <v/>
      </c>
      <c r="Q868" s="9" t="str">
        <f>IF($T868,tblSalaries[[#This Row],[Years of Experience]],"")</f>
        <v/>
      </c>
      <c r="R868" s="9" t="str">
        <f>IF($T868,tblSalaries[[#This Row],[Region]],"")</f>
        <v/>
      </c>
      <c r="T868" s="11">
        <f t="shared" si="13"/>
        <v>0</v>
      </c>
      <c r="U868" s="11">
        <f>VLOOKUP(tblSalaries[[#This Row],[Region]],SReg,2,FALSE)</f>
        <v>0</v>
      </c>
      <c r="V868" s="11">
        <f>VLOOKUP(tblSalaries[[#This Row],[How many hours of a day you work on Excel]],SHours,2,FALSE)</f>
        <v>0</v>
      </c>
      <c r="W868" s="11">
        <f>IF(tblSalaries[[#This Row],[Years of Experience]]="",Filters!$I$10,VLOOKUP(tblSalaries[[#This Row],[Years of Experience]],Filters!$G$3:$I$9,3,TRUE))</f>
        <v>1</v>
      </c>
    </row>
    <row r="869" spans="2:23" ht="15" customHeight="1" x14ac:dyDescent="0.25">
      <c r="B869" t="s">
        <v>2265</v>
      </c>
      <c r="C869" s="1">
        <v>41056.525717592594</v>
      </c>
      <c r="D869">
        <v>50815.977559664309</v>
      </c>
      <c r="E869" t="s">
        <v>747</v>
      </c>
      <c r="F869" t="s">
        <v>17</v>
      </c>
      <c r="G869" t="s">
        <v>491</v>
      </c>
      <c r="H869" t="s">
        <v>7</v>
      </c>
      <c r="I869">
        <v>4</v>
      </c>
      <c r="J869" t="str">
        <f>VLOOKUP(tblSalaries[[#This Row],[clean Country]],tblCountries[[#All],[Mapping]:[Region]],2,FALSE)</f>
        <v>EMEA</v>
      </c>
      <c r="L869" s="9" t="str">
        <f>IF($T869,tblSalaries[[#This Row],[Salary in USD]],"")</f>
        <v/>
      </c>
      <c r="M869" s="9" t="str">
        <f>IF($T869,tblSalaries[[#This Row],[Your Job Title]],"")</f>
        <v/>
      </c>
      <c r="N869" s="9" t="str">
        <f>IF($T869,tblSalaries[[#This Row],[Job Type]],"")</f>
        <v/>
      </c>
      <c r="O869" s="9" t="str">
        <f>IF($T869,tblSalaries[[#This Row],[clean Country]],"")</f>
        <v/>
      </c>
      <c r="P869" s="9" t="str">
        <f>IF($T869,tblSalaries[[#This Row],[How many hours of a day you work on Excel]],"")</f>
        <v/>
      </c>
      <c r="Q869" s="9" t="str">
        <f>IF($T869,tblSalaries[[#This Row],[Years of Experience]],"")</f>
        <v/>
      </c>
      <c r="R869" s="9" t="str">
        <f>IF($T869,tblSalaries[[#This Row],[Region]],"")</f>
        <v/>
      </c>
      <c r="T869" s="11">
        <f t="shared" si="13"/>
        <v>0</v>
      </c>
      <c r="U869" s="11">
        <f>VLOOKUP(tblSalaries[[#This Row],[Region]],SReg,2,FALSE)</f>
        <v>0</v>
      </c>
      <c r="V869" s="11">
        <f>VLOOKUP(tblSalaries[[#This Row],[How many hours of a day you work on Excel]],SHours,2,FALSE)</f>
        <v>1</v>
      </c>
      <c r="W869" s="11">
        <f>IF(tblSalaries[[#This Row],[Years of Experience]]="",Filters!$I$10,VLOOKUP(tblSalaries[[#This Row],[Years of Experience]],Filters!$G$3:$I$9,3,TRUE))</f>
        <v>0</v>
      </c>
    </row>
    <row r="870" spans="2:23" ht="15" customHeight="1" x14ac:dyDescent="0.25">
      <c r="B870" t="s">
        <v>2266</v>
      </c>
      <c r="C870" s="1">
        <v>41056.528807870367</v>
      </c>
      <c r="D870">
        <v>25560</v>
      </c>
      <c r="E870" t="s">
        <v>748</v>
      </c>
      <c r="F870" t="s">
        <v>45</v>
      </c>
      <c r="G870" t="s">
        <v>110</v>
      </c>
      <c r="H870" t="s">
        <v>7</v>
      </c>
      <c r="I870">
        <v>3</v>
      </c>
      <c r="J870" t="str">
        <f>VLOOKUP(tblSalaries[[#This Row],[clean Country]],tblCountries[[#All],[Mapping]:[Region]],2,FALSE)</f>
        <v>EMEA</v>
      </c>
      <c r="L870" s="9" t="str">
        <f>IF($T870,tblSalaries[[#This Row],[Salary in USD]],"")</f>
        <v/>
      </c>
      <c r="M870" s="9" t="str">
        <f>IF($T870,tblSalaries[[#This Row],[Your Job Title]],"")</f>
        <v/>
      </c>
      <c r="N870" s="9" t="str">
        <f>IF($T870,tblSalaries[[#This Row],[Job Type]],"")</f>
        <v/>
      </c>
      <c r="O870" s="9" t="str">
        <f>IF($T870,tblSalaries[[#This Row],[clean Country]],"")</f>
        <v/>
      </c>
      <c r="P870" s="9" t="str">
        <f>IF($T870,tblSalaries[[#This Row],[How many hours of a day you work on Excel]],"")</f>
        <v/>
      </c>
      <c r="Q870" s="9" t="str">
        <f>IF($T870,tblSalaries[[#This Row],[Years of Experience]],"")</f>
        <v/>
      </c>
      <c r="R870" s="9" t="str">
        <f>IF($T870,tblSalaries[[#This Row],[Region]],"")</f>
        <v/>
      </c>
      <c r="T870" s="11">
        <f t="shared" si="13"/>
        <v>0</v>
      </c>
      <c r="U870" s="11">
        <f>VLOOKUP(tblSalaries[[#This Row],[Region]],SReg,2,FALSE)</f>
        <v>0</v>
      </c>
      <c r="V870" s="11">
        <f>VLOOKUP(tblSalaries[[#This Row],[How many hours of a day you work on Excel]],SHours,2,FALSE)</f>
        <v>1</v>
      </c>
      <c r="W870" s="11">
        <f>IF(tblSalaries[[#This Row],[Years of Experience]]="",Filters!$I$10,VLOOKUP(tblSalaries[[#This Row],[Years of Experience]],Filters!$G$3:$I$9,3,TRUE))</f>
        <v>0</v>
      </c>
    </row>
    <row r="871" spans="2:23" ht="15" customHeight="1" x14ac:dyDescent="0.25">
      <c r="B871" t="s">
        <v>2267</v>
      </c>
      <c r="C871" s="1">
        <v>41056.540173611109</v>
      </c>
      <c r="D871">
        <v>12821.700014958649</v>
      </c>
      <c r="E871" t="s">
        <v>749</v>
      </c>
      <c r="F871" t="s">
        <v>258</v>
      </c>
      <c r="G871" t="s">
        <v>6</v>
      </c>
      <c r="H871" t="s">
        <v>7</v>
      </c>
      <c r="I871">
        <v>3</v>
      </c>
      <c r="J871" t="str">
        <f>VLOOKUP(tblSalaries[[#This Row],[clean Country]],tblCountries[[#All],[Mapping]:[Region]],2,FALSE)</f>
        <v>APAC</v>
      </c>
      <c r="L871" s="9" t="str">
        <f>IF($T871,tblSalaries[[#This Row],[Salary in USD]],"")</f>
        <v/>
      </c>
      <c r="M871" s="9" t="str">
        <f>IF($T871,tblSalaries[[#This Row],[Your Job Title]],"")</f>
        <v/>
      </c>
      <c r="N871" s="9" t="str">
        <f>IF($T871,tblSalaries[[#This Row],[Job Type]],"")</f>
        <v/>
      </c>
      <c r="O871" s="9" t="str">
        <f>IF($T871,tblSalaries[[#This Row],[clean Country]],"")</f>
        <v/>
      </c>
      <c r="P871" s="9" t="str">
        <f>IF($T871,tblSalaries[[#This Row],[How many hours of a day you work on Excel]],"")</f>
        <v/>
      </c>
      <c r="Q871" s="9" t="str">
        <f>IF($T871,tblSalaries[[#This Row],[Years of Experience]],"")</f>
        <v/>
      </c>
      <c r="R871" s="9" t="str">
        <f>IF($T871,tblSalaries[[#This Row],[Region]],"")</f>
        <v/>
      </c>
      <c r="T871" s="11">
        <f t="shared" si="13"/>
        <v>0</v>
      </c>
      <c r="U871" s="11">
        <f>VLOOKUP(tblSalaries[[#This Row],[Region]],SReg,2,FALSE)</f>
        <v>0</v>
      </c>
      <c r="V871" s="11">
        <f>VLOOKUP(tblSalaries[[#This Row],[How many hours of a day you work on Excel]],SHours,2,FALSE)</f>
        <v>1</v>
      </c>
      <c r="W871" s="11">
        <f>IF(tblSalaries[[#This Row],[Years of Experience]]="",Filters!$I$10,VLOOKUP(tblSalaries[[#This Row],[Years of Experience]],Filters!$G$3:$I$9,3,TRUE))</f>
        <v>0</v>
      </c>
    </row>
    <row r="872" spans="2:23" ht="15" customHeight="1" x14ac:dyDescent="0.25">
      <c r="B872" t="s">
        <v>2268</v>
      </c>
      <c r="C872" s="1">
        <v>41056.546412037038</v>
      </c>
      <c r="D872">
        <v>10684.750012465542</v>
      </c>
      <c r="E872" t="s">
        <v>750</v>
      </c>
      <c r="F872" t="s">
        <v>45</v>
      </c>
      <c r="G872" t="s">
        <v>6</v>
      </c>
      <c r="H872" t="s">
        <v>10</v>
      </c>
      <c r="I872">
        <v>5</v>
      </c>
      <c r="J872" t="str">
        <f>VLOOKUP(tblSalaries[[#This Row],[clean Country]],tblCountries[[#All],[Mapping]:[Region]],2,FALSE)</f>
        <v>APAC</v>
      </c>
      <c r="L872" s="9" t="str">
        <f>IF($T872,tblSalaries[[#This Row],[Salary in USD]],"")</f>
        <v/>
      </c>
      <c r="M872" s="9" t="str">
        <f>IF($T872,tblSalaries[[#This Row],[Your Job Title]],"")</f>
        <v/>
      </c>
      <c r="N872" s="9" t="str">
        <f>IF($T872,tblSalaries[[#This Row],[Job Type]],"")</f>
        <v/>
      </c>
      <c r="O872" s="9" t="str">
        <f>IF($T872,tblSalaries[[#This Row],[clean Country]],"")</f>
        <v/>
      </c>
      <c r="P872" s="9" t="str">
        <f>IF($T872,tblSalaries[[#This Row],[How many hours of a day you work on Excel]],"")</f>
        <v/>
      </c>
      <c r="Q872" s="9" t="str">
        <f>IF($T872,tblSalaries[[#This Row],[Years of Experience]],"")</f>
        <v/>
      </c>
      <c r="R872" s="9" t="str">
        <f>IF($T872,tblSalaries[[#This Row],[Region]],"")</f>
        <v/>
      </c>
      <c r="T872" s="11">
        <f t="shared" si="13"/>
        <v>0</v>
      </c>
      <c r="U872" s="11">
        <f>VLOOKUP(tblSalaries[[#This Row],[Region]],SReg,2,FALSE)</f>
        <v>0</v>
      </c>
      <c r="V872" s="11">
        <f>VLOOKUP(tblSalaries[[#This Row],[How many hours of a day you work on Excel]],SHours,2,FALSE)</f>
        <v>1</v>
      </c>
      <c r="W872" s="11">
        <f>IF(tblSalaries[[#This Row],[Years of Experience]]="",Filters!$I$10,VLOOKUP(tblSalaries[[#This Row],[Years of Experience]],Filters!$G$3:$I$9,3,TRUE))</f>
        <v>0</v>
      </c>
    </row>
    <row r="873" spans="2:23" ht="15" customHeight="1" x14ac:dyDescent="0.25">
      <c r="B873" t="s">
        <v>2269</v>
      </c>
      <c r="C873" s="1">
        <v>41056.560636574075</v>
      </c>
      <c r="D873">
        <v>4457.9172610556352</v>
      </c>
      <c r="E873" t="s">
        <v>751</v>
      </c>
      <c r="F873" t="s">
        <v>45</v>
      </c>
      <c r="G873" t="s">
        <v>14</v>
      </c>
      <c r="H873" t="s">
        <v>10</v>
      </c>
      <c r="I873">
        <v>4</v>
      </c>
      <c r="J873" t="str">
        <f>VLOOKUP(tblSalaries[[#This Row],[clean Country]],tblCountries[[#All],[Mapping]:[Region]],2,FALSE)</f>
        <v>EMEA</v>
      </c>
      <c r="L873" s="9" t="str">
        <f>IF($T873,tblSalaries[[#This Row],[Salary in USD]],"")</f>
        <v/>
      </c>
      <c r="M873" s="9" t="str">
        <f>IF($T873,tblSalaries[[#This Row],[Your Job Title]],"")</f>
        <v/>
      </c>
      <c r="N873" s="9" t="str">
        <f>IF($T873,tblSalaries[[#This Row],[Job Type]],"")</f>
        <v/>
      </c>
      <c r="O873" s="9" t="str">
        <f>IF($T873,tblSalaries[[#This Row],[clean Country]],"")</f>
        <v/>
      </c>
      <c r="P873" s="9" t="str">
        <f>IF($T873,tblSalaries[[#This Row],[How many hours of a day you work on Excel]],"")</f>
        <v/>
      </c>
      <c r="Q873" s="9" t="str">
        <f>IF($T873,tblSalaries[[#This Row],[Years of Experience]],"")</f>
        <v/>
      </c>
      <c r="R873" s="9" t="str">
        <f>IF($T873,tblSalaries[[#This Row],[Region]],"")</f>
        <v/>
      </c>
      <c r="T873" s="11">
        <f t="shared" si="13"/>
        <v>0</v>
      </c>
      <c r="U873" s="11">
        <f>VLOOKUP(tblSalaries[[#This Row],[Region]],SReg,2,FALSE)</f>
        <v>0</v>
      </c>
      <c r="V873" s="11">
        <f>VLOOKUP(tblSalaries[[#This Row],[How many hours of a day you work on Excel]],SHours,2,FALSE)</f>
        <v>1</v>
      </c>
      <c r="W873" s="11">
        <f>IF(tblSalaries[[#This Row],[Years of Experience]]="",Filters!$I$10,VLOOKUP(tblSalaries[[#This Row],[Years of Experience]],Filters!$G$3:$I$9,3,TRUE))</f>
        <v>0</v>
      </c>
    </row>
    <row r="874" spans="2:23" ht="15" customHeight="1" x14ac:dyDescent="0.25">
      <c r="B874" t="s">
        <v>2270</v>
      </c>
      <c r="C874" s="1">
        <v>41056.562407407408</v>
      </c>
      <c r="D874">
        <v>125000</v>
      </c>
      <c r="E874" t="s">
        <v>752</v>
      </c>
      <c r="F874" t="s">
        <v>3393</v>
      </c>
      <c r="G874" t="s">
        <v>41</v>
      </c>
      <c r="H874" t="s">
        <v>7</v>
      </c>
      <c r="I874">
        <v>20</v>
      </c>
      <c r="J874" t="str">
        <f>VLOOKUP(tblSalaries[[#This Row],[clean Country]],tblCountries[[#All],[Mapping]:[Region]],2,FALSE)</f>
        <v>EMEA</v>
      </c>
      <c r="L874" s="9" t="str">
        <f>IF($T874,tblSalaries[[#This Row],[Salary in USD]],"")</f>
        <v/>
      </c>
      <c r="M874" s="9" t="str">
        <f>IF($T874,tblSalaries[[#This Row],[Your Job Title]],"")</f>
        <v/>
      </c>
      <c r="N874" s="9" t="str">
        <f>IF($T874,tblSalaries[[#This Row],[Job Type]],"")</f>
        <v/>
      </c>
      <c r="O874" s="9" t="str">
        <f>IF($T874,tblSalaries[[#This Row],[clean Country]],"")</f>
        <v/>
      </c>
      <c r="P874" s="9" t="str">
        <f>IF($T874,tblSalaries[[#This Row],[How many hours of a day you work on Excel]],"")</f>
        <v/>
      </c>
      <c r="Q874" s="9" t="str">
        <f>IF($T874,tblSalaries[[#This Row],[Years of Experience]],"")</f>
        <v/>
      </c>
      <c r="R874" s="9" t="str">
        <f>IF($T874,tblSalaries[[#This Row],[Region]],"")</f>
        <v/>
      </c>
      <c r="T874" s="11">
        <f t="shared" si="13"/>
        <v>0</v>
      </c>
      <c r="U874" s="11">
        <f>VLOOKUP(tblSalaries[[#This Row],[Region]],SReg,2,FALSE)</f>
        <v>0</v>
      </c>
      <c r="V874" s="11">
        <f>VLOOKUP(tblSalaries[[#This Row],[How many hours of a day you work on Excel]],SHours,2,FALSE)</f>
        <v>1</v>
      </c>
      <c r="W874" s="11">
        <f>IF(tblSalaries[[#This Row],[Years of Experience]]="",Filters!$I$10,VLOOKUP(tblSalaries[[#This Row],[Years of Experience]],Filters!$G$3:$I$9,3,TRUE))</f>
        <v>1</v>
      </c>
    </row>
    <row r="875" spans="2:23" ht="15" customHeight="1" x14ac:dyDescent="0.25">
      <c r="B875" t="s">
        <v>2271</v>
      </c>
      <c r="C875" s="1">
        <v>41056.565416666665</v>
      </c>
      <c r="D875">
        <v>43000</v>
      </c>
      <c r="E875" t="s">
        <v>11</v>
      </c>
      <c r="F875" t="s">
        <v>17</v>
      </c>
      <c r="G875" t="s">
        <v>12</v>
      </c>
      <c r="H875" t="s">
        <v>7</v>
      </c>
      <c r="I875">
        <v>1</v>
      </c>
      <c r="J875" t="str">
        <f>VLOOKUP(tblSalaries[[#This Row],[clean Country]],tblCountries[[#All],[Mapping]:[Region]],2,FALSE)</f>
        <v>USA</v>
      </c>
      <c r="L875" s="9" t="str">
        <f>IF($T875,tblSalaries[[#This Row],[Salary in USD]],"")</f>
        <v/>
      </c>
      <c r="M875" s="9" t="str">
        <f>IF($T875,tblSalaries[[#This Row],[Your Job Title]],"")</f>
        <v/>
      </c>
      <c r="N875" s="9" t="str">
        <f>IF($T875,tblSalaries[[#This Row],[Job Type]],"")</f>
        <v/>
      </c>
      <c r="O875" s="9" t="str">
        <f>IF($T875,tblSalaries[[#This Row],[clean Country]],"")</f>
        <v/>
      </c>
      <c r="P875" s="9" t="str">
        <f>IF($T875,tblSalaries[[#This Row],[How many hours of a day you work on Excel]],"")</f>
        <v/>
      </c>
      <c r="Q875" s="9" t="str">
        <f>IF($T875,tblSalaries[[#This Row],[Years of Experience]],"")</f>
        <v/>
      </c>
      <c r="R875" s="9" t="str">
        <f>IF($T875,tblSalaries[[#This Row],[Region]],"")</f>
        <v/>
      </c>
      <c r="T875" s="11">
        <f t="shared" si="13"/>
        <v>0</v>
      </c>
      <c r="U875" s="11">
        <f>VLOOKUP(tblSalaries[[#This Row],[Region]],SReg,2,FALSE)</f>
        <v>1</v>
      </c>
      <c r="V875" s="11">
        <f>VLOOKUP(tblSalaries[[#This Row],[How many hours of a day you work on Excel]],SHours,2,FALSE)</f>
        <v>1</v>
      </c>
      <c r="W875" s="11">
        <f>IF(tblSalaries[[#This Row],[Years of Experience]]="",Filters!$I$10,VLOOKUP(tblSalaries[[#This Row],[Years of Experience]],Filters!$G$3:$I$9,3,TRUE))</f>
        <v>0</v>
      </c>
    </row>
    <row r="876" spans="2:23" ht="15" customHeight="1" x14ac:dyDescent="0.25">
      <c r="B876" t="s">
        <v>2272</v>
      </c>
      <c r="C876" s="1">
        <v>41056.570185185185</v>
      </c>
      <c r="D876">
        <v>7123.1666749770275</v>
      </c>
      <c r="E876" t="s">
        <v>416</v>
      </c>
      <c r="F876" t="s">
        <v>233</v>
      </c>
      <c r="G876" t="s">
        <v>6</v>
      </c>
      <c r="H876" t="s">
        <v>15</v>
      </c>
      <c r="I876">
        <v>6</v>
      </c>
      <c r="J876" t="str">
        <f>VLOOKUP(tblSalaries[[#This Row],[clean Country]],tblCountries[[#All],[Mapping]:[Region]],2,FALSE)</f>
        <v>APAC</v>
      </c>
      <c r="L876" s="9" t="str">
        <f>IF($T876,tblSalaries[[#This Row],[Salary in USD]],"")</f>
        <v/>
      </c>
      <c r="M876" s="9" t="str">
        <f>IF($T876,tblSalaries[[#This Row],[Your Job Title]],"")</f>
        <v/>
      </c>
      <c r="N876" s="9" t="str">
        <f>IF($T876,tblSalaries[[#This Row],[Job Type]],"")</f>
        <v/>
      </c>
      <c r="O876" s="9" t="str">
        <f>IF($T876,tblSalaries[[#This Row],[clean Country]],"")</f>
        <v/>
      </c>
      <c r="P876" s="9" t="str">
        <f>IF($T876,tblSalaries[[#This Row],[How many hours of a day you work on Excel]],"")</f>
        <v/>
      </c>
      <c r="Q876" s="9" t="str">
        <f>IF($T876,tblSalaries[[#This Row],[Years of Experience]],"")</f>
        <v/>
      </c>
      <c r="R876" s="9" t="str">
        <f>IF($T876,tblSalaries[[#This Row],[Region]],"")</f>
        <v/>
      </c>
      <c r="T876" s="11">
        <f t="shared" si="13"/>
        <v>0</v>
      </c>
      <c r="U876" s="11">
        <f>VLOOKUP(tblSalaries[[#This Row],[Region]],SReg,2,FALSE)</f>
        <v>0</v>
      </c>
      <c r="V876" s="11">
        <f>VLOOKUP(tblSalaries[[#This Row],[How many hours of a day you work on Excel]],SHours,2,FALSE)</f>
        <v>0</v>
      </c>
      <c r="W876" s="11">
        <f>IF(tblSalaries[[#This Row],[Years of Experience]]="",Filters!$I$10,VLOOKUP(tblSalaries[[#This Row],[Years of Experience]],Filters!$G$3:$I$9,3,TRUE))</f>
        <v>0</v>
      </c>
    </row>
    <row r="877" spans="2:23" ht="15" customHeight="1" x14ac:dyDescent="0.25">
      <c r="B877" t="s">
        <v>2273</v>
      </c>
      <c r="C877" s="1">
        <v>41056.570196759261</v>
      </c>
      <c r="D877">
        <v>10000</v>
      </c>
      <c r="E877" t="s">
        <v>753</v>
      </c>
      <c r="F877" t="s">
        <v>258</v>
      </c>
      <c r="G877" t="s">
        <v>754</v>
      </c>
      <c r="H877" t="s">
        <v>7</v>
      </c>
      <c r="I877">
        <v>4</v>
      </c>
      <c r="J877" t="str">
        <f>VLOOKUP(tblSalaries[[#This Row],[clean Country]],tblCountries[[#All],[Mapping]:[Region]],2,FALSE)</f>
        <v>APAC</v>
      </c>
      <c r="L877" s="9" t="str">
        <f>IF($T877,tblSalaries[[#This Row],[Salary in USD]],"")</f>
        <v/>
      </c>
      <c r="M877" s="9" t="str">
        <f>IF($T877,tblSalaries[[#This Row],[Your Job Title]],"")</f>
        <v/>
      </c>
      <c r="N877" s="9" t="str">
        <f>IF($T877,tblSalaries[[#This Row],[Job Type]],"")</f>
        <v/>
      </c>
      <c r="O877" s="9" t="str">
        <f>IF($T877,tblSalaries[[#This Row],[clean Country]],"")</f>
        <v/>
      </c>
      <c r="P877" s="9" t="str">
        <f>IF($T877,tblSalaries[[#This Row],[How many hours of a day you work on Excel]],"")</f>
        <v/>
      </c>
      <c r="Q877" s="9" t="str">
        <f>IF($T877,tblSalaries[[#This Row],[Years of Experience]],"")</f>
        <v/>
      </c>
      <c r="R877" s="9" t="str">
        <f>IF($T877,tblSalaries[[#This Row],[Region]],"")</f>
        <v/>
      </c>
      <c r="T877" s="11">
        <f t="shared" si="13"/>
        <v>0</v>
      </c>
      <c r="U877" s="11">
        <f>VLOOKUP(tblSalaries[[#This Row],[Region]],SReg,2,FALSE)</f>
        <v>0</v>
      </c>
      <c r="V877" s="11">
        <f>VLOOKUP(tblSalaries[[#This Row],[How many hours of a day you work on Excel]],SHours,2,FALSE)</f>
        <v>1</v>
      </c>
      <c r="W877" s="11">
        <f>IF(tblSalaries[[#This Row],[Years of Experience]]="",Filters!$I$10,VLOOKUP(tblSalaries[[#This Row],[Years of Experience]],Filters!$G$3:$I$9,3,TRUE))</f>
        <v>0</v>
      </c>
    </row>
    <row r="878" spans="2:23" ht="15" customHeight="1" x14ac:dyDescent="0.25">
      <c r="B878" t="s">
        <v>2274</v>
      </c>
      <c r="C878" s="1">
        <v>41056.571006944447</v>
      </c>
      <c r="D878">
        <v>8903.9583437212841</v>
      </c>
      <c r="E878" t="s">
        <v>755</v>
      </c>
      <c r="F878" t="s">
        <v>45</v>
      </c>
      <c r="G878" t="s">
        <v>6</v>
      </c>
      <c r="H878" t="s">
        <v>22</v>
      </c>
      <c r="I878">
        <v>5</v>
      </c>
      <c r="J878" t="str">
        <f>VLOOKUP(tblSalaries[[#This Row],[clean Country]],tblCountries[[#All],[Mapping]:[Region]],2,FALSE)</f>
        <v>APAC</v>
      </c>
      <c r="L878" s="9" t="str">
        <f>IF($T878,tblSalaries[[#This Row],[Salary in USD]],"")</f>
        <v/>
      </c>
      <c r="M878" s="9" t="str">
        <f>IF($T878,tblSalaries[[#This Row],[Your Job Title]],"")</f>
        <v/>
      </c>
      <c r="N878" s="9" t="str">
        <f>IF($T878,tblSalaries[[#This Row],[Job Type]],"")</f>
        <v/>
      </c>
      <c r="O878" s="9" t="str">
        <f>IF($T878,tblSalaries[[#This Row],[clean Country]],"")</f>
        <v/>
      </c>
      <c r="P878" s="9" t="str">
        <f>IF($T878,tblSalaries[[#This Row],[How many hours of a day you work on Excel]],"")</f>
        <v/>
      </c>
      <c r="Q878" s="9" t="str">
        <f>IF($T878,tblSalaries[[#This Row],[Years of Experience]],"")</f>
        <v/>
      </c>
      <c r="R878" s="9" t="str">
        <f>IF($T878,tblSalaries[[#This Row],[Region]],"")</f>
        <v/>
      </c>
      <c r="T878" s="11">
        <f t="shared" si="13"/>
        <v>0</v>
      </c>
      <c r="U878" s="11">
        <f>VLOOKUP(tblSalaries[[#This Row],[Region]],SReg,2,FALSE)</f>
        <v>0</v>
      </c>
      <c r="V878" s="11">
        <f>VLOOKUP(tblSalaries[[#This Row],[How many hours of a day you work on Excel]],SHours,2,FALSE)</f>
        <v>0</v>
      </c>
      <c r="W878" s="11">
        <f>IF(tblSalaries[[#This Row],[Years of Experience]]="",Filters!$I$10,VLOOKUP(tblSalaries[[#This Row],[Years of Experience]],Filters!$G$3:$I$9,3,TRUE))</f>
        <v>0</v>
      </c>
    </row>
    <row r="879" spans="2:23" ht="15" customHeight="1" x14ac:dyDescent="0.25">
      <c r="B879" t="s">
        <v>2275</v>
      </c>
      <c r="C879" s="1">
        <v>41056.573460648149</v>
      </c>
      <c r="D879">
        <v>36500</v>
      </c>
      <c r="E879" t="s">
        <v>258</v>
      </c>
      <c r="F879" t="s">
        <v>258</v>
      </c>
      <c r="G879" t="s">
        <v>110</v>
      </c>
      <c r="H879" t="s">
        <v>7</v>
      </c>
      <c r="I879">
        <v>15</v>
      </c>
      <c r="J879" t="str">
        <f>VLOOKUP(tblSalaries[[#This Row],[clean Country]],tblCountries[[#All],[Mapping]:[Region]],2,FALSE)</f>
        <v>EMEA</v>
      </c>
      <c r="L879" s="9" t="str">
        <f>IF($T879,tblSalaries[[#This Row],[Salary in USD]],"")</f>
        <v/>
      </c>
      <c r="M879" s="9" t="str">
        <f>IF($T879,tblSalaries[[#This Row],[Your Job Title]],"")</f>
        <v/>
      </c>
      <c r="N879" s="9" t="str">
        <f>IF($T879,tblSalaries[[#This Row],[Job Type]],"")</f>
        <v/>
      </c>
      <c r="O879" s="9" t="str">
        <f>IF($T879,tblSalaries[[#This Row],[clean Country]],"")</f>
        <v/>
      </c>
      <c r="P879" s="9" t="str">
        <f>IF($T879,tblSalaries[[#This Row],[How many hours of a day you work on Excel]],"")</f>
        <v/>
      </c>
      <c r="Q879" s="9" t="str">
        <f>IF($T879,tblSalaries[[#This Row],[Years of Experience]],"")</f>
        <v/>
      </c>
      <c r="R879" s="9" t="str">
        <f>IF($T879,tblSalaries[[#This Row],[Region]],"")</f>
        <v/>
      </c>
      <c r="T879" s="11">
        <f t="shared" si="13"/>
        <v>0</v>
      </c>
      <c r="U879" s="11">
        <f>VLOOKUP(tblSalaries[[#This Row],[Region]],SReg,2,FALSE)</f>
        <v>0</v>
      </c>
      <c r="V879" s="11">
        <f>VLOOKUP(tblSalaries[[#This Row],[How many hours of a day you work on Excel]],SHours,2,FALSE)</f>
        <v>1</v>
      </c>
      <c r="W879" s="11">
        <f>IF(tblSalaries[[#This Row],[Years of Experience]]="",Filters!$I$10,VLOOKUP(tblSalaries[[#This Row],[Years of Experience]],Filters!$G$3:$I$9,3,TRUE))</f>
        <v>1</v>
      </c>
    </row>
    <row r="880" spans="2:23" ht="15" customHeight="1" x14ac:dyDescent="0.25">
      <c r="B880" t="s">
        <v>2276</v>
      </c>
      <c r="C880" s="1">
        <v>41056.5783912037</v>
      </c>
      <c r="D880">
        <v>100000</v>
      </c>
      <c r="E880" t="s">
        <v>115</v>
      </c>
      <c r="F880" t="s">
        <v>3393</v>
      </c>
      <c r="G880" t="s">
        <v>137</v>
      </c>
      <c r="H880" t="s">
        <v>10</v>
      </c>
      <c r="I880">
        <v>10</v>
      </c>
      <c r="J880" t="str">
        <f>VLOOKUP(tblSalaries[[#This Row],[clean Country]],tblCountries[[#All],[Mapping]:[Region]],2,FALSE)</f>
        <v>S AMER</v>
      </c>
      <c r="L880" s="9" t="str">
        <f>IF($T880,tblSalaries[[#This Row],[Salary in USD]],"")</f>
        <v/>
      </c>
      <c r="M880" s="9" t="str">
        <f>IF($T880,tblSalaries[[#This Row],[Your Job Title]],"")</f>
        <v/>
      </c>
      <c r="N880" s="9" t="str">
        <f>IF($T880,tblSalaries[[#This Row],[Job Type]],"")</f>
        <v/>
      </c>
      <c r="O880" s="9" t="str">
        <f>IF($T880,tblSalaries[[#This Row],[clean Country]],"")</f>
        <v/>
      </c>
      <c r="P880" s="9" t="str">
        <f>IF($T880,tblSalaries[[#This Row],[How many hours of a day you work on Excel]],"")</f>
        <v/>
      </c>
      <c r="Q880" s="9" t="str">
        <f>IF($T880,tblSalaries[[#This Row],[Years of Experience]],"")</f>
        <v/>
      </c>
      <c r="R880" s="9" t="str">
        <f>IF($T880,tblSalaries[[#This Row],[Region]],"")</f>
        <v/>
      </c>
      <c r="T880" s="11">
        <f t="shared" si="13"/>
        <v>0</v>
      </c>
      <c r="U880" s="11">
        <f>VLOOKUP(tblSalaries[[#This Row],[Region]],SReg,2,FALSE)</f>
        <v>0</v>
      </c>
      <c r="V880" s="11">
        <f>VLOOKUP(tblSalaries[[#This Row],[How many hours of a day you work on Excel]],SHours,2,FALSE)</f>
        <v>1</v>
      </c>
      <c r="W880" s="11">
        <f>IF(tblSalaries[[#This Row],[Years of Experience]]="",Filters!$I$10,VLOOKUP(tblSalaries[[#This Row],[Years of Experience]],Filters!$G$3:$I$9,3,TRUE))</f>
        <v>1</v>
      </c>
    </row>
    <row r="881" spans="2:23" ht="15" customHeight="1" x14ac:dyDescent="0.25">
      <c r="B881" t="s">
        <v>2277</v>
      </c>
      <c r="C881" s="1">
        <v>41056.586469907408</v>
      </c>
      <c r="D881">
        <v>7123.1666749770275</v>
      </c>
      <c r="E881" t="s">
        <v>757</v>
      </c>
      <c r="F881" t="s">
        <v>258</v>
      </c>
      <c r="G881" t="s">
        <v>6</v>
      </c>
      <c r="H881" t="s">
        <v>15</v>
      </c>
      <c r="I881">
        <v>8</v>
      </c>
      <c r="J881" t="str">
        <f>VLOOKUP(tblSalaries[[#This Row],[clean Country]],tblCountries[[#All],[Mapping]:[Region]],2,FALSE)</f>
        <v>APAC</v>
      </c>
      <c r="L881" s="9" t="str">
        <f>IF($T881,tblSalaries[[#This Row],[Salary in USD]],"")</f>
        <v/>
      </c>
      <c r="M881" s="9" t="str">
        <f>IF($T881,tblSalaries[[#This Row],[Your Job Title]],"")</f>
        <v/>
      </c>
      <c r="N881" s="9" t="str">
        <f>IF($T881,tblSalaries[[#This Row],[Job Type]],"")</f>
        <v/>
      </c>
      <c r="O881" s="9" t="str">
        <f>IF($T881,tblSalaries[[#This Row],[clean Country]],"")</f>
        <v/>
      </c>
      <c r="P881" s="9" t="str">
        <f>IF($T881,tblSalaries[[#This Row],[How many hours of a day you work on Excel]],"")</f>
        <v/>
      </c>
      <c r="Q881" s="9" t="str">
        <f>IF($T881,tblSalaries[[#This Row],[Years of Experience]],"")</f>
        <v/>
      </c>
      <c r="R881" s="9" t="str">
        <f>IF($T881,tblSalaries[[#This Row],[Region]],"")</f>
        <v/>
      </c>
      <c r="T881" s="11">
        <f t="shared" si="13"/>
        <v>0</v>
      </c>
      <c r="U881" s="11">
        <f>VLOOKUP(tblSalaries[[#This Row],[Region]],SReg,2,FALSE)</f>
        <v>0</v>
      </c>
      <c r="V881" s="11">
        <f>VLOOKUP(tblSalaries[[#This Row],[How many hours of a day you work on Excel]],SHours,2,FALSE)</f>
        <v>0</v>
      </c>
      <c r="W881" s="11">
        <f>IF(tblSalaries[[#This Row],[Years of Experience]]="",Filters!$I$10,VLOOKUP(tblSalaries[[#This Row],[Years of Experience]],Filters!$G$3:$I$9,3,TRUE))</f>
        <v>0</v>
      </c>
    </row>
    <row r="882" spans="2:23" ht="15" customHeight="1" x14ac:dyDescent="0.25">
      <c r="B882" t="s">
        <v>2278</v>
      </c>
      <c r="C882" s="1">
        <v>41056.598738425928</v>
      </c>
      <c r="D882">
        <v>40958.208381117904</v>
      </c>
      <c r="E882" t="s">
        <v>758</v>
      </c>
      <c r="F882" t="s">
        <v>45</v>
      </c>
      <c r="G882" t="s">
        <v>6</v>
      </c>
      <c r="H882" t="s">
        <v>15</v>
      </c>
      <c r="I882">
        <v>8</v>
      </c>
      <c r="J882" t="str">
        <f>VLOOKUP(tblSalaries[[#This Row],[clean Country]],tblCountries[[#All],[Mapping]:[Region]],2,FALSE)</f>
        <v>APAC</v>
      </c>
      <c r="L882" s="9" t="str">
        <f>IF($T882,tblSalaries[[#This Row],[Salary in USD]],"")</f>
        <v/>
      </c>
      <c r="M882" s="9" t="str">
        <f>IF($T882,tblSalaries[[#This Row],[Your Job Title]],"")</f>
        <v/>
      </c>
      <c r="N882" s="9" t="str">
        <f>IF($T882,tblSalaries[[#This Row],[Job Type]],"")</f>
        <v/>
      </c>
      <c r="O882" s="9" t="str">
        <f>IF($T882,tblSalaries[[#This Row],[clean Country]],"")</f>
        <v/>
      </c>
      <c r="P882" s="9" t="str">
        <f>IF($T882,tblSalaries[[#This Row],[How many hours of a day you work on Excel]],"")</f>
        <v/>
      </c>
      <c r="Q882" s="9" t="str">
        <f>IF($T882,tblSalaries[[#This Row],[Years of Experience]],"")</f>
        <v/>
      </c>
      <c r="R882" s="9" t="str">
        <f>IF($T882,tblSalaries[[#This Row],[Region]],"")</f>
        <v/>
      </c>
      <c r="T882" s="11">
        <f t="shared" si="13"/>
        <v>0</v>
      </c>
      <c r="U882" s="11">
        <f>VLOOKUP(tblSalaries[[#This Row],[Region]],SReg,2,FALSE)</f>
        <v>0</v>
      </c>
      <c r="V882" s="11">
        <f>VLOOKUP(tblSalaries[[#This Row],[How many hours of a day you work on Excel]],SHours,2,FALSE)</f>
        <v>0</v>
      </c>
      <c r="W882" s="11">
        <f>IF(tblSalaries[[#This Row],[Years of Experience]]="",Filters!$I$10,VLOOKUP(tblSalaries[[#This Row],[Years of Experience]],Filters!$G$3:$I$9,3,TRUE))</f>
        <v>0</v>
      </c>
    </row>
    <row r="883" spans="2:23" ht="15" customHeight="1" x14ac:dyDescent="0.25">
      <c r="B883" t="s">
        <v>2279</v>
      </c>
      <c r="C883" s="1">
        <v>41056.602465277778</v>
      </c>
      <c r="D883">
        <v>21369.500024931083</v>
      </c>
      <c r="E883" t="s">
        <v>759</v>
      </c>
      <c r="F883" t="s">
        <v>3393</v>
      </c>
      <c r="G883" t="s">
        <v>6</v>
      </c>
      <c r="H883" t="s">
        <v>7</v>
      </c>
      <c r="I883">
        <v>17</v>
      </c>
      <c r="J883" t="str">
        <f>VLOOKUP(tblSalaries[[#This Row],[clean Country]],tblCountries[[#All],[Mapping]:[Region]],2,FALSE)</f>
        <v>APAC</v>
      </c>
      <c r="L883" s="9" t="str">
        <f>IF($T883,tblSalaries[[#This Row],[Salary in USD]],"")</f>
        <v/>
      </c>
      <c r="M883" s="9" t="str">
        <f>IF($T883,tblSalaries[[#This Row],[Your Job Title]],"")</f>
        <v/>
      </c>
      <c r="N883" s="9" t="str">
        <f>IF($T883,tblSalaries[[#This Row],[Job Type]],"")</f>
        <v/>
      </c>
      <c r="O883" s="9" t="str">
        <f>IF($T883,tblSalaries[[#This Row],[clean Country]],"")</f>
        <v/>
      </c>
      <c r="P883" s="9" t="str">
        <f>IF($T883,tblSalaries[[#This Row],[How many hours of a day you work on Excel]],"")</f>
        <v/>
      </c>
      <c r="Q883" s="9" t="str">
        <f>IF($T883,tblSalaries[[#This Row],[Years of Experience]],"")</f>
        <v/>
      </c>
      <c r="R883" s="9" t="str">
        <f>IF($T883,tblSalaries[[#This Row],[Region]],"")</f>
        <v/>
      </c>
      <c r="T883" s="11">
        <f t="shared" si="13"/>
        <v>0</v>
      </c>
      <c r="U883" s="11">
        <f>VLOOKUP(tblSalaries[[#This Row],[Region]],SReg,2,FALSE)</f>
        <v>0</v>
      </c>
      <c r="V883" s="11">
        <f>VLOOKUP(tblSalaries[[#This Row],[How many hours of a day you work on Excel]],SHours,2,FALSE)</f>
        <v>1</v>
      </c>
      <c r="W883" s="11">
        <f>IF(tblSalaries[[#This Row],[Years of Experience]]="",Filters!$I$10,VLOOKUP(tblSalaries[[#This Row],[Years of Experience]],Filters!$G$3:$I$9,3,TRUE))</f>
        <v>1</v>
      </c>
    </row>
    <row r="884" spans="2:23" ht="15" customHeight="1" x14ac:dyDescent="0.25">
      <c r="B884" t="s">
        <v>2280</v>
      </c>
      <c r="C884" s="1">
        <v>41056.616215277776</v>
      </c>
      <c r="D884">
        <v>2136.9500024931081</v>
      </c>
      <c r="E884" t="s">
        <v>760</v>
      </c>
      <c r="F884" t="s">
        <v>45</v>
      </c>
      <c r="G884" t="s">
        <v>6</v>
      </c>
      <c r="H884" t="s">
        <v>7</v>
      </c>
      <c r="I884">
        <v>5</v>
      </c>
      <c r="J884" t="str">
        <f>VLOOKUP(tblSalaries[[#This Row],[clean Country]],tblCountries[[#All],[Mapping]:[Region]],2,FALSE)</f>
        <v>APAC</v>
      </c>
      <c r="L884" s="9" t="str">
        <f>IF($T884,tblSalaries[[#This Row],[Salary in USD]],"")</f>
        <v/>
      </c>
      <c r="M884" s="9" t="str">
        <f>IF($T884,tblSalaries[[#This Row],[Your Job Title]],"")</f>
        <v/>
      </c>
      <c r="N884" s="9" t="str">
        <f>IF($T884,tblSalaries[[#This Row],[Job Type]],"")</f>
        <v/>
      </c>
      <c r="O884" s="9" t="str">
        <f>IF($T884,tblSalaries[[#This Row],[clean Country]],"")</f>
        <v/>
      </c>
      <c r="P884" s="9" t="str">
        <f>IF($T884,tblSalaries[[#This Row],[How many hours of a day you work on Excel]],"")</f>
        <v/>
      </c>
      <c r="Q884" s="9" t="str">
        <f>IF($T884,tblSalaries[[#This Row],[Years of Experience]],"")</f>
        <v/>
      </c>
      <c r="R884" s="9" t="str">
        <f>IF($T884,tblSalaries[[#This Row],[Region]],"")</f>
        <v/>
      </c>
      <c r="T884" s="11">
        <f t="shared" si="13"/>
        <v>0</v>
      </c>
      <c r="U884" s="11">
        <f>VLOOKUP(tblSalaries[[#This Row],[Region]],SReg,2,FALSE)</f>
        <v>0</v>
      </c>
      <c r="V884" s="11">
        <f>VLOOKUP(tblSalaries[[#This Row],[How many hours of a day you work on Excel]],SHours,2,FALSE)</f>
        <v>1</v>
      </c>
      <c r="W884" s="11">
        <f>IF(tblSalaries[[#This Row],[Years of Experience]]="",Filters!$I$10,VLOOKUP(tblSalaries[[#This Row],[Years of Experience]],Filters!$G$3:$I$9,3,TRUE))</f>
        <v>0</v>
      </c>
    </row>
    <row r="885" spans="2:23" ht="15" customHeight="1" x14ac:dyDescent="0.25">
      <c r="B885" t="s">
        <v>2281</v>
      </c>
      <c r="C885" s="1">
        <v>41056.6175</v>
      </c>
      <c r="D885">
        <v>8903.9583437212841</v>
      </c>
      <c r="E885" t="s">
        <v>574</v>
      </c>
      <c r="F885" t="s">
        <v>233</v>
      </c>
      <c r="G885" t="s">
        <v>6</v>
      </c>
      <c r="H885" t="s">
        <v>15</v>
      </c>
      <c r="I885">
        <v>3</v>
      </c>
      <c r="J885" t="str">
        <f>VLOOKUP(tblSalaries[[#This Row],[clean Country]],tblCountries[[#All],[Mapping]:[Region]],2,FALSE)</f>
        <v>APAC</v>
      </c>
      <c r="L885" s="9" t="str">
        <f>IF($T885,tblSalaries[[#This Row],[Salary in USD]],"")</f>
        <v/>
      </c>
      <c r="M885" s="9" t="str">
        <f>IF($T885,tblSalaries[[#This Row],[Your Job Title]],"")</f>
        <v/>
      </c>
      <c r="N885" s="9" t="str">
        <f>IF($T885,tblSalaries[[#This Row],[Job Type]],"")</f>
        <v/>
      </c>
      <c r="O885" s="9" t="str">
        <f>IF($T885,tblSalaries[[#This Row],[clean Country]],"")</f>
        <v/>
      </c>
      <c r="P885" s="9" t="str">
        <f>IF($T885,tblSalaries[[#This Row],[How many hours of a day you work on Excel]],"")</f>
        <v/>
      </c>
      <c r="Q885" s="9" t="str">
        <f>IF($T885,tblSalaries[[#This Row],[Years of Experience]],"")</f>
        <v/>
      </c>
      <c r="R885" s="9" t="str">
        <f>IF($T885,tblSalaries[[#This Row],[Region]],"")</f>
        <v/>
      </c>
      <c r="T885" s="11">
        <f t="shared" si="13"/>
        <v>0</v>
      </c>
      <c r="U885" s="11">
        <f>VLOOKUP(tblSalaries[[#This Row],[Region]],SReg,2,FALSE)</f>
        <v>0</v>
      </c>
      <c r="V885" s="11">
        <f>VLOOKUP(tblSalaries[[#This Row],[How many hours of a day you work on Excel]],SHours,2,FALSE)</f>
        <v>0</v>
      </c>
      <c r="W885" s="11">
        <f>IF(tblSalaries[[#This Row],[Years of Experience]]="",Filters!$I$10,VLOOKUP(tblSalaries[[#This Row],[Years of Experience]],Filters!$G$3:$I$9,3,TRUE))</f>
        <v>0</v>
      </c>
    </row>
    <row r="886" spans="2:23" ht="15" customHeight="1" x14ac:dyDescent="0.25">
      <c r="B886" t="s">
        <v>2282</v>
      </c>
      <c r="C886" s="1">
        <v>41056.618703703702</v>
      </c>
      <c r="D886">
        <v>17807.916687442568</v>
      </c>
      <c r="E886" t="s">
        <v>761</v>
      </c>
      <c r="F886" t="s">
        <v>45</v>
      </c>
      <c r="G886" t="s">
        <v>6</v>
      </c>
      <c r="H886" t="s">
        <v>7</v>
      </c>
      <c r="I886">
        <v>5</v>
      </c>
      <c r="J886" t="str">
        <f>VLOOKUP(tblSalaries[[#This Row],[clean Country]],tblCountries[[#All],[Mapping]:[Region]],2,FALSE)</f>
        <v>APAC</v>
      </c>
      <c r="L886" s="9" t="str">
        <f>IF($T886,tblSalaries[[#This Row],[Salary in USD]],"")</f>
        <v/>
      </c>
      <c r="M886" s="9" t="str">
        <f>IF($T886,tblSalaries[[#This Row],[Your Job Title]],"")</f>
        <v/>
      </c>
      <c r="N886" s="9" t="str">
        <f>IF($T886,tblSalaries[[#This Row],[Job Type]],"")</f>
        <v/>
      </c>
      <c r="O886" s="9" t="str">
        <f>IF($T886,tblSalaries[[#This Row],[clean Country]],"")</f>
        <v/>
      </c>
      <c r="P886" s="9" t="str">
        <f>IF($T886,tblSalaries[[#This Row],[How many hours of a day you work on Excel]],"")</f>
        <v/>
      </c>
      <c r="Q886" s="9" t="str">
        <f>IF($T886,tblSalaries[[#This Row],[Years of Experience]],"")</f>
        <v/>
      </c>
      <c r="R886" s="9" t="str">
        <f>IF($T886,tblSalaries[[#This Row],[Region]],"")</f>
        <v/>
      </c>
      <c r="T886" s="11">
        <f t="shared" si="13"/>
        <v>0</v>
      </c>
      <c r="U886" s="11">
        <f>VLOOKUP(tblSalaries[[#This Row],[Region]],SReg,2,FALSE)</f>
        <v>0</v>
      </c>
      <c r="V886" s="11">
        <f>VLOOKUP(tblSalaries[[#This Row],[How many hours of a day you work on Excel]],SHours,2,FALSE)</f>
        <v>1</v>
      </c>
      <c r="W886" s="11">
        <f>IF(tblSalaries[[#This Row],[Years of Experience]]="",Filters!$I$10,VLOOKUP(tblSalaries[[#This Row],[Years of Experience]],Filters!$G$3:$I$9,3,TRUE))</f>
        <v>0</v>
      </c>
    </row>
    <row r="887" spans="2:23" ht="15" customHeight="1" x14ac:dyDescent="0.25">
      <c r="B887" t="s">
        <v>2283</v>
      </c>
      <c r="C887" s="1">
        <v>41056.621874999997</v>
      </c>
      <c r="D887">
        <v>15136.729184326183</v>
      </c>
      <c r="E887" t="s">
        <v>751</v>
      </c>
      <c r="F887" t="s">
        <v>45</v>
      </c>
      <c r="G887" t="s">
        <v>6</v>
      </c>
      <c r="H887" t="s">
        <v>15</v>
      </c>
      <c r="I887">
        <v>3</v>
      </c>
      <c r="J887" t="str">
        <f>VLOOKUP(tblSalaries[[#This Row],[clean Country]],tblCountries[[#All],[Mapping]:[Region]],2,FALSE)</f>
        <v>APAC</v>
      </c>
      <c r="L887" s="9" t="str">
        <f>IF($T887,tblSalaries[[#This Row],[Salary in USD]],"")</f>
        <v/>
      </c>
      <c r="M887" s="9" t="str">
        <f>IF($T887,tblSalaries[[#This Row],[Your Job Title]],"")</f>
        <v/>
      </c>
      <c r="N887" s="9" t="str">
        <f>IF($T887,tblSalaries[[#This Row],[Job Type]],"")</f>
        <v/>
      </c>
      <c r="O887" s="9" t="str">
        <f>IF($T887,tblSalaries[[#This Row],[clean Country]],"")</f>
        <v/>
      </c>
      <c r="P887" s="9" t="str">
        <f>IF($T887,tblSalaries[[#This Row],[How many hours of a day you work on Excel]],"")</f>
        <v/>
      </c>
      <c r="Q887" s="9" t="str">
        <f>IF($T887,tblSalaries[[#This Row],[Years of Experience]],"")</f>
        <v/>
      </c>
      <c r="R887" s="9" t="str">
        <f>IF($T887,tblSalaries[[#This Row],[Region]],"")</f>
        <v/>
      </c>
      <c r="T887" s="11">
        <f t="shared" si="13"/>
        <v>0</v>
      </c>
      <c r="U887" s="11">
        <f>VLOOKUP(tblSalaries[[#This Row],[Region]],SReg,2,FALSE)</f>
        <v>0</v>
      </c>
      <c r="V887" s="11">
        <f>VLOOKUP(tblSalaries[[#This Row],[How many hours of a day you work on Excel]],SHours,2,FALSE)</f>
        <v>0</v>
      </c>
      <c r="W887" s="11">
        <f>IF(tblSalaries[[#This Row],[Years of Experience]]="",Filters!$I$10,VLOOKUP(tblSalaries[[#This Row],[Years of Experience]],Filters!$G$3:$I$9,3,TRUE))</f>
        <v>0</v>
      </c>
    </row>
    <row r="888" spans="2:23" ht="15" customHeight="1" x14ac:dyDescent="0.25">
      <c r="B888" t="s">
        <v>2284</v>
      </c>
      <c r="C888" s="1">
        <v>41056.625717592593</v>
      </c>
      <c r="D888">
        <v>3982.448779308334</v>
      </c>
      <c r="E888" t="s">
        <v>762</v>
      </c>
      <c r="F888" t="s">
        <v>17</v>
      </c>
      <c r="G888" t="s">
        <v>287</v>
      </c>
      <c r="H888" t="s">
        <v>7</v>
      </c>
      <c r="I888">
        <v>10</v>
      </c>
      <c r="J888" t="str">
        <f>VLOOKUP(tblSalaries[[#This Row],[clean Country]],tblCountries[[#All],[Mapping]:[Region]],2,FALSE)</f>
        <v>APAC</v>
      </c>
      <c r="L888" s="9" t="str">
        <f>IF($T888,tblSalaries[[#This Row],[Salary in USD]],"")</f>
        <v/>
      </c>
      <c r="M888" s="9" t="str">
        <f>IF($T888,tblSalaries[[#This Row],[Your Job Title]],"")</f>
        <v/>
      </c>
      <c r="N888" s="9" t="str">
        <f>IF($T888,tblSalaries[[#This Row],[Job Type]],"")</f>
        <v/>
      </c>
      <c r="O888" s="9" t="str">
        <f>IF($T888,tblSalaries[[#This Row],[clean Country]],"")</f>
        <v/>
      </c>
      <c r="P888" s="9" t="str">
        <f>IF($T888,tblSalaries[[#This Row],[How many hours of a day you work on Excel]],"")</f>
        <v/>
      </c>
      <c r="Q888" s="9" t="str">
        <f>IF($T888,tblSalaries[[#This Row],[Years of Experience]],"")</f>
        <v/>
      </c>
      <c r="R888" s="9" t="str">
        <f>IF($T888,tblSalaries[[#This Row],[Region]],"")</f>
        <v/>
      </c>
      <c r="T888" s="11">
        <f t="shared" si="13"/>
        <v>0</v>
      </c>
      <c r="U888" s="11">
        <f>VLOOKUP(tblSalaries[[#This Row],[Region]],SReg,2,FALSE)</f>
        <v>0</v>
      </c>
      <c r="V888" s="11">
        <f>VLOOKUP(tblSalaries[[#This Row],[How many hours of a day you work on Excel]],SHours,2,FALSE)</f>
        <v>1</v>
      </c>
      <c r="W888" s="11">
        <f>IF(tblSalaries[[#This Row],[Years of Experience]]="",Filters!$I$10,VLOOKUP(tblSalaries[[#This Row],[Years of Experience]],Filters!$G$3:$I$9,3,TRUE))</f>
        <v>1</v>
      </c>
    </row>
    <row r="889" spans="2:23" ht="15" customHeight="1" x14ac:dyDescent="0.25">
      <c r="B889" t="s">
        <v>2285</v>
      </c>
      <c r="C889" s="1">
        <v>41056.642824074072</v>
      </c>
      <c r="D889">
        <v>15600</v>
      </c>
      <c r="E889" t="s">
        <v>763</v>
      </c>
      <c r="F889" t="s">
        <v>391</v>
      </c>
      <c r="G889" t="s">
        <v>764</v>
      </c>
      <c r="H889" t="s">
        <v>7</v>
      </c>
      <c r="I889">
        <v>13</v>
      </c>
      <c r="J889" t="str">
        <f>VLOOKUP(tblSalaries[[#This Row],[clean Country]],tblCountries[[#All],[Mapping]:[Region]],2,FALSE)</f>
        <v>EMEA</v>
      </c>
      <c r="L889" s="9" t="str">
        <f>IF($T889,tblSalaries[[#This Row],[Salary in USD]],"")</f>
        <v/>
      </c>
      <c r="M889" s="9" t="str">
        <f>IF($T889,tblSalaries[[#This Row],[Your Job Title]],"")</f>
        <v/>
      </c>
      <c r="N889" s="9" t="str">
        <f>IF($T889,tblSalaries[[#This Row],[Job Type]],"")</f>
        <v/>
      </c>
      <c r="O889" s="9" t="str">
        <f>IF($T889,tblSalaries[[#This Row],[clean Country]],"")</f>
        <v/>
      </c>
      <c r="P889" s="9" t="str">
        <f>IF($T889,tblSalaries[[#This Row],[How many hours of a day you work on Excel]],"")</f>
        <v/>
      </c>
      <c r="Q889" s="9" t="str">
        <f>IF($T889,tblSalaries[[#This Row],[Years of Experience]],"")</f>
        <v/>
      </c>
      <c r="R889" s="9" t="str">
        <f>IF($T889,tblSalaries[[#This Row],[Region]],"")</f>
        <v/>
      </c>
      <c r="T889" s="11">
        <f t="shared" si="13"/>
        <v>0</v>
      </c>
      <c r="U889" s="11">
        <f>VLOOKUP(tblSalaries[[#This Row],[Region]],SReg,2,FALSE)</f>
        <v>0</v>
      </c>
      <c r="V889" s="11">
        <f>VLOOKUP(tblSalaries[[#This Row],[How many hours of a day you work on Excel]],SHours,2,FALSE)</f>
        <v>1</v>
      </c>
      <c r="W889" s="11">
        <f>IF(tblSalaries[[#This Row],[Years of Experience]]="",Filters!$I$10,VLOOKUP(tblSalaries[[#This Row],[Years of Experience]],Filters!$G$3:$I$9,3,TRUE))</f>
        <v>1</v>
      </c>
    </row>
    <row r="890" spans="2:23" ht="15" customHeight="1" x14ac:dyDescent="0.25">
      <c r="B890" t="s">
        <v>2286</v>
      </c>
      <c r="C890" s="1">
        <v>41056.643449074072</v>
      </c>
      <c r="D890">
        <v>3205.4250037396623</v>
      </c>
      <c r="E890" t="s">
        <v>581</v>
      </c>
      <c r="F890" t="s">
        <v>17</v>
      </c>
      <c r="G890" t="s">
        <v>6</v>
      </c>
      <c r="H890" t="s">
        <v>15</v>
      </c>
      <c r="I890">
        <v>3.5</v>
      </c>
      <c r="J890" t="str">
        <f>VLOOKUP(tblSalaries[[#This Row],[clean Country]],tblCountries[[#All],[Mapping]:[Region]],2,FALSE)</f>
        <v>APAC</v>
      </c>
      <c r="L890" s="9" t="str">
        <f>IF($T890,tblSalaries[[#This Row],[Salary in USD]],"")</f>
        <v/>
      </c>
      <c r="M890" s="9" t="str">
        <f>IF($T890,tblSalaries[[#This Row],[Your Job Title]],"")</f>
        <v/>
      </c>
      <c r="N890" s="9" t="str">
        <f>IF($T890,tblSalaries[[#This Row],[Job Type]],"")</f>
        <v/>
      </c>
      <c r="O890" s="9" t="str">
        <f>IF($T890,tblSalaries[[#This Row],[clean Country]],"")</f>
        <v/>
      </c>
      <c r="P890" s="9" t="str">
        <f>IF($T890,tblSalaries[[#This Row],[How many hours of a day you work on Excel]],"")</f>
        <v/>
      </c>
      <c r="Q890" s="9" t="str">
        <f>IF($T890,tblSalaries[[#This Row],[Years of Experience]],"")</f>
        <v/>
      </c>
      <c r="R890" s="9" t="str">
        <f>IF($T890,tblSalaries[[#This Row],[Region]],"")</f>
        <v/>
      </c>
      <c r="T890" s="11">
        <f t="shared" si="13"/>
        <v>0</v>
      </c>
      <c r="U890" s="11">
        <f>VLOOKUP(tblSalaries[[#This Row],[Region]],SReg,2,FALSE)</f>
        <v>0</v>
      </c>
      <c r="V890" s="11">
        <f>VLOOKUP(tblSalaries[[#This Row],[How many hours of a day you work on Excel]],SHours,2,FALSE)</f>
        <v>0</v>
      </c>
      <c r="W890" s="11">
        <f>IF(tblSalaries[[#This Row],[Years of Experience]]="",Filters!$I$10,VLOOKUP(tblSalaries[[#This Row],[Years of Experience]],Filters!$G$3:$I$9,3,TRUE))</f>
        <v>0</v>
      </c>
    </row>
    <row r="891" spans="2:23" ht="15" customHeight="1" x14ac:dyDescent="0.25">
      <c r="B891" t="s">
        <v>2287</v>
      </c>
      <c r="C891" s="1">
        <v>41056.647337962961</v>
      </c>
      <c r="D891">
        <v>10000</v>
      </c>
      <c r="E891" t="s">
        <v>417</v>
      </c>
      <c r="F891" t="s">
        <v>45</v>
      </c>
      <c r="G891" t="s">
        <v>6</v>
      </c>
      <c r="H891" t="s">
        <v>7</v>
      </c>
      <c r="I891">
        <v>6</v>
      </c>
      <c r="J891" t="str">
        <f>VLOOKUP(tblSalaries[[#This Row],[clean Country]],tblCountries[[#All],[Mapping]:[Region]],2,FALSE)</f>
        <v>APAC</v>
      </c>
      <c r="L891" s="9" t="str">
        <f>IF($T891,tblSalaries[[#This Row],[Salary in USD]],"")</f>
        <v/>
      </c>
      <c r="M891" s="9" t="str">
        <f>IF($T891,tblSalaries[[#This Row],[Your Job Title]],"")</f>
        <v/>
      </c>
      <c r="N891" s="9" t="str">
        <f>IF($T891,tblSalaries[[#This Row],[Job Type]],"")</f>
        <v/>
      </c>
      <c r="O891" s="9" t="str">
        <f>IF($T891,tblSalaries[[#This Row],[clean Country]],"")</f>
        <v/>
      </c>
      <c r="P891" s="9" t="str">
        <f>IF($T891,tblSalaries[[#This Row],[How many hours of a day you work on Excel]],"")</f>
        <v/>
      </c>
      <c r="Q891" s="9" t="str">
        <f>IF($T891,tblSalaries[[#This Row],[Years of Experience]],"")</f>
        <v/>
      </c>
      <c r="R891" s="9" t="str">
        <f>IF($T891,tblSalaries[[#This Row],[Region]],"")</f>
        <v/>
      </c>
      <c r="T891" s="11">
        <f t="shared" si="13"/>
        <v>0</v>
      </c>
      <c r="U891" s="11">
        <f>VLOOKUP(tblSalaries[[#This Row],[Region]],SReg,2,FALSE)</f>
        <v>0</v>
      </c>
      <c r="V891" s="11">
        <f>VLOOKUP(tblSalaries[[#This Row],[How many hours of a day you work on Excel]],SHours,2,FALSE)</f>
        <v>1</v>
      </c>
      <c r="W891" s="11">
        <f>IF(tblSalaries[[#This Row],[Years of Experience]]="",Filters!$I$10,VLOOKUP(tblSalaries[[#This Row],[Years of Experience]],Filters!$G$3:$I$9,3,TRUE))</f>
        <v>0</v>
      </c>
    </row>
    <row r="892" spans="2:23" ht="15" customHeight="1" x14ac:dyDescent="0.25">
      <c r="B892" t="s">
        <v>2288</v>
      </c>
      <c r="C892" s="1">
        <v>41056.655636574076</v>
      </c>
      <c r="D892">
        <v>75010</v>
      </c>
      <c r="E892" t="s">
        <v>369</v>
      </c>
      <c r="F892" t="s">
        <v>17</v>
      </c>
      <c r="G892" t="s">
        <v>12</v>
      </c>
      <c r="H892" t="s">
        <v>15</v>
      </c>
      <c r="I892">
        <v>6</v>
      </c>
      <c r="J892" t="str">
        <f>VLOOKUP(tblSalaries[[#This Row],[clean Country]],tblCountries[[#All],[Mapping]:[Region]],2,FALSE)</f>
        <v>USA</v>
      </c>
      <c r="L892" s="9" t="str">
        <f>IF($T892,tblSalaries[[#This Row],[Salary in USD]],"")</f>
        <v/>
      </c>
      <c r="M892" s="9" t="str">
        <f>IF($T892,tblSalaries[[#This Row],[Your Job Title]],"")</f>
        <v/>
      </c>
      <c r="N892" s="9" t="str">
        <f>IF($T892,tblSalaries[[#This Row],[Job Type]],"")</f>
        <v/>
      </c>
      <c r="O892" s="9" t="str">
        <f>IF($T892,tblSalaries[[#This Row],[clean Country]],"")</f>
        <v/>
      </c>
      <c r="P892" s="9" t="str">
        <f>IF($T892,tblSalaries[[#This Row],[How many hours of a day you work on Excel]],"")</f>
        <v/>
      </c>
      <c r="Q892" s="9" t="str">
        <f>IF($T892,tblSalaries[[#This Row],[Years of Experience]],"")</f>
        <v/>
      </c>
      <c r="R892" s="9" t="str">
        <f>IF($T892,tblSalaries[[#This Row],[Region]],"")</f>
        <v/>
      </c>
      <c r="T892" s="11">
        <f t="shared" si="13"/>
        <v>0</v>
      </c>
      <c r="U892" s="11">
        <f>VLOOKUP(tblSalaries[[#This Row],[Region]],SReg,2,FALSE)</f>
        <v>1</v>
      </c>
      <c r="V892" s="11">
        <f>VLOOKUP(tblSalaries[[#This Row],[How many hours of a day you work on Excel]],SHours,2,FALSE)</f>
        <v>0</v>
      </c>
      <c r="W892" s="11">
        <f>IF(tblSalaries[[#This Row],[Years of Experience]]="",Filters!$I$10,VLOOKUP(tblSalaries[[#This Row],[Years of Experience]],Filters!$G$3:$I$9,3,TRUE))</f>
        <v>0</v>
      </c>
    </row>
    <row r="893" spans="2:23" ht="15" customHeight="1" x14ac:dyDescent="0.25">
      <c r="B893" t="s">
        <v>2289</v>
      </c>
      <c r="C893" s="1">
        <v>41056.656157407408</v>
      </c>
      <c r="D893">
        <v>10684.750012465542</v>
      </c>
      <c r="E893" t="s">
        <v>45</v>
      </c>
      <c r="F893" t="s">
        <v>45</v>
      </c>
      <c r="G893" t="s">
        <v>6</v>
      </c>
      <c r="H893" t="s">
        <v>10</v>
      </c>
      <c r="I893">
        <v>9</v>
      </c>
      <c r="J893" t="str">
        <f>VLOOKUP(tblSalaries[[#This Row],[clean Country]],tblCountries[[#All],[Mapping]:[Region]],2,FALSE)</f>
        <v>APAC</v>
      </c>
      <c r="L893" s="9" t="str">
        <f>IF($T893,tblSalaries[[#This Row],[Salary in USD]],"")</f>
        <v/>
      </c>
      <c r="M893" s="9" t="str">
        <f>IF($T893,tblSalaries[[#This Row],[Your Job Title]],"")</f>
        <v/>
      </c>
      <c r="N893" s="9" t="str">
        <f>IF($T893,tblSalaries[[#This Row],[Job Type]],"")</f>
        <v/>
      </c>
      <c r="O893" s="9" t="str">
        <f>IF($T893,tblSalaries[[#This Row],[clean Country]],"")</f>
        <v/>
      </c>
      <c r="P893" s="9" t="str">
        <f>IF($T893,tblSalaries[[#This Row],[How many hours of a day you work on Excel]],"")</f>
        <v/>
      </c>
      <c r="Q893" s="9" t="str">
        <f>IF($T893,tblSalaries[[#This Row],[Years of Experience]],"")</f>
        <v/>
      </c>
      <c r="R893" s="9" t="str">
        <f>IF($T893,tblSalaries[[#This Row],[Region]],"")</f>
        <v/>
      </c>
      <c r="T893" s="11">
        <f t="shared" si="13"/>
        <v>0</v>
      </c>
      <c r="U893" s="11">
        <f>VLOOKUP(tblSalaries[[#This Row],[Region]],SReg,2,FALSE)</f>
        <v>0</v>
      </c>
      <c r="V893" s="11">
        <f>VLOOKUP(tblSalaries[[#This Row],[How many hours of a day you work on Excel]],SHours,2,FALSE)</f>
        <v>1</v>
      </c>
      <c r="W893" s="11">
        <f>IF(tblSalaries[[#This Row],[Years of Experience]]="",Filters!$I$10,VLOOKUP(tblSalaries[[#This Row],[Years of Experience]],Filters!$G$3:$I$9,3,TRUE))</f>
        <v>0</v>
      </c>
    </row>
    <row r="894" spans="2:23" ht="15" customHeight="1" x14ac:dyDescent="0.25">
      <c r="B894" t="s">
        <v>2290</v>
      </c>
      <c r="C894" s="1">
        <v>41056.658368055556</v>
      </c>
      <c r="D894">
        <v>16350</v>
      </c>
      <c r="E894" t="s">
        <v>640</v>
      </c>
      <c r="F894" t="s">
        <v>45</v>
      </c>
      <c r="G894" t="s">
        <v>6</v>
      </c>
      <c r="H894" t="s">
        <v>7</v>
      </c>
      <c r="I894">
        <v>5</v>
      </c>
      <c r="J894" t="str">
        <f>VLOOKUP(tblSalaries[[#This Row],[clean Country]],tblCountries[[#All],[Mapping]:[Region]],2,FALSE)</f>
        <v>APAC</v>
      </c>
      <c r="L894" s="9" t="str">
        <f>IF($T894,tblSalaries[[#This Row],[Salary in USD]],"")</f>
        <v/>
      </c>
      <c r="M894" s="9" t="str">
        <f>IF($T894,tblSalaries[[#This Row],[Your Job Title]],"")</f>
        <v/>
      </c>
      <c r="N894" s="9" t="str">
        <f>IF($T894,tblSalaries[[#This Row],[Job Type]],"")</f>
        <v/>
      </c>
      <c r="O894" s="9" t="str">
        <f>IF($T894,tblSalaries[[#This Row],[clean Country]],"")</f>
        <v/>
      </c>
      <c r="P894" s="9" t="str">
        <f>IF($T894,tblSalaries[[#This Row],[How many hours of a day you work on Excel]],"")</f>
        <v/>
      </c>
      <c r="Q894" s="9" t="str">
        <f>IF($T894,tblSalaries[[#This Row],[Years of Experience]],"")</f>
        <v/>
      </c>
      <c r="R894" s="9" t="str">
        <f>IF($T894,tblSalaries[[#This Row],[Region]],"")</f>
        <v/>
      </c>
      <c r="T894" s="11">
        <f t="shared" si="13"/>
        <v>0</v>
      </c>
      <c r="U894" s="11">
        <f>VLOOKUP(tblSalaries[[#This Row],[Region]],SReg,2,FALSE)</f>
        <v>0</v>
      </c>
      <c r="V894" s="11">
        <f>VLOOKUP(tblSalaries[[#This Row],[How many hours of a day you work on Excel]],SHours,2,FALSE)</f>
        <v>1</v>
      </c>
      <c r="W894" s="11">
        <f>IF(tblSalaries[[#This Row],[Years of Experience]]="",Filters!$I$10,VLOOKUP(tblSalaries[[#This Row],[Years of Experience]],Filters!$G$3:$I$9,3,TRUE))</f>
        <v>0</v>
      </c>
    </row>
    <row r="895" spans="2:23" ht="15" customHeight="1" x14ac:dyDescent="0.25">
      <c r="B895" t="s">
        <v>2291</v>
      </c>
      <c r="C895" s="1">
        <v>41056.673657407409</v>
      </c>
      <c r="D895">
        <v>126094.26176538273</v>
      </c>
      <c r="E895" t="s">
        <v>765</v>
      </c>
      <c r="F895" t="s">
        <v>258</v>
      </c>
      <c r="G895" t="s">
        <v>59</v>
      </c>
      <c r="H895" t="s">
        <v>7</v>
      </c>
      <c r="I895">
        <v>10</v>
      </c>
      <c r="J895" t="str">
        <f>VLOOKUP(tblSalaries[[#This Row],[clean Country]],tblCountries[[#All],[Mapping]:[Region]],2,FALSE)</f>
        <v>EMEA</v>
      </c>
      <c r="L895" s="9" t="str">
        <f>IF($T895,tblSalaries[[#This Row],[Salary in USD]],"")</f>
        <v/>
      </c>
      <c r="M895" s="9" t="str">
        <f>IF($T895,tblSalaries[[#This Row],[Your Job Title]],"")</f>
        <v/>
      </c>
      <c r="N895" s="9" t="str">
        <f>IF($T895,tblSalaries[[#This Row],[Job Type]],"")</f>
        <v/>
      </c>
      <c r="O895" s="9" t="str">
        <f>IF($T895,tblSalaries[[#This Row],[clean Country]],"")</f>
        <v/>
      </c>
      <c r="P895" s="9" t="str">
        <f>IF($T895,tblSalaries[[#This Row],[How many hours of a day you work on Excel]],"")</f>
        <v/>
      </c>
      <c r="Q895" s="9" t="str">
        <f>IF($T895,tblSalaries[[#This Row],[Years of Experience]],"")</f>
        <v/>
      </c>
      <c r="R895" s="9" t="str">
        <f>IF($T895,tblSalaries[[#This Row],[Region]],"")</f>
        <v/>
      </c>
      <c r="T895" s="11">
        <f t="shared" si="13"/>
        <v>0</v>
      </c>
      <c r="U895" s="11">
        <f>VLOOKUP(tblSalaries[[#This Row],[Region]],SReg,2,FALSE)</f>
        <v>0</v>
      </c>
      <c r="V895" s="11">
        <f>VLOOKUP(tblSalaries[[#This Row],[How many hours of a day you work on Excel]],SHours,2,FALSE)</f>
        <v>1</v>
      </c>
      <c r="W895" s="11">
        <f>IF(tblSalaries[[#This Row],[Years of Experience]]="",Filters!$I$10,VLOOKUP(tblSalaries[[#This Row],[Years of Experience]],Filters!$G$3:$I$9,3,TRUE))</f>
        <v>1</v>
      </c>
    </row>
    <row r="896" spans="2:23" ht="15" customHeight="1" x14ac:dyDescent="0.25">
      <c r="B896" t="s">
        <v>2292</v>
      </c>
      <c r="C896" s="1">
        <v>41056.67392361111</v>
      </c>
      <c r="D896">
        <v>60000</v>
      </c>
      <c r="E896" t="s">
        <v>766</v>
      </c>
      <c r="F896" t="s">
        <v>258</v>
      </c>
      <c r="G896" t="s">
        <v>142</v>
      </c>
      <c r="H896" t="s">
        <v>10</v>
      </c>
      <c r="I896">
        <v>10</v>
      </c>
      <c r="J896" t="str">
        <f>VLOOKUP(tblSalaries[[#This Row],[clean Country]],tblCountries[[#All],[Mapping]:[Region]],2,FALSE)</f>
        <v>APAC</v>
      </c>
      <c r="L896" s="9" t="str">
        <f>IF($T896,tblSalaries[[#This Row],[Salary in USD]],"")</f>
        <v/>
      </c>
      <c r="M896" s="9" t="str">
        <f>IF($T896,tblSalaries[[#This Row],[Your Job Title]],"")</f>
        <v/>
      </c>
      <c r="N896" s="9" t="str">
        <f>IF($T896,tblSalaries[[#This Row],[Job Type]],"")</f>
        <v/>
      </c>
      <c r="O896" s="9" t="str">
        <f>IF($T896,tblSalaries[[#This Row],[clean Country]],"")</f>
        <v/>
      </c>
      <c r="P896" s="9" t="str">
        <f>IF($T896,tblSalaries[[#This Row],[How many hours of a day you work on Excel]],"")</f>
        <v/>
      </c>
      <c r="Q896" s="9" t="str">
        <f>IF($T896,tblSalaries[[#This Row],[Years of Experience]],"")</f>
        <v/>
      </c>
      <c r="R896" s="9" t="str">
        <f>IF($T896,tblSalaries[[#This Row],[Region]],"")</f>
        <v/>
      </c>
      <c r="T896" s="11">
        <f t="shared" si="13"/>
        <v>0</v>
      </c>
      <c r="U896" s="11">
        <f>VLOOKUP(tblSalaries[[#This Row],[Region]],SReg,2,FALSE)</f>
        <v>0</v>
      </c>
      <c r="V896" s="11">
        <f>VLOOKUP(tblSalaries[[#This Row],[How many hours of a day you work on Excel]],SHours,2,FALSE)</f>
        <v>1</v>
      </c>
      <c r="W896" s="11">
        <f>IF(tblSalaries[[#This Row],[Years of Experience]]="",Filters!$I$10,VLOOKUP(tblSalaries[[#This Row],[Years of Experience]],Filters!$G$3:$I$9,3,TRUE))</f>
        <v>1</v>
      </c>
    </row>
    <row r="897" spans="2:23" ht="15" customHeight="1" x14ac:dyDescent="0.25">
      <c r="B897" t="s">
        <v>2293</v>
      </c>
      <c r="C897" s="1">
        <v>41056.683912037035</v>
      </c>
      <c r="D897">
        <v>23150.291693675339</v>
      </c>
      <c r="E897" t="s">
        <v>767</v>
      </c>
      <c r="F897" t="s">
        <v>45</v>
      </c>
      <c r="G897" t="s">
        <v>6</v>
      </c>
      <c r="H897" t="s">
        <v>22</v>
      </c>
      <c r="I897">
        <v>3</v>
      </c>
      <c r="J897" t="str">
        <f>VLOOKUP(tblSalaries[[#This Row],[clean Country]],tblCountries[[#All],[Mapping]:[Region]],2,FALSE)</f>
        <v>APAC</v>
      </c>
      <c r="L897" s="9" t="str">
        <f>IF($T897,tblSalaries[[#This Row],[Salary in USD]],"")</f>
        <v/>
      </c>
      <c r="M897" s="9" t="str">
        <f>IF($T897,tblSalaries[[#This Row],[Your Job Title]],"")</f>
        <v/>
      </c>
      <c r="N897" s="9" t="str">
        <f>IF($T897,tblSalaries[[#This Row],[Job Type]],"")</f>
        <v/>
      </c>
      <c r="O897" s="9" t="str">
        <f>IF($T897,tblSalaries[[#This Row],[clean Country]],"")</f>
        <v/>
      </c>
      <c r="P897" s="9" t="str">
        <f>IF($T897,tblSalaries[[#This Row],[How many hours of a day you work on Excel]],"")</f>
        <v/>
      </c>
      <c r="Q897" s="9" t="str">
        <f>IF($T897,tblSalaries[[#This Row],[Years of Experience]],"")</f>
        <v/>
      </c>
      <c r="R897" s="9" t="str">
        <f>IF($T897,tblSalaries[[#This Row],[Region]],"")</f>
        <v/>
      </c>
      <c r="T897" s="11">
        <f t="shared" si="13"/>
        <v>0</v>
      </c>
      <c r="U897" s="11">
        <f>VLOOKUP(tblSalaries[[#This Row],[Region]],SReg,2,FALSE)</f>
        <v>0</v>
      </c>
      <c r="V897" s="11">
        <f>VLOOKUP(tblSalaries[[#This Row],[How many hours of a day you work on Excel]],SHours,2,FALSE)</f>
        <v>0</v>
      </c>
      <c r="W897" s="11">
        <f>IF(tblSalaries[[#This Row],[Years of Experience]]="",Filters!$I$10,VLOOKUP(tblSalaries[[#This Row],[Years of Experience]],Filters!$G$3:$I$9,3,TRUE))</f>
        <v>0</v>
      </c>
    </row>
    <row r="898" spans="2:23" ht="15" customHeight="1" x14ac:dyDescent="0.25">
      <c r="B898" t="s">
        <v>2294</v>
      </c>
      <c r="C898" s="1">
        <v>41056.688125000001</v>
      </c>
      <c r="D898">
        <v>13801.135432767991</v>
      </c>
      <c r="E898" t="s">
        <v>17</v>
      </c>
      <c r="F898" t="s">
        <v>17</v>
      </c>
      <c r="G898" t="s">
        <v>6</v>
      </c>
      <c r="H898" t="s">
        <v>7</v>
      </c>
      <c r="I898">
        <v>2</v>
      </c>
      <c r="J898" t="str">
        <f>VLOOKUP(tblSalaries[[#This Row],[clean Country]],tblCountries[[#All],[Mapping]:[Region]],2,FALSE)</f>
        <v>APAC</v>
      </c>
      <c r="L898" s="9" t="str">
        <f>IF($T898,tblSalaries[[#This Row],[Salary in USD]],"")</f>
        <v/>
      </c>
      <c r="M898" s="9" t="str">
        <f>IF($T898,tblSalaries[[#This Row],[Your Job Title]],"")</f>
        <v/>
      </c>
      <c r="N898" s="9" t="str">
        <f>IF($T898,tblSalaries[[#This Row],[Job Type]],"")</f>
        <v/>
      </c>
      <c r="O898" s="9" t="str">
        <f>IF($T898,tblSalaries[[#This Row],[clean Country]],"")</f>
        <v/>
      </c>
      <c r="P898" s="9" t="str">
        <f>IF($T898,tblSalaries[[#This Row],[How many hours of a day you work on Excel]],"")</f>
        <v/>
      </c>
      <c r="Q898" s="9" t="str">
        <f>IF($T898,tblSalaries[[#This Row],[Years of Experience]],"")</f>
        <v/>
      </c>
      <c r="R898" s="9" t="str">
        <f>IF($T898,tblSalaries[[#This Row],[Region]],"")</f>
        <v/>
      </c>
      <c r="T898" s="11">
        <f t="shared" si="13"/>
        <v>0</v>
      </c>
      <c r="U898" s="11">
        <f>VLOOKUP(tblSalaries[[#This Row],[Region]],SReg,2,FALSE)</f>
        <v>0</v>
      </c>
      <c r="V898" s="11">
        <f>VLOOKUP(tblSalaries[[#This Row],[How many hours of a day you work on Excel]],SHours,2,FALSE)</f>
        <v>1</v>
      </c>
      <c r="W898" s="11">
        <f>IF(tblSalaries[[#This Row],[Years of Experience]]="",Filters!$I$10,VLOOKUP(tblSalaries[[#This Row],[Years of Experience]],Filters!$G$3:$I$9,3,TRUE))</f>
        <v>0</v>
      </c>
    </row>
    <row r="899" spans="2:23" ht="15" customHeight="1" x14ac:dyDescent="0.25">
      <c r="B899" t="s">
        <v>2295</v>
      </c>
      <c r="C899" s="1">
        <v>41056.701967592591</v>
      </c>
      <c r="D899">
        <v>18698.312521814696</v>
      </c>
      <c r="E899" t="s">
        <v>768</v>
      </c>
      <c r="F899" t="s">
        <v>45</v>
      </c>
      <c r="G899" t="s">
        <v>6</v>
      </c>
      <c r="H899" t="s">
        <v>10</v>
      </c>
      <c r="I899">
        <v>5</v>
      </c>
      <c r="J899" t="str">
        <f>VLOOKUP(tblSalaries[[#This Row],[clean Country]],tblCountries[[#All],[Mapping]:[Region]],2,FALSE)</f>
        <v>APAC</v>
      </c>
      <c r="L899" s="9" t="str">
        <f>IF($T899,tblSalaries[[#This Row],[Salary in USD]],"")</f>
        <v/>
      </c>
      <c r="M899" s="9" t="str">
        <f>IF($T899,tblSalaries[[#This Row],[Your Job Title]],"")</f>
        <v/>
      </c>
      <c r="N899" s="9" t="str">
        <f>IF($T899,tblSalaries[[#This Row],[Job Type]],"")</f>
        <v/>
      </c>
      <c r="O899" s="9" t="str">
        <f>IF($T899,tblSalaries[[#This Row],[clean Country]],"")</f>
        <v/>
      </c>
      <c r="P899" s="9" t="str">
        <f>IF($T899,tblSalaries[[#This Row],[How many hours of a day you work on Excel]],"")</f>
        <v/>
      </c>
      <c r="Q899" s="9" t="str">
        <f>IF($T899,tblSalaries[[#This Row],[Years of Experience]],"")</f>
        <v/>
      </c>
      <c r="R899" s="9" t="str">
        <f>IF($T899,tblSalaries[[#This Row],[Region]],"")</f>
        <v/>
      </c>
      <c r="T899" s="11">
        <f t="shared" si="13"/>
        <v>0</v>
      </c>
      <c r="U899" s="11">
        <f>VLOOKUP(tblSalaries[[#This Row],[Region]],SReg,2,FALSE)</f>
        <v>0</v>
      </c>
      <c r="V899" s="11">
        <f>VLOOKUP(tblSalaries[[#This Row],[How many hours of a day you work on Excel]],SHours,2,FALSE)</f>
        <v>1</v>
      </c>
      <c r="W899" s="11">
        <f>IF(tblSalaries[[#This Row],[Years of Experience]]="",Filters!$I$10,VLOOKUP(tblSalaries[[#This Row],[Years of Experience]],Filters!$G$3:$I$9,3,TRUE))</f>
        <v>0</v>
      </c>
    </row>
    <row r="900" spans="2:23" ht="15" customHeight="1" x14ac:dyDescent="0.25">
      <c r="B900" t="s">
        <v>2296</v>
      </c>
      <c r="C900" s="1">
        <v>41056.715694444443</v>
      </c>
      <c r="D900">
        <v>36000</v>
      </c>
      <c r="E900" t="s">
        <v>769</v>
      </c>
      <c r="F900" t="s">
        <v>391</v>
      </c>
      <c r="G900" t="s">
        <v>770</v>
      </c>
      <c r="H900" t="s">
        <v>15</v>
      </c>
      <c r="I900">
        <v>9</v>
      </c>
      <c r="J900" t="str">
        <f>VLOOKUP(tblSalaries[[#This Row],[clean Country]],tblCountries[[#All],[Mapping]:[Region]],2,FALSE)</f>
        <v>EMEA</v>
      </c>
      <c r="L900" s="9" t="str">
        <f>IF($T900,tblSalaries[[#This Row],[Salary in USD]],"")</f>
        <v/>
      </c>
      <c r="M900" s="9" t="str">
        <f>IF($T900,tblSalaries[[#This Row],[Your Job Title]],"")</f>
        <v/>
      </c>
      <c r="N900" s="9" t="str">
        <f>IF($T900,tblSalaries[[#This Row],[Job Type]],"")</f>
        <v/>
      </c>
      <c r="O900" s="9" t="str">
        <f>IF($T900,tblSalaries[[#This Row],[clean Country]],"")</f>
        <v/>
      </c>
      <c r="P900" s="9" t="str">
        <f>IF($T900,tblSalaries[[#This Row],[How many hours of a day you work on Excel]],"")</f>
        <v/>
      </c>
      <c r="Q900" s="9" t="str">
        <f>IF($T900,tblSalaries[[#This Row],[Years of Experience]],"")</f>
        <v/>
      </c>
      <c r="R900" s="9" t="str">
        <f>IF($T900,tblSalaries[[#This Row],[Region]],"")</f>
        <v/>
      </c>
      <c r="T900" s="11">
        <f t="shared" si="13"/>
        <v>0</v>
      </c>
      <c r="U900" s="11">
        <f>VLOOKUP(tblSalaries[[#This Row],[Region]],SReg,2,FALSE)</f>
        <v>0</v>
      </c>
      <c r="V900" s="11">
        <f>VLOOKUP(tblSalaries[[#This Row],[How many hours of a day you work on Excel]],SHours,2,FALSE)</f>
        <v>0</v>
      </c>
      <c r="W900" s="11">
        <f>IF(tblSalaries[[#This Row],[Years of Experience]]="",Filters!$I$10,VLOOKUP(tblSalaries[[#This Row],[Years of Experience]],Filters!$G$3:$I$9,3,TRUE))</f>
        <v>0</v>
      </c>
    </row>
    <row r="901" spans="2:23" ht="15" customHeight="1" x14ac:dyDescent="0.25">
      <c r="B901" t="s">
        <v>2297</v>
      </c>
      <c r="C901" s="1">
        <v>41056.720081018517</v>
      </c>
      <c r="D901">
        <v>8654.6475100970874</v>
      </c>
      <c r="E901" t="s">
        <v>771</v>
      </c>
      <c r="F901" t="s">
        <v>45</v>
      </c>
      <c r="G901" t="s">
        <v>6</v>
      </c>
      <c r="H901" t="s">
        <v>10</v>
      </c>
      <c r="I901">
        <v>6</v>
      </c>
      <c r="J901" t="str">
        <f>VLOOKUP(tblSalaries[[#This Row],[clean Country]],tblCountries[[#All],[Mapping]:[Region]],2,FALSE)</f>
        <v>APAC</v>
      </c>
      <c r="L901" s="9" t="str">
        <f>IF($T901,tblSalaries[[#This Row],[Salary in USD]],"")</f>
        <v/>
      </c>
      <c r="M901" s="9" t="str">
        <f>IF($T901,tblSalaries[[#This Row],[Your Job Title]],"")</f>
        <v/>
      </c>
      <c r="N901" s="9" t="str">
        <f>IF($T901,tblSalaries[[#This Row],[Job Type]],"")</f>
        <v/>
      </c>
      <c r="O901" s="9" t="str">
        <f>IF($T901,tblSalaries[[#This Row],[clean Country]],"")</f>
        <v/>
      </c>
      <c r="P901" s="9" t="str">
        <f>IF($T901,tblSalaries[[#This Row],[How many hours of a day you work on Excel]],"")</f>
        <v/>
      </c>
      <c r="Q901" s="9" t="str">
        <f>IF($T901,tblSalaries[[#This Row],[Years of Experience]],"")</f>
        <v/>
      </c>
      <c r="R901" s="9" t="str">
        <f>IF($T901,tblSalaries[[#This Row],[Region]],"")</f>
        <v/>
      </c>
      <c r="T901" s="11">
        <f t="shared" si="13"/>
        <v>0</v>
      </c>
      <c r="U901" s="11">
        <f>VLOOKUP(tblSalaries[[#This Row],[Region]],SReg,2,FALSE)</f>
        <v>0</v>
      </c>
      <c r="V901" s="11">
        <f>VLOOKUP(tblSalaries[[#This Row],[How many hours of a day you work on Excel]],SHours,2,FALSE)</f>
        <v>1</v>
      </c>
      <c r="W901" s="11">
        <f>IF(tblSalaries[[#This Row],[Years of Experience]]="",Filters!$I$10,VLOOKUP(tblSalaries[[#This Row],[Years of Experience]],Filters!$G$3:$I$9,3,TRUE))</f>
        <v>0</v>
      </c>
    </row>
    <row r="902" spans="2:23" ht="15" customHeight="1" x14ac:dyDescent="0.25">
      <c r="B902" t="s">
        <v>2298</v>
      </c>
      <c r="C902" s="1">
        <v>41056.720416666663</v>
      </c>
      <c r="D902">
        <v>102451.58768437347</v>
      </c>
      <c r="E902" t="s">
        <v>45</v>
      </c>
      <c r="F902" t="s">
        <v>45</v>
      </c>
      <c r="G902" t="s">
        <v>59</v>
      </c>
      <c r="H902" t="s">
        <v>22</v>
      </c>
      <c r="I902">
        <v>15</v>
      </c>
      <c r="J902" t="str">
        <f>VLOOKUP(tblSalaries[[#This Row],[clean Country]],tblCountries[[#All],[Mapping]:[Region]],2,FALSE)</f>
        <v>EMEA</v>
      </c>
      <c r="L902" s="9" t="str">
        <f>IF($T902,tblSalaries[[#This Row],[Salary in USD]],"")</f>
        <v/>
      </c>
      <c r="M902" s="9" t="str">
        <f>IF($T902,tblSalaries[[#This Row],[Your Job Title]],"")</f>
        <v/>
      </c>
      <c r="N902" s="9" t="str">
        <f>IF($T902,tblSalaries[[#This Row],[Job Type]],"")</f>
        <v/>
      </c>
      <c r="O902" s="9" t="str">
        <f>IF($T902,tblSalaries[[#This Row],[clean Country]],"")</f>
        <v/>
      </c>
      <c r="P902" s="9" t="str">
        <f>IF($T902,tblSalaries[[#This Row],[How many hours of a day you work on Excel]],"")</f>
        <v/>
      </c>
      <c r="Q902" s="9" t="str">
        <f>IF($T902,tblSalaries[[#This Row],[Years of Experience]],"")</f>
        <v/>
      </c>
      <c r="R902" s="9" t="str">
        <f>IF($T902,tblSalaries[[#This Row],[Region]],"")</f>
        <v/>
      </c>
      <c r="T902" s="11">
        <f t="shared" si="13"/>
        <v>0</v>
      </c>
      <c r="U902" s="11">
        <f>VLOOKUP(tblSalaries[[#This Row],[Region]],SReg,2,FALSE)</f>
        <v>0</v>
      </c>
      <c r="V902" s="11">
        <f>VLOOKUP(tblSalaries[[#This Row],[How many hours of a day you work on Excel]],SHours,2,FALSE)</f>
        <v>0</v>
      </c>
      <c r="W902" s="11">
        <f>IF(tblSalaries[[#This Row],[Years of Experience]]="",Filters!$I$10,VLOOKUP(tblSalaries[[#This Row],[Years of Experience]],Filters!$G$3:$I$9,3,TRUE))</f>
        <v>1</v>
      </c>
    </row>
    <row r="903" spans="2:23" ht="15" customHeight="1" x14ac:dyDescent="0.25">
      <c r="B903" t="s">
        <v>2299</v>
      </c>
      <c r="C903" s="1">
        <v>41056.725104166668</v>
      </c>
      <c r="D903">
        <v>36400</v>
      </c>
      <c r="E903" t="s">
        <v>17</v>
      </c>
      <c r="F903" t="s">
        <v>17</v>
      </c>
      <c r="G903" t="s">
        <v>772</v>
      </c>
      <c r="H903" t="s">
        <v>7</v>
      </c>
      <c r="I903">
        <v>20</v>
      </c>
      <c r="J903" t="str">
        <f>VLOOKUP(tblSalaries[[#This Row],[clean Country]],tblCountries[[#All],[Mapping]:[Region]],2,FALSE)</f>
        <v>EMEA</v>
      </c>
      <c r="L903" s="9" t="str">
        <f>IF($T903,tblSalaries[[#This Row],[Salary in USD]],"")</f>
        <v/>
      </c>
      <c r="M903" s="9" t="str">
        <f>IF($T903,tblSalaries[[#This Row],[Your Job Title]],"")</f>
        <v/>
      </c>
      <c r="N903" s="9" t="str">
        <f>IF($T903,tblSalaries[[#This Row],[Job Type]],"")</f>
        <v/>
      </c>
      <c r="O903" s="9" t="str">
        <f>IF($T903,tblSalaries[[#This Row],[clean Country]],"")</f>
        <v/>
      </c>
      <c r="P903" s="9" t="str">
        <f>IF($T903,tblSalaries[[#This Row],[How many hours of a day you work on Excel]],"")</f>
        <v/>
      </c>
      <c r="Q903" s="9" t="str">
        <f>IF($T903,tblSalaries[[#This Row],[Years of Experience]],"")</f>
        <v/>
      </c>
      <c r="R903" s="9" t="str">
        <f>IF($T903,tblSalaries[[#This Row],[Region]],"")</f>
        <v/>
      </c>
      <c r="T903" s="11">
        <f t="shared" ref="T903:T966" si="14">U903*V903*W903</f>
        <v>0</v>
      </c>
      <c r="U903" s="11">
        <f>VLOOKUP(tblSalaries[[#This Row],[Region]],SReg,2,FALSE)</f>
        <v>0</v>
      </c>
      <c r="V903" s="11">
        <f>VLOOKUP(tblSalaries[[#This Row],[How many hours of a day you work on Excel]],SHours,2,FALSE)</f>
        <v>1</v>
      </c>
      <c r="W903" s="11">
        <f>IF(tblSalaries[[#This Row],[Years of Experience]]="",Filters!$I$10,VLOOKUP(tblSalaries[[#This Row],[Years of Experience]],Filters!$G$3:$I$9,3,TRUE))</f>
        <v>1</v>
      </c>
    </row>
    <row r="904" spans="2:23" ht="15" customHeight="1" x14ac:dyDescent="0.25">
      <c r="B904" t="s">
        <v>2300</v>
      </c>
      <c r="C904" s="1">
        <v>41056.763553240744</v>
      </c>
      <c r="D904">
        <v>101206.40684944032</v>
      </c>
      <c r="E904" t="s">
        <v>773</v>
      </c>
      <c r="F904" t="s">
        <v>294</v>
      </c>
      <c r="G904" t="s">
        <v>59</v>
      </c>
      <c r="H904" t="s">
        <v>7</v>
      </c>
      <c r="I904">
        <v>16</v>
      </c>
      <c r="J904" t="str">
        <f>VLOOKUP(tblSalaries[[#This Row],[clean Country]],tblCountries[[#All],[Mapping]:[Region]],2,FALSE)</f>
        <v>EMEA</v>
      </c>
      <c r="L904" s="9" t="str">
        <f>IF($T904,tblSalaries[[#This Row],[Salary in USD]],"")</f>
        <v/>
      </c>
      <c r="M904" s="9" t="str">
        <f>IF($T904,tblSalaries[[#This Row],[Your Job Title]],"")</f>
        <v/>
      </c>
      <c r="N904" s="9" t="str">
        <f>IF($T904,tblSalaries[[#This Row],[Job Type]],"")</f>
        <v/>
      </c>
      <c r="O904" s="9" t="str">
        <f>IF($T904,tblSalaries[[#This Row],[clean Country]],"")</f>
        <v/>
      </c>
      <c r="P904" s="9" t="str">
        <f>IF($T904,tblSalaries[[#This Row],[How many hours of a day you work on Excel]],"")</f>
        <v/>
      </c>
      <c r="Q904" s="9" t="str">
        <f>IF($T904,tblSalaries[[#This Row],[Years of Experience]],"")</f>
        <v/>
      </c>
      <c r="R904" s="9" t="str">
        <f>IF($T904,tblSalaries[[#This Row],[Region]],"")</f>
        <v/>
      </c>
      <c r="T904" s="11">
        <f t="shared" si="14"/>
        <v>0</v>
      </c>
      <c r="U904" s="11">
        <f>VLOOKUP(tblSalaries[[#This Row],[Region]],SReg,2,FALSE)</f>
        <v>0</v>
      </c>
      <c r="V904" s="11">
        <f>VLOOKUP(tblSalaries[[#This Row],[How many hours of a day you work on Excel]],SHours,2,FALSE)</f>
        <v>1</v>
      </c>
      <c r="W904" s="11">
        <f>IF(tblSalaries[[#This Row],[Years of Experience]]="",Filters!$I$10,VLOOKUP(tblSalaries[[#This Row],[Years of Experience]],Filters!$G$3:$I$9,3,TRUE))</f>
        <v>1</v>
      </c>
    </row>
    <row r="905" spans="2:23" ht="15" customHeight="1" x14ac:dyDescent="0.25">
      <c r="B905" t="s">
        <v>2301</v>
      </c>
      <c r="C905" s="1">
        <v>41056.773506944446</v>
      </c>
      <c r="D905">
        <v>5342.3750062327708</v>
      </c>
      <c r="E905" t="s">
        <v>774</v>
      </c>
      <c r="F905" t="s">
        <v>17</v>
      </c>
      <c r="G905" t="s">
        <v>6</v>
      </c>
      <c r="H905" t="s">
        <v>7</v>
      </c>
      <c r="I905">
        <v>0.5</v>
      </c>
      <c r="J905" t="str">
        <f>VLOOKUP(tblSalaries[[#This Row],[clean Country]],tblCountries[[#All],[Mapping]:[Region]],2,FALSE)</f>
        <v>APAC</v>
      </c>
      <c r="L905" s="9" t="str">
        <f>IF($T905,tblSalaries[[#This Row],[Salary in USD]],"")</f>
        <v/>
      </c>
      <c r="M905" s="9" t="str">
        <f>IF($T905,tblSalaries[[#This Row],[Your Job Title]],"")</f>
        <v/>
      </c>
      <c r="N905" s="9" t="str">
        <f>IF($T905,tblSalaries[[#This Row],[Job Type]],"")</f>
        <v/>
      </c>
      <c r="O905" s="9" t="str">
        <f>IF($T905,tblSalaries[[#This Row],[clean Country]],"")</f>
        <v/>
      </c>
      <c r="P905" s="9" t="str">
        <f>IF($T905,tblSalaries[[#This Row],[How many hours of a day you work on Excel]],"")</f>
        <v/>
      </c>
      <c r="Q905" s="9" t="str">
        <f>IF($T905,tblSalaries[[#This Row],[Years of Experience]],"")</f>
        <v/>
      </c>
      <c r="R905" s="9" t="str">
        <f>IF($T905,tblSalaries[[#This Row],[Region]],"")</f>
        <v/>
      </c>
      <c r="T905" s="11">
        <f t="shared" si="14"/>
        <v>0</v>
      </c>
      <c r="U905" s="11">
        <f>VLOOKUP(tblSalaries[[#This Row],[Region]],SReg,2,FALSE)</f>
        <v>0</v>
      </c>
      <c r="V905" s="11">
        <f>VLOOKUP(tblSalaries[[#This Row],[How many hours of a day you work on Excel]],SHours,2,FALSE)</f>
        <v>1</v>
      </c>
      <c r="W905" s="11">
        <f>IF(tblSalaries[[#This Row],[Years of Experience]]="",Filters!$I$10,VLOOKUP(tblSalaries[[#This Row],[Years of Experience]],Filters!$G$3:$I$9,3,TRUE))</f>
        <v>0</v>
      </c>
    </row>
    <row r="906" spans="2:23" ht="15" customHeight="1" x14ac:dyDescent="0.25">
      <c r="B906" t="s">
        <v>2302</v>
      </c>
      <c r="C906" s="1">
        <v>41056.819050925929</v>
      </c>
      <c r="D906">
        <v>28310.79811950968</v>
      </c>
      <c r="E906" t="s">
        <v>11</v>
      </c>
      <c r="F906" t="s">
        <v>17</v>
      </c>
      <c r="G906" t="s">
        <v>148</v>
      </c>
      <c r="H906" t="s">
        <v>7</v>
      </c>
      <c r="I906">
        <v>11</v>
      </c>
      <c r="J906" t="str">
        <f>VLOOKUP(tblSalaries[[#This Row],[clean Country]],tblCountries[[#All],[Mapping]:[Region]],2,FALSE)</f>
        <v>EMEA</v>
      </c>
      <c r="L906" s="9" t="str">
        <f>IF($T906,tblSalaries[[#This Row],[Salary in USD]],"")</f>
        <v/>
      </c>
      <c r="M906" s="9" t="str">
        <f>IF($T906,tblSalaries[[#This Row],[Your Job Title]],"")</f>
        <v/>
      </c>
      <c r="N906" s="9" t="str">
        <f>IF($T906,tblSalaries[[#This Row],[Job Type]],"")</f>
        <v/>
      </c>
      <c r="O906" s="9" t="str">
        <f>IF($T906,tblSalaries[[#This Row],[clean Country]],"")</f>
        <v/>
      </c>
      <c r="P906" s="9" t="str">
        <f>IF($T906,tblSalaries[[#This Row],[How many hours of a day you work on Excel]],"")</f>
        <v/>
      </c>
      <c r="Q906" s="9" t="str">
        <f>IF($T906,tblSalaries[[#This Row],[Years of Experience]],"")</f>
        <v/>
      </c>
      <c r="R906" s="9" t="str">
        <f>IF($T906,tblSalaries[[#This Row],[Region]],"")</f>
        <v/>
      </c>
      <c r="T906" s="11">
        <f t="shared" si="14"/>
        <v>0</v>
      </c>
      <c r="U906" s="11">
        <f>VLOOKUP(tblSalaries[[#This Row],[Region]],SReg,2,FALSE)</f>
        <v>0</v>
      </c>
      <c r="V906" s="11">
        <f>VLOOKUP(tblSalaries[[#This Row],[How many hours of a day you work on Excel]],SHours,2,FALSE)</f>
        <v>1</v>
      </c>
      <c r="W906" s="11">
        <f>IF(tblSalaries[[#This Row],[Years of Experience]]="",Filters!$I$10,VLOOKUP(tblSalaries[[#This Row],[Years of Experience]],Filters!$G$3:$I$9,3,TRUE))</f>
        <v>1</v>
      </c>
    </row>
    <row r="907" spans="2:23" ht="15" customHeight="1" x14ac:dyDescent="0.25">
      <c r="B907" t="s">
        <v>2303</v>
      </c>
      <c r="C907" s="1">
        <v>41056.820775462962</v>
      </c>
      <c r="D907">
        <v>26043.18849932796</v>
      </c>
      <c r="E907" t="s">
        <v>775</v>
      </c>
      <c r="F907" t="s">
        <v>45</v>
      </c>
      <c r="G907" t="s">
        <v>62</v>
      </c>
      <c r="H907" t="s">
        <v>7</v>
      </c>
      <c r="I907">
        <v>8</v>
      </c>
      <c r="J907" t="str">
        <f>VLOOKUP(tblSalaries[[#This Row],[clean Country]],tblCountries[[#All],[Mapping]:[Region]],2,FALSE)</f>
        <v>EMEA</v>
      </c>
      <c r="L907" s="9" t="str">
        <f>IF($T907,tblSalaries[[#This Row],[Salary in USD]],"")</f>
        <v/>
      </c>
      <c r="M907" s="9" t="str">
        <f>IF($T907,tblSalaries[[#This Row],[Your Job Title]],"")</f>
        <v/>
      </c>
      <c r="N907" s="9" t="str">
        <f>IF($T907,tblSalaries[[#This Row],[Job Type]],"")</f>
        <v/>
      </c>
      <c r="O907" s="9" t="str">
        <f>IF($T907,tblSalaries[[#This Row],[clean Country]],"")</f>
        <v/>
      </c>
      <c r="P907" s="9" t="str">
        <f>IF($T907,tblSalaries[[#This Row],[How many hours of a day you work on Excel]],"")</f>
        <v/>
      </c>
      <c r="Q907" s="9" t="str">
        <f>IF($T907,tblSalaries[[#This Row],[Years of Experience]],"")</f>
        <v/>
      </c>
      <c r="R907" s="9" t="str">
        <f>IF($T907,tblSalaries[[#This Row],[Region]],"")</f>
        <v/>
      </c>
      <c r="T907" s="11">
        <f t="shared" si="14"/>
        <v>0</v>
      </c>
      <c r="U907" s="11">
        <f>VLOOKUP(tblSalaries[[#This Row],[Region]],SReg,2,FALSE)</f>
        <v>0</v>
      </c>
      <c r="V907" s="11">
        <f>VLOOKUP(tblSalaries[[#This Row],[How many hours of a day you work on Excel]],SHours,2,FALSE)</f>
        <v>1</v>
      </c>
      <c r="W907" s="11">
        <f>IF(tblSalaries[[#This Row],[Years of Experience]]="",Filters!$I$10,VLOOKUP(tblSalaries[[#This Row],[Years of Experience]],Filters!$G$3:$I$9,3,TRUE))</f>
        <v>0</v>
      </c>
    </row>
    <row r="908" spans="2:23" ht="15" customHeight="1" x14ac:dyDescent="0.25">
      <c r="B908" t="s">
        <v>2304</v>
      </c>
      <c r="C908" s="1">
        <v>41056.846412037034</v>
      </c>
      <c r="D908">
        <v>96891.417358250401</v>
      </c>
      <c r="E908" t="s">
        <v>776</v>
      </c>
      <c r="F908" t="s">
        <v>17</v>
      </c>
      <c r="G908" t="s">
        <v>70</v>
      </c>
      <c r="H908" t="s">
        <v>22</v>
      </c>
      <c r="I908">
        <v>7</v>
      </c>
      <c r="J908" t="str">
        <f>VLOOKUP(tblSalaries[[#This Row],[clean Country]],tblCountries[[#All],[Mapping]:[Region]],2,FALSE)</f>
        <v>APAC</v>
      </c>
      <c r="L908" s="9" t="str">
        <f>IF($T908,tblSalaries[[#This Row],[Salary in USD]],"")</f>
        <v/>
      </c>
      <c r="M908" s="9" t="str">
        <f>IF($T908,tblSalaries[[#This Row],[Your Job Title]],"")</f>
        <v/>
      </c>
      <c r="N908" s="9" t="str">
        <f>IF($T908,tblSalaries[[#This Row],[Job Type]],"")</f>
        <v/>
      </c>
      <c r="O908" s="9" t="str">
        <f>IF($T908,tblSalaries[[#This Row],[clean Country]],"")</f>
        <v/>
      </c>
      <c r="P908" s="9" t="str">
        <f>IF($T908,tblSalaries[[#This Row],[How many hours of a day you work on Excel]],"")</f>
        <v/>
      </c>
      <c r="Q908" s="9" t="str">
        <f>IF($T908,tblSalaries[[#This Row],[Years of Experience]],"")</f>
        <v/>
      </c>
      <c r="R908" s="9" t="str">
        <f>IF($T908,tblSalaries[[#This Row],[Region]],"")</f>
        <v/>
      </c>
      <c r="T908" s="11">
        <f t="shared" si="14"/>
        <v>0</v>
      </c>
      <c r="U908" s="11">
        <f>VLOOKUP(tblSalaries[[#This Row],[Region]],SReg,2,FALSE)</f>
        <v>0</v>
      </c>
      <c r="V908" s="11">
        <f>VLOOKUP(tblSalaries[[#This Row],[How many hours of a day you work on Excel]],SHours,2,FALSE)</f>
        <v>0</v>
      </c>
      <c r="W908" s="11">
        <f>IF(tblSalaries[[#This Row],[Years of Experience]]="",Filters!$I$10,VLOOKUP(tblSalaries[[#This Row],[Years of Experience]],Filters!$G$3:$I$9,3,TRUE))</f>
        <v>0</v>
      </c>
    </row>
    <row r="909" spans="2:23" ht="15" customHeight="1" x14ac:dyDescent="0.25">
      <c r="B909" t="s">
        <v>2305</v>
      </c>
      <c r="C909" s="1">
        <v>41056.863344907404</v>
      </c>
      <c r="D909">
        <v>2564.3400029917298</v>
      </c>
      <c r="E909" t="s">
        <v>777</v>
      </c>
      <c r="F909" t="s">
        <v>391</v>
      </c>
      <c r="G909" t="s">
        <v>6</v>
      </c>
      <c r="H909" t="s">
        <v>7</v>
      </c>
      <c r="I909">
        <v>4</v>
      </c>
      <c r="J909" t="str">
        <f>VLOOKUP(tblSalaries[[#This Row],[clean Country]],tblCountries[[#All],[Mapping]:[Region]],2,FALSE)</f>
        <v>APAC</v>
      </c>
      <c r="L909" s="9" t="str">
        <f>IF($T909,tblSalaries[[#This Row],[Salary in USD]],"")</f>
        <v/>
      </c>
      <c r="M909" s="9" t="str">
        <f>IF($T909,tblSalaries[[#This Row],[Your Job Title]],"")</f>
        <v/>
      </c>
      <c r="N909" s="9" t="str">
        <f>IF($T909,tblSalaries[[#This Row],[Job Type]],"")</f>
        <v/>
      </c>
      <c r="O909" s="9" t="str">
        <f>IF($T909,tblSalaries[[#This Row],[clean Country]],"")</f>
        <v/>
      </c>
      <c r="P909" s="9" t="str">
        <f>IF($T909,tblSalaries[[#This Row],[How many hours of a day you work on Excel]],"")</f>
        <v/>
      </c>
      <c r="Q909" s="9" t="str">
        <f>IF($T909,tblSalaries[[#This Row],[Years of Experience]],"")</f>
        <v/>
      </c>
      <c r="R909" s="9" t="str">
        <f>IF($T909,tblSalaries[[#This Row],[Region]],"")</f>
        <v/>
      </c>
      <c r="T909" s="11">
        <f t="shared" si="14"/>
        <v>0</v>
      </c>
      <c r="U909" s="11">
        <f>VLOOKUP(tblSalaries[[#This Row],[Region]],SReg,2,FALSE)</f>
        <v>0</v>
      </c>
      <c r="V909" s="11">
        <f>VLOOKUP(tblSalaries[[#This Row],[How many hours of a day you work on Excel]],SHours,2,FALSE)</f>
        <v>1</v>
      </c>
      <c r="W909" s="11">
        <f>IF(tblSalaries[[#This Row],[Years of Experience]]="",Filters!$I$10,VLOOKUP(tblSalaries[[#This Row],[Years of Experience]],Filters!$G$3:$I$9,3,TRUE))</f>
        <v>0</v>
      </c>
    </row>
    <row r="910" spans="2:23" ht="15" customHeight="1" x14ac:dyDescent="0.25">
      <c r="B910" t="s">
        <v>2306</v>
      </c>
      <c r="C910" s="1">
        <v>41056.869386574072</v>
      </c>
      <c r="D910">
        <v>3205.4250037396623</v>
      </c>
      <c r="E910" t="s">
        <v>778</v>
      </c>
      <c r="F910" t="s">
        <v>3391</v>
      </c>
      <c r="G910" t="s">
        <v>6</v>
      </c>
      <c r="H910" t="s">
        <v>10</v>
      </c>
      <c r="I910">
        <v>8</v>
      </c>
      <c r="J910" t="str">
        <f>VLOOKUP(tblSalaries[[#This Row],[clean Country]],tblCountries[[#All],[Mapping]:[Region]],2,FALSE)</f>
        <v>APAC</v>
      </c>
      <c r="L910" s="9" t="str">
        <f>IF($T910,tblSalaries[[#This Row],[Salary in USD]],"")</f>
        <v/>
      </c>
      <c r="M910" s="9" t="str">
        <f>IF($T910,tblSalaries[[#This Row],[Your Job Title]],"")</f>
        <v/>
      </c>
      <c r="N910" s="9" t="str">
        <f>IF($T910,tblSalaries[[#This Row],[Job Type]],"")</f>
        <v/>
      </c>
      <c r="O910" s="9" t="str">
        <f>IF($T910,tblSalaries[[#This Row],[clean Country]],"")</f>
        <v/>
      </c>
      <c r="P910" s="9" t="str">
        <f>IF($T910,tblSalaries[[#This Row],[How many hours of a day you work on Excel]],"")</f>
        <v/>
      </c>
      <c r="Q910" s="9" t="str">
        <f>IF($T910,tblSalaries[[#This Row],[Years of Experience]],"")</f>
        <v/>
      </c>
      <c r="R910" s="9" t="str">
        <f>IF($T910,tblSalaries[[#This Row],[Region]],"")</f>
        <v/>
      </c>
      <c r="T910" s="11">
        <f t="shared" si="14"/>
        <v>0</v>
      </c>
      <c r="U910" s="11">
        <f>VLOOKUP(tblSalaries[[#This Row],[Region]],SReg,2,FALSE)</f>
        <v>0</v>
      </c>
      <c r="V910" s="11">
        <f>VLOOKUP(tblSalaries[[#This Row],[How many hours of a day you work on Excel]],SHours,2,FALSE)</f>
        <v>1</v>
      </c>
      <c r="W910" s="11">
        <f>IF(tblSalaries[[#This Row],[Years of Experience]]="",Filters!$I$10,VLOOKUP(tblSalaries[[#This Row],[Years of Experience]],Filters!$G$3:$I$9,3,TRUE))</f>
        <v>0</v>
      </c>
    </row>
    <row r="911" spans="2:23" ht="15" customHeight="1" x14ac:dyDescent="0.25">
      <c r="B911" t="s">
        <v>2307</v>
      </c>
      <c r="C911" s="1">
        <v>41056.877858796295</v>
      </c>
      <c r="D911">
        <v>10684.750012465542</v>
      </c>
      <c r="E911" t="s">
        <v>90</v>
      </c>
      <c r="F911" t="s">
        <v>17</v>
      </c>
      <c r="G911" t="s">
        <v>6</v>
      </c>
      <c r="H911" t="s">
        <v>10</v>
      </c>
      <c r="I911">
        <v>8</v>
      </c>
      <c r="J911" t="str">
        <f>VLOOKUP(tblSalaries[[#This Row],[clean Country]],tblCountries[[#All],[Mapping]:[Region]],2,FALSE)</f>
        <v>APAC</v>
      </c>
      <c r="L911" s="9" t="str">
        <f>IF($T911,tblSalaries[[#This Row],[Salary in USD]],"")</f>
        <v/>
      </c>
      <c r="M911" s="9" t="str">
        <f>IF($T911,tblSalaries[[#This Row],[Your Job Title]],"")</f>
        <v/>
      </c>
      <c r="N911" s="9" t="str">
        <f>IF($T911,tblSalaries[[#This Row],[Job Type]],"")</f>
        <v/>
      </c>
      <c r="O911" s="9" t="str">
        <f>IF($T911,tblSalaries[[#This Row],[clean Country]],"")</f>
        <v/>
      </c>
      <c r="P911" s="9" t="str">
        <f>IF($T911,tblSalaries[[#This Row],[How many hours of a day you work on Excel]],"")</f>
        <v/>
      </c>
      <c r="Q911" s="9" t="str">
        <f>IF($T911,tblSalaries[[#This Row],[Years of Experience]],"")</f>
        <v/>
      </c>
      <c r="R911" s="9" t="str">
        <f>IF($T911,tblSalaries[[#This Row],[Region]],"")</f>
        <v/>
      </c>
      <c r="T911" s="11">
        <f t="shared" si="14"/>
        <v>0</v>
      </c>
      <c r="U911" s="11">
        <f>VLOOKUP(tblSalaries[[#This Row],[Region]],SReg,2,FALSE)</f>
        <v>0</v>
      </c>
      <c r="V911" s="11">
        <f>VLOOKUP(tblSalaries[[#This Row],[How many hours of a day you work on Excel]],SHours,2,FALSE)</f>
        <v>1</v>
      </c>
      <c r="W911" s="11">
        <f>IF(tblSalaries[[#This Row],[Years of Experience]]="",Filters!$I$10,VLOOKUP(tblSalaries[[#This Row],[Years of Experience]],Filters!$G$3:$I$9,3,TRUE))</f>
        <v>0</v>
      </c>
    </row>
    <row r="912" spans="2:23" ht="15" customHeight="1" x14ac:dyDescent="0.25">
      <c r="B912" t="s">
        <v>2308</v>
      </c>
      <c r="C912" s="1">
        <v>41056.890057870369</v>
      </c>
      <c r="D912">
        <v>150000</v>
      </c>
      <c r="E912" t="s">
        <v>391</v>
      </c>
      <c r="F912" t="s">
        <v>391</v>
      </c>
      <c r="G912" t="s">
        <v>12</v>
      </c>
      <c r="H912" t="s">
        <v>7</v>
      </c>
      <c r="I912">
        <v>25</v>
      </c>
      <c r="J912" t="str">
        <f>VLOOKUP(tblSalaries[[#This Row],[clean Country]],tblCountries[[#All],[Mapping]:[Region]],2,FALSE)</f>
        <v>USA</v>
      </c>
      <c r="L912" s="9">
        <f>IF($T912,tblSalaries[[#This Row],[Salary in USD]],"")</f>
        <v>150000</v>
      </c>
      <c r="M912" s="9" t="str">
        <f>IF($T912,tblSalaries[[#This Row],[Your Job Title]],"")</f>
        <v>Controller</v>
      </c>
      <c r="N912" s="9" t="str">
        <f>IF($T912,tblSalaries[[#This Row],[Job Type]],"")</f>
        <v>Controller</v>
      </c>
      <c r="O912" s="9" t="str">
        <f>IF($T912,tblSalaries[[#This Row],[clean Country]],"")</f>
        <v>USA</v>
      </c>
      <c r="P912" s="9" t="str">
        <f>IF($T912,tblSalaries[[#This Row],[How many hours of a day you work on Excel]],"")</f>
        <v>4 to 6 hours a day</v>
      </c>
      <c r="Q912" s="9">
        <f>IF($T912,tblSalaries[[#This Row],[Years of Experience]],"")</f>
        <v>25</v>
      </c>
      <c r="R912" s="9" t="str">
        <f>IF($T912,tblSalaries[[#This Row],[Region]],"")</f>
        <v>USA</v>
      </c>
      <c r="T912" s="11">
        <f t="shared" si="14"/>
        <v>1</v>
      </c>
      <c r="U912" s="11">
        <f>VLOOKUP(tblSalaries[[#This Row],[Region]],SReg,2,FALSE)</f>
        <v>1</v>
      </c>
      <c r="V912" s="11">
        <f>VLOOKUP(tblSalaries[[#This Row],[How many hours of a day you work on Excel]],SHours,2,FALSE)</f>
        <v>1</v>
      </c>
      <c r="W912" s="11">
        <f>IF(tblSalaries[[#This Row],[Years of Experience]]="",Filters!$I$10,VLOOKUP(tblSalaries[[#This Row],[Years of Experience]],Filters!$G$3:$I$9,3,TRUE))</f>
        <v>1</v>
      </c>
    </row>
    <row r="913" spans="2:23" ht="15" customHeight="1" x14ac:dyDescent="0.25">
      <c r="B913" t="s">
        <v>2309</v>
      </c>
      <c r="C913" s="1">
        <v>41056.892152777778</v>
      </c>
      <c r="D913">
        <v>12465.541681209797</v>
      </c>
      <c r="E913" t="s">
        <v>779</v>
      </c>
      <c r="F913" t="s">
        <v>45</v>
      </c>
      <c r="G913" t="s">
        <v>6</v>
      </c>
      <c r="H913" t="s">
        <v>7</v>
      </c>
      <c r="I913">
        <v>3</v>
      </c>
      <c r="J913" t="str">
        <f>VLOOKUP(tblSalaries[[#This Row],[clean Country]],tblCountries[[#All],[Mapping]:[Region]],2,FALSE)</f>
        <v>APAC</v>
      </c>
      <c r="L913" s="9" t="str">
        <f>IF($T913,tblSalaries[[#This Row],[Salary in USD]],"")</f>
        <v/>
      </c>
      <c r="M913" s="9" t="str">
        <f>IF($T913,tblSalaries[[#This Row],[Your Job Title]],"")</f>
        <v/>
      </c>
      <c r="N913" s="9" t="str">
        <f>IF($T913,tblSalaries[[#This Row],[Job Type]],"")</f>
        <v/>
      </c>
      <c r="O913" s="9" t="str">
        <f>IF($T913,tblSalaries[[#This Row],[clean Country]],"")</f>
        <v/>
      </c>
      <c r="P913" s="9" t="str">
        <f>IF($T913,tblSalaries[[#This Row],[How many hours of a day you work on Excel]],"")</f>
        <v/>
      </c>
      <c r="Q913" s="9" t="str">
        <f>IF($T913,tblSalaries[[#This Row],[Years of Experience]],"")</f>
        <v/>
      </c>
      <c r="R913" s="9" t="str">
        <f>IF($T913,tblSalaries[[#This Row],[Region]],"")</f>
        <v/>
      </c>
      <c r="T913" s="11">
        <f t="shared" si="14"/>
        <v>0</v>
      </c>
      <c r="U913" s="11">
        <f>VLOOKUP(tblSalaries[[#This Row],[Region]],SReg,2,FALSE)</f>
        <v>0</v>
      </c>
      <c r="V913" s="11">
        <f>VLOOKUP(tblSalaries[[#This Row],[How many hours of a day you work on Excel]],SHours,2,FALSE)</f>
        <v>1</v>
      </c>
      <c r="W913" s="11">
        <f>IF(tblSalaries[[#This Row],[Years of Experience]]="",Filters!$I$10,VLOOKUP(tblSalaries[[#This Row],[Years of Experience]],Filters!$G$3:$I$9,3,TRUE))</f>
        <v>0</v>
      </c>
    </row>
    <row r="914" spans="2:23" ht="15" customHeight="1" x14ac:dyDescent="0.25">
      <c r="B914" t="s">
        <v>2310</v>
      </c>
      <c r="C914" s="1">
        <v>41056.906006944446</v>
      </c>
      <c r="D914">
        <v>19055.991584874118</v>
      </c>
      <c r="E914" t="s">
        <v>780</v>
      </c>
      <c r="F914" t="s">
        <v>17</v>
      </c>
      <c r="G914" t="s">
        <v>781</v>
      </c>
      <c r="H914" t="s">
        <v>7</v>
      </c>
      <c r="I914">
        <v>4</v>
      </c>
      <c r="J914" t="str">
        <f>VLOOKUP(tblSalaries[[#This Row],[clean Country]],tblCountries[[#All],[Mapping]:[Region]],2,FALSE)</f>
        <v>EMEA</v>
      </c>
      <c r="L914" s="9" t="str">
        <f>IF($T914,tblSalaries[[#This Row],[Salary in USD]],"")</f>
        <v/>
      </c>
      <c r="M914" s="9" t="str">
        <f>IF($T914,tblSalaries[[#This Row],[Your Job Title]],"")</f>
        <v/>
      </c>
      <c r="N914" s="9" t="str">
        <f>IF($T914,tblSalaries[[#This Row],[Job Type]],"")</f>
        <v/>
      </c>
      <c r="O914" s="9" t="str">
        <f>IF($T914,tblSalaries[[#This Row],[clean Country]],"")</f>
        <v/>
      </c>
      <c r="P914" s="9" t="str">
        <f>IF($T914,tblSalaries[[#This Row],[How many hours of a day you work on Excel]],"")</f>
        <v/>
      </c>
      <c r="Q914" s="9" t="str">
        <f>IF($T914,tblSalaries[[#This Row],[Years of Experience]],"")</f>
        <v/>
      </c>
      <c r="R914" s="9" t="str">
        <f>IF($T914,tblSalaries[[#This Row],[Region]],"")</f>
        <v/>
      </c>
      <c r="T914" s="11">
        <f t="shared" si="14"/>
        <v>0</v>
      </c>
      <c r="U914" s="11">
        <f>VLOOKUP(tblSalaries[[#This Row],[Region]],SReg,2,FALSE)</f>
        <v>0</v>
      </c>
      <c r="V914" s="11">
        <f>VLOOKUP(tblSalaries[[#This Row],[How many hours of a day you work on Excel]],SHours,2,FALSE)</f>
        <v>1</v>
      </c>
      <c r="W914" s="11">
        <f>IF(tblSalaries[[#This Row],[Years of Experience]]="",Filters!$I$10,VLOOKUP(tblSalaries[[#This Row],[Years of Experience]],Filters!$G$3:$I$9,3,TRUE))</f>
        <v>0</v>
      </c>
    </row>
    <row r="915" spans="2:23" ht="15" customHeight="1" x14ac:dyDescent="0.25">
      <c r="B915" t="s">
        <v>2311</v>
      </c>
      <c r="C915" s="1">
        <v>41056.90966435185</v>
      </c>
      <c r="D915">
        <v>105000</v>
      </c>
      <c r="E915" t="s">
        <v>35</v>
      </c>
      <c r="F915" t="s">
        <v>17</v>
      </c>
      <c r="G915" t="s">
        <v>12</v>
      </c>
      <c r="H915" t="s">
        <v>7</v>
      </c>
      <c r="I915">
        <v>20</v>
      </c>
      <c r="J915" t="str">
        <f>VLOOKUP(tblSalaries[[#This Row],[clean Country]],tblCountries[[#All],[Mapping]:[Region]],2,FALSE)</f>
        <v>USA</v>
      </c>
      <c r="L915" s="9">
        <f>IF($T915,tblSalaries[[#This Row],[Salary in USD]],"")</f>
        <v>105000</v>
      </c>
      <c r="M915" s="9" t="str">
        <f>IF($T915,tblSalaries[[#This Row],[Your Job Title]],"")</f>
        <v>business analyst</v>
      </c>
      <c r="N915" s="9" t="str">
        <f>IF($T915,tblSalaries[[#This Row],[Job Type]],"")</f>
        <v>Analyst</v>
      </c>
      <c r="O915" s="9" t="str">
        <f>IF($T915,tblSalaries[[#This Row],[clean Country]],"")</f>
        <v>USA</v>
      </c>
      <c r="P915" s="9" t="str">
        <f>IF($T915,tblSalaries[[#This Row],[How many hours of a day you work on Excel]],"")</f>
        <v>4 to 6 hours a day</v>
      </c>
      <c r="Q915" s="9">
        <f>IF($T915,tblSalaries[[#This Row],[Years of Experience]],"")</f>
        <v>20</v>
      </c>
      <c r="R915" s="9" t="str">
        <f>IF($T915,tblSalaries[[#This Row],[Region]],"")</f>
        <v>USA</v>
      </c>
      <c r="T915" s="11">
        <f t="shared" si="14"/>
        <v>1</v>
      </c>
      <c r="U915" s="11">
        <f>VLOOKUP(tblSalaries[[#This Row],[Region]],SReg,2,FALSE)</f>
        <v>1</v>
      </c>
      <c r="V915" s="11">
        <f>VLOOKUP(tblSalaries[[#This Row],[How many hours of a day you work on Excel]],SHours,2,FALSE)</f>
        <v>1</v>
      </c>
      <c r="W915" s="11">
        <f>IF(tblSalaries[[#This Row],[Years of Experience]]="",Filters!$I$10,VLOOKUP(tblSalaries[[#This Row],[Years of Experience]],Filters!$G$3:$I$9,3,TRUE))</f>
        <v>1</v>
      </c>
    </row>
    <row r="916" spans="2:23" ht="15" customHeight="1" x14ac:dyDescent="0.25">
      <c r="B916" t="s">
        <v>2312</v>
      </c>
      <c r="C916" s="1">
        <v>41056.920312499999</v>
      </c>
      <c r="D916">
        <v>24000</v>
      </c>
      <c r="E916" t="s">
        <v>35</v>
      </c>
      <c r="F916" t="s">
        <v>17</v>
      </c>
      <c r="G916" t="s">
        <v>6</v>
      </c>
      <c r="H916" t="s">
        <v>7</v>
      </c>
      <c r="I916">
        <v>3</v>
      </c>
      <c r="J916" t="str">
        <f>VLOOKUP(tblSalaries[[#This Row],[clean Country]],tblCountries[[#All],[Mapping]:[Region]],2,FALSE)</f>
        <v>APAC</v>
      </c>
      <c r="L916" s="9" t="str">
        <f>IF($T916,tblSalaries[[#This Row],[Salary in USD]],"")</f>
        <v/>
      </c>
      <c r="M916" s="9" t="str">
        <f>IF($T916,tblSalaries[[#This Row],[Your Job Title]],"")</f>
        <v/>
      </c>
      <c r="N916" s="9" t="str">
        <f>IF($T916,tblSalaries[[#This Row],[Job Type]],"")</f>
        <v/>
      </c>
      <c r="O916" s="9" t="str">
        <f>IF($T916,tblSalaries[[#This Row],[clean Country]],"")</f>
        <v/>
      </c>
      <c r="P916" s="9" t="str">
        <f>IF($T916,tblSalaries[[#This Row],[How many hours of a day you work on Excel]],"")</f>
        <v/>
      </c>
      <c r="Q916" s="9" t="str">
        <f>IF($T916,tblSalaries[[#This Row],[Years of Experience]],"")</f>
        <v/>
      </c>
      <c r="R916" s="9" t="str">
        <f>IF($T916,tblSalaries[[#This Row],[Region]],"")</f>
        <v/>
      </c>
      <c r="T916" s="11">
        <f t="shared" si="14"/>
        <v>0</v>
      </c>
      <c r="U916" s="11">
        <f>VLOOKUP(tblSalaries[[#This Row],[Region]],SReg,2,FALSE)</f>
        <v>0</v>
      </c>
      <c r="V916" s="11">
        <f>VLOOKUP(tblSalaries[[#This Row],[How many hours of a day you work on Excel]],SHours,2,FALSE)</f>
        <v>1</v>
      </c>
      <c r="W916" s="11">
        <f>IF(tblSalaries[[#This Row],[Years of Experience]]="",Filters!$I$10,VLOOKUP(tblSalaries[[#This Row],[Years of Experience]],Filters!$G$3:$I$9,3,TRUE))</f>
        <v>0</v>
      </c>
    </row>
    <row r="917" spans="2:23" ht="15" customHeight="1" x14ac:dyDescent="0.25">
      <c r="B917" t="s">
        <v>2313</v>
      </c>
      <c r="C917" s="1">
        <v>41056.931956018518</v>
      </c>
      <c r="D917">
        <v>78808.913603364199</v>
      </c>
      <c r="E917" t="s">
        <v>782</v>
      </c>
      <c r="F917" t="s">
        <v>17</v>
      </c>
      <c r="G917" t="s">
        <v>59</v>
      </c>
      <c r="H917" t="s">
        <v>10</v>
      </c>
      <c r="I917">
        <v>10</v>
      </c>
      <c r="J917" t="str">
        <f>VLOOKUP(tblSalaries[[#This Row],[clean Country]],tblCountries[[#All],[Mapping]:[Region]],2,FALSE)</f>
        <v>EMEA</v>
      </c>
      <c r="L917" s="9" t="str">
        <f>IF($T917,tblSalaries[[#This Row],[Salary in USD]],"")</f>
        <v/>
      </c>
      <c r="M917" s="9" t="str">
        <f>IF($T917,tblSalaries[[#This Row],[Your Job Title]],"")</f>
        <v/>
      </c>
      <c r="N917" s="9" t="str">
        <f>IF($T917,tblSalaries[[#This Row],[Job Type]],"")</f>
        <v/>
      </c>
      <c r="O917" s="9" t="str">
        <f>IF($T917,tblSalaries[[#This Row],[clean Country]],"")</f>
        <v/>
      </c>
      <c r="P917" s="9" t="str">
        <f>IF($T917,tblSalaries[[#This Row],[How many hours of a day you work on Excel]],"")</f>
        <v/>
      </c>
      <c r="Q917" s="9" t="str">
        <f>IF($T917,tblSalaries[[#This Row],[Years of Experience]],"")</f>
        <v/>
      </c>
      <c r="R917" s="9" t="str">
        <f>IF($T917,tblSalaries[[#This Row],[Region]],"")</f>
        <v/>
      </c>
      <c r="T917" s="11">
        <f t="shared" si="14"/>
        <v>0</v>
      </c>
      <c r="U917" s="11">
        <f>VLOOKUP(tblSalaries[[#This Row],[Region]],SReg,2,FALSE)</f>
        <v>0</v>
      </c>
      <c r="V917" s="11">
        <f>VLOOKUP(tblSalaries[[#This Row],[How many hours of a day you work on Excel]],SHours,2,FALSE)</f>
        <v>1</v>
      </c>
      <c r="W917" s="11">
        <f>IF(tblSalaries[[#This Row],[Years of Experience]]="",Filters!$I$10,VLOOKUP(tblSalaries[[#This Row],[Years of Experience]],Filters!$G$3:$I$9,3,TRUE))</f>
        <v>1</v>
      </c>
    </row>
    <row r="918" spans="2:23" ht="15" customHeight="1" x14ac:dyDescent="0.25">
      <c r="B918" t="s">
        <v>2314</v>
      </c>
      <c r="C918" s="1">
        <v>41056.94122685185</v>
      </c>
      <c r="D918">
        <v>42000</v>
      </c>
      <c r="E918" t="s">
        <v>783</v>
      </c>
      <c r="F918" t="s">
        <v>391</v>
      </c>
      <c r="G918" t="s">
        <v>110</v>
      </c>
      <c r="H918" t="s">
        <v>10</v>
      </c>
      <c r="I918">
        <v>15</v>
      </c>
      <c r="J918" t="str">
        <f>VLOOKUP(tblSalaries[[#This Row],[clean Country]],tblCountries[[#All],[Mapping]:[Region]],2,FALSE)</f>
        <v>EMEA</v>
      </c>
      <c r="L918" s="9" t="str">
        <f>IF($T918,tblSalaries[[#This Row],[Salary in USD]],"")</f>
        <v/>
      </c>
      <c r="M918" s="9" t="str">
        <f>IF($T918,tblSalaries[[#This Row],[Your Job Title]],"")</f>
        <v/>
      </c>
      <c r="N918" s="9" t="str">
        <f>IF($T918,tblSalaries[[#This Row],[Job Type]],"")</f>
        <v/>
      </c>
      <c r="O918" s="9" t="str">
        <f>IF($T918,tblSalaries[[#This Row],[clean Country]],"")</f>
        <v/>
      </c>
      <c r="P918" s="9" t="str">
        <f>IF($T918,tblSalaries[[#This Row],[How many hours of a day you work on Excel]],"")</f>
        <v/>
      </c>
      <c r="Q918" s="9" t="str">
        <f>IF($T918,tblSalaries[[#This Row],[Years of Experience]],"")</f>
        <v/>
      </c>
      <c r="R918" s="9" t="str">
        <f>IF($T918,tblSalaries[[#This Row],[Region]],"")</f>
        <v/>
      </c>
      <c r="T918" s="11">
        <f t="shared" si="14"/>
        <v>0</v>
      </c>
      <c r="U918" s="11">
        <f>VLOOKUP(tblSalaries[[#This Row],[Region]],SReg,2,FALSE)</f>
        <v>0</v>
      </c>
      <c r="V918" s="11">
        <f>VLOOKUP(tblSalaries[[#This Row],[How many hours of a day you work on Excel]],SHours,2,FALSE)</f>
        <v>1</v>
      </c>
      <c r="W918" s="11">
        <f>IF(tblSalaries[[#This Row],[Years of Experience]]="",Filters!$I$10,VLOOKUP(tblSalaries[[#This Row],[Years of Experience]],Filters!$G$3:$I$9,3,TRUE))</f>
        <v>1</v>
      </c>
    </row>
    <row r="919" spans="2:23" ht="15" customHeight="1" x14ac:dyDescent="0.25">
      <c r="B919" t="s">
        <v>2315</v>
      </c>
      <c r="C919" s="1">
        <v>41056.944884259261</v>
      </c>
      <c r="D919">
        <v>9490.1984044603923</v>
      </c>
      <c r="E919" t="s">
        <v>784</v>
      </c>
      <c r="F919" t="s">
        <v>17</v>
      </c>
      <c r="G919" t="s">
        <v>118</v>
      </c>
      <c r="H919" t="s">
        <v>10</v>
      </c>
      <c r="I919">
        <v>8</v>
      </c>
      <c r="J919" t="str">
        <f>VLOOKUP(tblSalaries[[#This Row],[clean Country]],tblCountries[[#All],[Mapping]:[Region]],2,FALSE)</f>
        <v>S AMER</v>
      </c>
      <c r="L919" s="9" t="str">
        <f>IF($T919,tblSalaries[[#This Row],[Salary in USD]],"")</f>
        <v/>
      </c>
      <c r="M919" s="9" t="str">
        <f>IF($T919,tblSalaries[[#This Row],[Your Job Title]],"")</f>
        <v/>
      </c>
      <c r="N919" s="9" t="str">
        <f>IF($T919,tblSalaries[[#This Row],[Job Type]],"")</f>
        <v/>
      </c>
      <c r="O919" s="9" t="str">
        <f>IF($T919,tblSalaries[[#This Row],[clean Country]],"")</f>
        <v/>
      </c>
      <c r="P919" s="9" t="str">
        <f>IF($T919,tblSalaries[[#This Row],[How many hours of a day you work on Excel]],"")</f>
        <v/>
      </c>
      <c r="Q919" s="9" t="str">
        <f>IF($T919,tblSalaries[[#This Row],[Years of Experience]],"")</f>
        <v/>
      </c>
      <c r="R919" s="9" t="str">
        <f>IF($T919,tblSalaries[[#This Row],[Region]],"")</f>
        <v/>
      </c>
      <c r="T919" s="11">
        <f t="shared" si="14"/>
        <v>0</v>
      </c>
      <c r="U919" s="11">
        <f>VLOOKUP(tblSalaries[[#This Row],[Region]],SReg,2,FALSE)</f>
        <v>0</v>
      </c>
      <c r="V919" s="11">
        <f>VLOOKUP(tblSalaries[[#This Row],[How many hours of a day you work on Excel]],SHours,2,FALSE)</f>
        <v>1</v>
      </c>
      <c r="W919" s="11">
        <f>IF(tblSalaries[[#This Row],[Years of Experience]]="",Filters!$I$10,VLOOKUP(tblSalaries[[#This Row],[Years of Experience]],Filters!$G$3:$I$9,3,TRUE))</f>
        <v>0</v>
      </c>
    </row>
    <row r="920" spans="2:23" ht="15" customHeight="1" x14ac:dyDescent="0.25">
      <c r="B920" t="s">
        <v>2316</v>
      </c>
      <c r="C920" s="1">
        <v>41056.957395833335</v>
      </c>
      <c r="D920">
        <v>60000</v>
      </c>
      <c r="E920" t="s">
        <v>294</v>
      </c>
      <c r="F920" t="s">
        <v>294</v>
      </c>
      <c r="G920" t="s">
        <v>142</v>
      </c>
      <c r="H920" t="s">
        <v>7</v>
      </c>
      <c r="I920">
        <v>5</v>
      </c>
      <c r="J920" t="str">
        <f>VLOOKUP(tblSalaries[[#This Row],[clean Country]],tblCountries[[#All],[Mapping]:[Region]],2,FALSE)</f>
        <v>APAC</v>
      </c>
      <c r="L920" s="9" t="str">
        <f>IF($T920,tblSalaries[[#This Row],[Salary in USD]],"")</f>
        <v/>
      </c>
      <c r="M920" s="9" t="str">
        <f>IF($T920,tblSalaries[[#This Row],[Your Job Title]],"")</f>
        <v/>
      </c>
      <c r="N920" s="9" t="str">
        <f>IF($T920,tblSalaries[[#This Row],[Job Type]],"")</f>
        <v/>
      </c>
      <c r="O920" s="9" t="str">
        <f>IF($T920,tblSalaries[[#This Row],[clean Country]],"")</f>
        <v/>
      </c>
      <c r="P920" s="9" t="str">
        <f>IF($T920,tblSalaries[[#This Row],[How many hours of a day you work on Excel]],"")</f>
        <v/>
      </c>
      <c r="Q920" s="9" t="str">
        <f>IF($T920,tblSalaries[[#This Row],[Years of Experience]],"")</f>
        <v/>
      </c>
      <c r="R920" s="9" t="str">
        <f>IF($T920,tblSalaries[[#This Row],[Region]],"")</f>
        <v/>
      </c>
      <c r="T920" s="11">
        <f t="shared" si="14"/>
        <v>0</v>
      </c>
      <c r="U920" s="11">
        <f>VLOOKUP(tblSalaries[[#This Row],[Region]],SReg,2,FALSE)</f>
        <v>0</v>
      </c>
      <c r="V920" s="11">
        <f>VLOOKUP(tblSalaries[[#This Row],[How many hours of a day you work on Excel]],SHours,2,FALSE)</f>
        <v>1</v>
      </c>
      <c r="W920" s="11">
        <f>IF(tblSalaries[[#This Row],[Years of Experience]]="",Filters!$I$10,VLOOKUP(tblSalaries[[#This Row],[Years of Experience]],Filters!$G$3:$I$9,3,TRUE))</f>
        <v>0</v>
      </c>
    </row>
    <row r="921" spans="2:23" ht="15" customHeight="1" x14ac:dyDescent="0.25">
      <c r="B921" t="s">
        <v>2317</v>
      </c>
      <c r="C921" s="1">
        <v>41056.960659722223</v>
      </c>
      <c r="D921">
        <v>17807.916687442568</v>
      </c>
      <c r="E921" t="s">
        <v>785</v>
      </c>
      <c r="F921" t="s">
        <v>45</v>
      </c>
      <c r="G921" t="s">
        <v>6</v>
      </c>
      <c r="H921" t="s">
        <v>10</v>
      </c>
      <c r="I921">
        <v>8</v>
      </c>
      <c r="J921" t="str">
        <f>VLOOKUP(tblSalaries[[#This Row],[clean Country]],tblCountries[[#All],[Mapping]:[Region]],2,FALSE)</f>
        <v>APAC</v>
      </c>
      <c r="L921" s="9" t="str">
        <f>IF($T921,tblSalaries[[#This Row],[Salary in USD]],"")</f>
        <v/>
      </c>
      <c r="M921" s="9" t="str">
        <f>IF($T921,tblSalaries[[#This Row],[Your Job Title]],"")</f>
        <v/>
      </c>
      <c r="N921" s="9" t="str">
        <f>IF($T921,tblSalaries[[#This Row],[Job Type]],"")</f>
        <v/>
      </c>
      <c r="O921" s="9" t="str">
        <f>IF($T921,tblSalaries[[#This Row],[clean Country]],"")</f>
        <v/>
      </c>
      <c r="P921" s="9" t="str">
        <f>IF($T921,tblSalaries[[#This Row],[How many hours of a day you work on Excel]],"")</f>
        <v/>
      </c>
      <c r="Q921" s="9" t="str">
        <f>IF($T921,tblSalaries[[#This Row],[Years of Experience]],"")</f>
        <v/>
      </c>
      <c r="R921" s="9" t="str">
        <f>IF($T921,tblSalaries[[#This Row],[Region]],"")</f>
        <v/>
      </c>
      <c r="T921" s="11">
        <f t="shared" si="14"/>
        <v>0</v>
      </c>
      <c r="U921" s="11">
        <f>VLOOKUP(tblSalaries[[#This Row],[Region]],SReg,2,FALSE)</f>
        <v>0</v>
      </c>
      <c r="V921" s="11">
        <f>VLOOKUP(tblSalaries[[#This Row],[How many hours of a day you work on Excel]],SHours,2,FALSE)</f>
        <v>1</v>
      </c>
      <c r="W921" s="11">
        <f>IF(tblSalaries[[#This Row],[Years of Experience]]="",Filters!$I$10,VLOOKUP(tblSalaries[[#This Row],[Years of Experience]],Filters!$G$3:$I$9,3,TRUE))</f>
        <v>0</v>
      </c>
    </row>
    <row r="922" spans="2:23" ht="15" customHeight="1" x14ac:dyDescent="0.25">
      <c r="B922" t="s">
        <v>2318</v>
      </c>
      <c r="C922" s="1">
        <v>41056.965289351851</v>
      </c>
      <c r="D922">
        <v>12465.541681209797</v>
      </c>
      <c r="E922" t="s">
        <v>173</v>
      </c>
      <c r="F922" t="s">
        <v>17</v>
      </c>
      <c r="G922" t="s">
        <v>6</v>
      </c>
      <c r="H922" t="s">
        <v>10</v>
      </c>
      <c r="I922">
        <v>1</v>
      </c>
      <c r="J922" t="str">
        <f>VLOOKUP(tblSalaries[[#This Row],[clean Country]],tblCountries[[#All],[Mapping]:[Region]],2,FALSE)</f>
        <v>APAC</v>
      </c>
      <c r="L922" s="9" t="str">
        <f>IF($T922,tblSalaries[[#This Row],[Salary in USD]],"")</f>
        <v/>
      </c>
      <c r="M922" s="9" t="str">
        <f>IF($T922,tblSalaries[[#This Row],[Your Job Title]],"")</f>
        <v/>
      </c>
      <c r="N922" s="9" t="str">
        <f>IF($T922,tblSalaries[[#This Row],[Job Type]],"")</f>
        <v/>
      </c>
      <c r="O922" s="9" t="str">
        <f>IF($T922,tblSalaries[[#This Row],[clean Country]],"")</f>
        <v/>
      </c>
      <c r="P922" s="9" t="str">
        <f>IF($T922,tblSalaries[[#This Row],[How many hours of a day you work on Excel]],"")</f>
        <v/>
      </c>
      <c r="Q922" s="9" t="str">
        <f>IF($T922,tblSalaries[[#This Row],[Years of Experience]],"")</f>
        <v/>
      </c>
      <c r="R922" s="9" t="str">
        <f>IF($T922,tblSalaries[[#This Row],[Region]],"")</f>
        <v/>
      </c>
      <c r="T922" s="11">
        <f t="shared" si="14"/>
        <v>0</v>
      </c>
      <c r="U922" s="11">
        <f>VLOOKUP(tblSalaries[[#This Row],[Region]],SReg,2,FALSE)</f>
        <v>0</v>
      </c>
      <c r="V922" s="11">
        <f>VLOOKUP(tblSalaries[[#This Row],[How many hours of a day you work on Excel]],SHours,2,FALSE)</f>
        <v>1</v>
      </c>
      <c r="W922" s="11">
        <f>IF(tblSalaries[[#This Row],[Years of Experience]]="",Filters!$I$10,VLOOKUP(tblSalaries[[#This Row],[Years of Experience]],Filters!$G$3:$I$9,3,TRUE))</f>
        <v>0</v>
      </c>
    </row>
    <row r="923" spans="2:23" ht="15" customHeight="1" x14ac:dyDescent="0.25">
      <c r="B923" t="s">
        <v>2319</v>
      </c>
      <c r="C923" s="1">
        <v>41056.980902777781</v>
      </c>
      <c r="D923">
        <v>20571</v>
      </c>
      <c r="E923" t="s">
        <v>25</v>
      </c>
      <c r="F923" t="s">
        <v>3393</v>
      </c>
      <c r="G923" t="s">
        <v>786</v>
      </c>
      <c r="H923" t="s">
        <v>7</v>
      </c>
      <c r="I923">
        <v>8</v>
      </c>
      <c r="J923" t="str">
        <f>VLOOKUP(tblSalaries[[#This Row],[clean Country]],tblCountries[[#All],[Mapping]:[Region]],2,FALSE)</f>
        <v>EMEA</v>
      </c>
      <c r="L923" s="9" t="str">
        <f>IF($T923,tblSalaries[[#This Row],[Salary in USD]],"")</f>
        <v/>
      </c>
      <c r="M923" s="9" t="str">
        <f>IF($T923,tblSalaries[[#This Row],[Your Job Title]],"")</f>
        <v/>
      </c>
      <c r="N923" s="9" t="str">
        <f>IF($T923,tblSalaries[[#This Row],[Job Type]],"")</f>
        <v/>
      </c>
      <c r="O923" s="9" t="str">
        <f>IF($T923,tblSalaries[[#This Row],[clean Country]],"")</f>
        <v/>
      </c>
      <c r="P923" s="9" t="str">
        <f>IF($T923,tblSalaries[[#This Row],[How many hours of a day you work on Excel]],"")</f>
        <v/>
      </c>
      <c r="Q923" s="9" t="str">
        <f>IF($T923,tblSalaries[[#This Row],[Years of Experience]],"")</f>
        <v/>
      </c>
      <c r="R923" s="9" t="str">
        <f>IF($T923,tblSalaries[[#This Row],[Region]],"")</f>
        <v/>
      </c>
      <c r="T923" s="11">
        <f t="shared" si="14"/>
        <v>0</v>
      </c>
      <c r="U923" s="11">
        <f>VLOOKUP(tblSalaries[[#This Row],[Region]],SReg,2,FALSE)</f>
        <v>0</v>
      </c>
      <c r="V923" s="11">
        <f>VLOOKUP(tblSalaries[[#This Row],[How many hours of a day you work on Excel]],SHours,2,FALSE)</f>
        <v>1</v>
      </c>
      <c r="W923" s="11">
        <f>IF(tblSalaries[[#This Row],[Years of Experience]]="",Filters!$I$10,VLOOKUP(tblSalaries[[#This Row],[Years of Experience]],Filters!$G$3:$I$9,3,TRUE))</f>
        <v>0</v>
      </c>
    </row>
    <row r="924" spans="2:23" ht="15" customHeight="1" x14ac:dyDescent="0.25">
      <c r="B924" t="s">
        <v>2320</v>
      </c>
      <c r="C924" s="1">
        <v>41056.988437499997</v>
      </c>
      <c r="D924">
        <v>3480</v>
      </c>
      <c r="E924" t="s">
        <v>787</v>
      </c>
      <c r="F924" t="s">
        <v>45</v>
      </c>
      <c r="G924" t="s">
        <v>14</v>
      </c>
      <c r="H924" t="s">
        <v>10</v>
      </c>
      <c r="I924">
        <v>6</v>
      </c>
      <c r="J924" t="str">
        <f>VLOOKUP(tblSalaries[[#This Row],[clean Country]],tblCountries[[#All],[Mapping]:[Region]],2,FALSE)</f>
        <v>EMEA</v>
      </c>
      <c r="L924" s="9" t="str">
        <f>IF($T924,tblSalaries[[#This Row],[Salary in USD]],"")</f>
        <v/>
      </c>
      <c r="M924" s="9" t="str">
        <f>IF($T924,tblSalaries[[#This Row],[Your Job Title]],"")</f>
        <v/>
      </c>
      <c r="N924" s="9" t="str">
        <f>IF($T924,tblSalaries[[#This Row],[Job Type]],"")</f>
        <v/>
      </c>
      <c r="O924" s="9" t="str">
        <f>IF($T924,tblSalaries[[#This Row],[clean Country]],"")</f>
        <v/>
      </c>
      <c r="P924" s="9" t="str">
        <f>IF($T924,tblSalaries[[#This Row],[How many hours of a day you work on Excel]],"")</f>
        <v/>
      </c>
      <c r="Q924" s="9" t="str">
        <f>IF($T924,tblSalaries[[#This Row],[Years of Experience]],"")</f>
        <v/>
      </c>
      <c r="R924" s="9" t="str">
        <f>IF($T924,tblSalaries[[#This Row],[Region]],"")</f>
        <v/>
      </c>
      <c r="T924" s="11">
        <f t="shared" si="14"/>
        <v>0</v>
      </c>
      <c r="U924" s="11">
        <f>VLOOKUP(tblSalaries[[#This Row],[Region]],SReg,2,FALSE)</f>
        <v>0</v>
      </c>
      <c r="V924" s="11">
        <f>VLOOKUP(tblSalaries[[#This Row],[How many hours of a day you work on Excel]],SHours,2,FALSE)</f>
        <v>1</v>
      </c>
      <c r="W924" s="11">
        <f>IF(tblSalaries[[#This Row],[Years of Experience]]="",Filters!$I$10,VLOOKUP(tblSalaries[[#This Row],[Years of Experience]],Filters!$G$3:$I$9,3,TRUE))</f>
        <v>0</v>
      </c>
    </row>
    <row r="925" spans="2:23" ht="15" customHeight="1" x14ac:dyDescent="0.25">
      <c r="B925" t="s">
        <v>2321</v>
      </c>
      <c r="C925" s="1">
        <v>41056.990312499998</v>
      </c>
      <c r="D925">
        <v>18060</v>
      </c>
      <c r="E925" t="s">
        <v>788</v>
      </c>
      <c r="F925" t="s">
        <v>3391</v>
      </c>
      <c r="G925" t="s">
        <v>287</v>
      </c>
      <c r="H925" t="s">
        <v>7</v>
      </c>
      <c r="I925">
        <v>12</v>
      </c>
      <c r="J925" t="str">
        <f>VLOOKUP(tblSalaries[[#This Row],[clean Country]],tblCountries[[#All],[Mapping]:[Region]],2,FALSE)</f>
        <v>APAC</v>
      </c>
      <c r="L925" s="9" t="str">
        <f>IF($T925,tblSalaries[[#This Row],[Salary in USD]],"")</f>
        <v/>
      </c>
      <c r="M925" s="9" t="str">
        <f>IF($T925,tblSalaries[[#This Row],[Your Job Title]],"")</f>
        <v/>
      </c>
      <c r="N925" s="9" t="str">
        <f>IF($T925,tblSalaries[[#This Row],[Job Type]],"")</f>
        <v/>
      </c>
      <c r="O925" s="9" t="str">
        <f>IF($T925,tblSalaries[[#This Row],[clean Country]],"")</f>
        <v/>
      </c>
      <c r="P925" s="9" t="str">
        <f>IF($T925,tblSalaries[[#This Row],[How many hours of a day you work on Excel]],"")</f>
        <v/>
      </c>
      <c r="Q925" s="9" t="str">
        <f>IF($T925,tblSalaries[[#This Row],[Years of Experience]],"")</f>
        <v/>
      </c>
      <c r="R925" s="9" t="str">
        <f>IF($T925,tblSalaries[[#This Row],[Region]],"")</f>
        <v/>
      </c>
      <c r="T925" s="11">
        <f t="shared" si="14"/>
        <v>0</v>
      </c>
      <c r="U925" s="11">
        <f>VLOOKUP(tblSalaries[[#This Row],[Region]],SReg,2,FALSE)</f>
        <v>0</v>
      </c>
      <c r="V925" s="11">
        <f>VLOOKUP(tblSalaries[[#This Row],[How many hours of a day you work on Excel]],SHours,2,FALSE)</f>
        <v>1</v>
      </c>
      <c r="W925" s="11">
        <f>IF(tblSalaries[[#This Row],[Years of Experience]]="",Filters!$I$10,VLOOKUP(tblSalaries[[#This Row],[Years of Experience]],Filters!$G$3:$I$9,3,TRUE))</f>
        <v>1</v>
      </c>
    </row>
    <row r="926" spans="2:23" ht="15" customHeight="1" x14ac:dyDescent="0.25">
      <c r="B926" t="s">
        <v>2322</v>
      </c>
      <c r="C926" s="1">
        <v>41056.991261574076</v>
      </c>
      <c r="D926">
        <v>30000</v>
      </c>
      <c r="E926" t="s">
        <v>789</v>
      </c>
      <c r="F926" t="s">
        <v>258</v>
      </c>
      <c r="G926" t="s">
        <v>410</v>
      </c>
      <c r="H926" t="s">
        <v>15</v>
      </c>
      <c r="I926">
        <v>30</v>
      </c>
      <c r="J926" t="str">
        <f>VLOOKUP(tblSalaries[[#This Row],[clean Country]],tblCountries[[#All],[Mapping]:[Region]],2,FALSE)</f>
        <v>EMEA</v>
      </c>
      <c r="L926" s="9" t="str">
        <f>IF($T926,tblSalaries[[#This Row],[Salary in USD]],"")</f>
        <v/>
      </c>
      <c r="M926" s="9" t="str">
        <f>IF($T926,tblSalaries[[#This Row],[Your Job Title]],"")</f>
        <v/>
      </c>
      <c r="N926" s="9" t="str">
        <f>IF($T926,tblSalaries[[#This Row],[Job Type]],"")</f>
        <v/>
      </c>
      <c r="O926" s="9" t="str">
        <f>IF($T926,tblSalaries[[#This Row],[clean Country]],"")</f>
        <v/>
      </c>
      <c r="P926" s="9" t="str">
        <f>IF($T926,tblSalaries[[#This Row],[How many hours of a day you work on Excel]],"")</f>
        <v/>
      </c>
      <c r="Q926" s="9" t="str">
        <f>IF($T926,tblSalaries[[#This Row],[Years of Experience]],"")</f>
        <v/>
      </c>
      <c r="R926" s="9" t="str">
        <f>IF($T926,tblSalaries[[#This Row],[Region]],"")</f>
        <v/>
      </c>
      <c r="T926" s="11">
        <f t="shared" si="14"/>
        <v>0</v>
      </c>
      <c r="U926" s="11">
        <f>VLOOKUP(tblSalaries[[#This Row],[Region]],SReg,2,FALSE)</f>
        <v>0</v>
      </c>
      <c r="V926" s="11">
        <f>VLOOKUP(tblSalaries[[#This Row],[How many hours of a day you work on Excel]],SHours,2,FALSE)</f>
        <v>0</v>
      </c>
      <c r="W926" s="11">
        <f>IF(tblSalaries[[#This Row],[Years of Experience]]="",Filters!$I$10,VLOOKUP(tblSalaries[[#This Row],[Years of Experience]],Filters!$G$3:$I$9,3,TRUE))</f>
        <v>1</v>
      </c>
    </row>
    <row r="927" spans="2:23" ht="15" customHeight="1" x14ac:dyDescent="0.25">
      <c r="B927" t="s">
        <v>2323</v>
      </c>
      <c r="C927" s="1">
        <v>41056.995000000003</v>
      </c>
      <c r="D927">
        <v>24000</v>
      </c>
      <c r="E927" t="s">
        <v>790</v>
      </c>
      <c r="F927" t="s">
        <v>45</v>
      </c>
      <c r="G927" t="s">
        <v>6</v>
      </c>
      <c r="H927" t="s">
        <v>7</v>
      </c>
      <c r="I927">
        <v>10</v>
      </c>
      <c r="J927" t="str">
        <f>VLOOKUP(tblSalaries[[#This Row],[clean Country]],tblCountries[[#All],[Mapping]:[Region]],2,FALSE)</f>
        <v>APAC</v>
      </c>
      <c r="L927" s="9" t="str">
        <f>IF($T927,tblSalaries[[#This Row],[Salary in USD]],"")</f>
        <v/>
      </c>
      <c r="M927" s="9" t="str">
        <f>IF($T927,tblSalaries[[#This Row],[Your Job Title]],"")</f>
        <v/>
      </c>
      <c r="N927" s="9" t="str">
        <f>IF($T927,tblSalaries[[#This Row],[Job Type]],"")</f>
        <v/>
      </c>
      <c r="O927" s="9" t="str">
        <f>IF($T927,tblSalaries[[#This Row],[clean Country]],"")</f>
        <v/>
      </c>
      <c r="P927" s="9" t="str">
        <f>IF($T927,tblSalaries[[#This Row],[How many hours of a day you work on Excel]],"")</f>
        <v/>
      </c>
      <c r="Q927" s="9" t="str">
        <f>IF($T927,tblSalaries[[#This Row],[Years of Experience]],"")</f>
        <v/>
      </c>
      <c r="R927" s="9" t="str">
        <f>IF($T927,tblSalaries[[#This Row],[Region]],"")</f>
        <v/>
      </c>
      <c r="T927" s="11">
        <f t="shared" si="14"/>
        <v>0</v>
      </c>
      <c r="U927" s="11">
        <f>VLOOKUP(tblSalaries[[#This Row],[Region]],SReg,2,FALSE)</f>
        <v>0</v>
      </c>
      <c r="V927" s="11">
        <f>VLOOKUP(tblSalaries[[#This Row],[How many hours of a day you work on Excel]],SHours,2,FALSE)</f>
        <v>1</v>
      </c>
      <c r="W927" s="11">
        <f>IF(tblSalaries[[#This Row],[Years of Experience]]="",Filters!$I$10,VLOOKUP(tblSalaries[[#This Row],[Years of Experience]],Filters!$G$3:$I$9,3,TRUE))</f>
        <v>1</v>
      </c>
    </row>
    <row r="928" spans="2:23" ht="15" customHeight="1" x14ac:dyDescent="0.25">
      <c r="B928" t="s">
        <v>2324</v>
      </c>
      <c r="C928" s="1">
        <v>41057.00744212963</v>
      </c>
      <c r="D928">
        <v>80289.244544269619</v>
      </c>
      <c r="E928" t="s">
        <v>294</v>
      </c>
      <c r="F928" t="s">
        <v>294</v>
      </c>
      <c r="G928" t="s">
        <v>88</v>
      </c>
      <c r="H928" t="s">
        <v>7</v>
      </c>
      <c r="I928">
        <v>3</v>
      </c>
      <c r="J928" t="str">
        <f>VLOOKUP(tblSalaries[[#This Row],[clean Country]],tblCountries[[#All],[Mapping]:[Region]],2,FALSE)</f>
        <v>EMEA</v>
      </c>
      <c r="L928" s="9" t="str">
        <f>IF($T928,tblSalaries[[#This Row],[Salary in USD]],"")</f>
        <v/>
      </c>
      <c r="M928" s="9" t="str">
        <f>IF($T928,tblSalaries[[#This Row],[Your Job Title]],"")</f>
        <v/>
      </c>
      <c r="N928" s="9" t="str">
        <f>IF($T928,tblSalaries[[#This Row],[Job Type]],"")</f>
        <v/>
      </c>
      <c r="O928" s="9" t="str">
        <f>IF($T928,tblSalaries[[#This Row],[clean Country]],"")</f>
        <v/>
      </c>
      <c r="P928" s="9" t="str">
        <f>IF($T928,tblSalaries[[#This Row],[How many hours of a day you work on Excel]],"")</f>
        <v/>
      </c>
      <c r="Q928" s="9" t="str">
        <f>IF($T928,tblSalaries[[#This Row],[Years of Experience]],"")</f>
        <v/>
      </c>
      <c r="R928" s="9" t="str">
        <f>IF($T928,tblSalaries[[#This Row],[Region]],"")</f>
        <v/>
      </c>
      <c r="T928" s="11">
        <f t="shared" si="14"/>
        <v>0</v>
      </c>
      <c r="U928" s="11">
        <f>VLOOKUP(tblSalaries[[#This Row],[Region]],SReg,2,FALSE)</f>
        <v>0</v>
      </c>
      <c r="V928" s="11">
        <f>VLOOKUP(tblSalaries[[#This Row],[How many hours of a day you work on Excel]],SHours,2,FALSE)</f>
        <v>1</v>
      </c>
      <c r="W928" s="11">
        <f>IF(tblSalaries[[#This Row],[Years of Experience]]="",Filters!$I$10,VLOOKUP(tblSalaries[[#This Row],[Years of Experience]],Filters!$G$3:$I$9,3,TRUE))</f>
        <v>0</v>
      </c>
    </row>
    <row r="929" spans="2:23" ht="15" customHeight="1" x14ac:dyDescent="0.25">
      <c r="B929" t="s">
        <v>2325</v>
      </c>
      <c r="C929" s="1">
        <v>41057.012106481481</v>
      </c>
      <c r="D929">
        <v>70000</v>
      </c>
      <c r="E929" t="s">
        <v>791</v>
      </c>
      <c r="F929" t="s">
        <v>45</v>
      </c>
      <c r="G929" t="s">
        <v>12</v>
      </c>
      <c r="H929" t="s">
        <v>7</v>
      </c>
      <c r="I929">
        <v>4</v>
      </c>
      <c r="J929" t="str">
        <f>VLOOKUP(tblSalaries[[#This Row],[clean Country]],tblCountries[[#All],[Mapping]:[Region]],2,FALSE)</f>
        <v>USA</v>
      </c>
      <c r="L929" s="9" t="str">
        <f>IF($T929,tblSalaries[[#This Row],[Salary in USD]],"")</f>
        <v/>
      </c>
      <c r="M929" s="9" t="str">
        <f>IF($T929,tblSalaries[[#This Row],[Your Job Title]],"")</f>
        <v/>
      </c>
      <c r="N929" s="9" t="str">
        <f>IF($T929,tblSalaries[[#This Row],[Job Type]],"")</f>
        <v/>
      </c>
      <c r="O929" s="9" t="str">
        <f>IF($T929,tblSalaries[[#This Row],[clean Country]],"")</f>
        <v/>
      </c>
      <c r="P929" s="9" t="str">
        <f>IF($T929,tblSalaries[[#This Row],[How many hours of a day you work on Excel]],"")</f>
        <v/>
      </c>
      <c r="Q929" s="9" t="str">
        <f>IF($T929,tblSalaries[[#This Row],[Years of Experience]],"")</f>
        <v/>
      </c>
      <c r="R929" s="9" t="str">
        <f>IF($T929,tblSalaries[[#This Row],[Region]],"")</f>
        <v/>
      </c>
      <c r="T929" s="11">
        <f t="shared" si="14"/>
        <v>0</v>
      </c>
      <c r="U929" s="11">
        <f>VLOOKUP(tblSalaries[[#This Row],[Region]],SReg,2,FALSE)</f>
        <v>1</v>
      </c>
      <c r="V929" s="11">
        <f>VLOOKUP(tblSalaries[[#This Row],[How many hours of a day you work on Excel]],SHours,2,FALSE)</f>
        <v>1</v>
      </c>
      <c r="W929" s="11">
        <f>IF(tblSalaries[[#This Row],[Years of Experience]]="",Filters!$I$10,VLOOKUP(tblSalaries[[#This Row],[Years of Experience]],Filters!$G$3:$I$9,3,TRUE))</f>
        <v>0</v>
      </c>
    </row>
    <row r="930" spans="2:23" ht="15" customHeight="1" x14ac:dyDescent="0.25">
      <c r="B930" t="s">
        <v>2326</v>
      </c>
      <c r="C930" s="1">
        <v>41057.020092592589</v>
      </c>
      <c r="D930">
        <v>8547.8000099724322</v>
      </c>
      <c r="E930" t="s">
        <v>45</v>
      </c>
      <c r="F930" t="s">
        <v>45</v>
      </c>
      <c r="G930" t="s">
        <v>6</v>
      </c>
      <c r="H930" t="s">
        <v>15</v>
      </c>
      <c r="I930">
        <v>2</v>
      </c>
      <c r="J930" t="str">
        <f>VLOOKUP(tblSalaries[[#This Row],[clean Country]],tblCountries[[#All],[Mapping]:[Region]],2,FALSE)</f>
        <v>APAC</v>
      </c>
      <c r="L930" s="9" t="str">
        <f>IF($T930,tblSalaries[[#This Row],[Salary in USD]],"")</f>
        <v/>
      </c>
      <c r="M930" s="9" t="str">
        <f>IF($T930,tblSalaries[[#This Row],[Your Job Title]],"")</f>
        <v/>
      </c>
      <c r="N930" s="9" t="str">
        <f>IF($T930,tblSalaries[[#This Row],[Job Type]],"")</f>
        <v/>
      </c>
      <c r="O930" s="9" t="str">
        <f>IF($T930,tblSalaries[[#This Row],[clean Country]],"")</f>
        <v/>
      </c>
      <c r="P930" s="9" t="str">
        <f>IF($T930,tblSalaries[[#This Row],[How many hours of a day you work on Excel]],"")</f>
        <v/>
      </c>
      <c r="Q930" s="9" t="str">
        <f>IF($T930,tblSalaries[[#This Row],[Years of Experience]],"")</f>
        <v/>
      </c>
      <c r="R930" s="9" t="str">
        <f>IF($T930,tblSalaries[[#This Row],[Region]],"")</f>
        <v/>
      </c>
      <c r="T930" s="11">
        <f t="shared" si="14"/>
        <v>0</v>
      </c>
      <c r="U930" s="11">
        <f>VLOOKUP(tblSalaries[[#This Row],[Region]],SReg,2,FALSE)</f>
        <v>0</v>
      </c>
      <c r="V930" s="11">
        <f>VLOOKUP(tblSalaries[[#This Row],[How many hours of a day you work on Excel]],SHours,2,FALSE)</f>
        <v>0</v>
      </c>
      <c r="W930" s="11">
        <f>IF(tblSalaries[[#This Row],[Years of Experience]]="",Filters!$I$10,VLOOKUP(tblSalaries[[#This Row],[Years of Experience]],Filters!$G$3:$I$9,3,TRUE))</f>
        <v>0</v>
      </c>
    </row>
    <row r="931" spans="2:23" ht="15" customHeight="1" x14ac:dyDescent="0.25">
      <c r="B931" t="s">
        <v>2327</v>
      </c>
      <c r="C931" s="1">
        <v>41057.025231481479</v>
      </c>
      <c r="D931">
        <v>10684.750012465542</v>
      </c>
      <c r="E931" t="s">
        <v>793</v>
      </c>
      <c r="F931" t="s">
        <v>17</v>
      </c>
      <c r="G931" t="s">
        <v>6</v>
      </c>
      <c r="H931" t="s">
        <v>7</v>
      </c>
      <c r="I931">
        <v>11</v>
      </c>
      <c r="J931" t="str">
        <f>VLOOKUP(tblSalaries[[#This Row],[clean Country]],tblCountries[[#All],[Mapping]:[Region]],2,FALSE)</f>
        <v>APAC</v>
      </c>
      <c r="L931" s="9" t="str">
        <f>IF($T931,tblSalaries[[#This Row],[Salary in USD]],"")</f>
        <v/>
      </c>
      <c r="M931" s="9" t="str">
        <f>IF($T931,tblSalaries[[#This Row],[Your Job Title]],"")</f>
        <v/>
      </c>
      <c r="N931" s="9" t="str">
        <f>IF($T931,tblSalaries[[#This Row],[Job Type]],"")</f>
        <v/>
      </c>
      <c r="O931" s="9" t="str">
        <f>IF($T931,tblSalaries[[#This Row],[clean Country]],"")</f>
        <v/>
      </c>
      <c r="P931" s="9" t="str">
        <f>IF($T931,tblSalaries[[#This Row],[How many hours of a day you work on Excel]],"")</f>
        <v/>
      </c>
      <c r="Q931" s="9" t="str">
        <f>IF($T931,tblSalaries[[#This Row],[Years of Experience]],"")</f>
        <v/>
      </c>
      <c r="R931" s="9" t="str">
        <f>IF($T931,tblSalaries[[#This Row],[Region]],"")</f>
        <v/>
      </c>
      <c r="T931" s="11">
        <f t="shared" si="14"/>
        <v>0</v>
      </c>
      <c r="U931" s="11">
        <f>VLOOKUP(tblSalaries[[#This Row],[Region]],SReg,2,FALSE)</f>
        <v>0</v>
      </c>
      <c r="V931" s="11">
        <f>VLOOKUP(tblSalaries[[#This Row],[How many hours of a day you work on Excel]],SHours,2,FALSE)</f>
        <v>1</v>
      </c>
      <c r="W931" s="11">
        <f>IF(tblSalaries[[#This Row],[Years of Experience]]="",Filters!$I$10,VLOOKUP(tblSalaries[[#This Row],[Years of Experience]],Filters!$G$3:$I$9,3,TRUE))</f>
        <v>1</v>
      </c>
    </row>
    <row r="932" spans="2:23" ht="15" customHeight="1" x14ac:dyDescent="0.25">
      <c r="B932" t="s">
        <v>2328</v>
      </c>
      <c r="C932" s="1">
        <v>41057.030324074076</v>
      </c>
      <c r="D932">
        <v>10684.750012465542</v>
      </c>
      <c r="E932" t="s">
        <v>581</v>
      </c>
      <c r="F932" t="s">
        <v>17</v>
      </c>
      <c r="G932" t="s">
        <v>6</v>
      </c>
      <c r="H932" t="s">
        <v>15</v>
      </c>
      <c r="I932">
        <v>4</v>
      </c>
      <c r="J932" t="str">
        <f>VLOOKUP(tblSalaries[[#This Row],[clean Country]],tblCountries[[#All],[Mapping]:[Region]],2,FALSE)</f>
        <v>APAC</v>
      </c>
      <c r="L932" s="9" t="str">
        <f>IF($T932,tblSalaries[[#This Row],[Salary in USD]],"")</f>
        <v/>
      </c>
      <c r="M932" s="9" t="str">
        <f>IF($T932,tblSalaries[[#This Row],[Your Job Title]],"")</f>
        <v/>
      </c>
      <c r="N932" s="9" t="str">
        <f>IF($T932,tblSalaries[[#This Row],[Job Type]],"")</f>
        <v/>
      </c>
      <c r="O932" s="9" t="str">
        <f>IF($T932,tblSalaries[[#This Row],[clean Country]],"")</f>
        <v/>
      </c>
      <c r="P932" s="9" t="str">
        <f>IF($T932,tblSalaries[[#This Row],[How many hours of a day you work on Excel]],"")</f>
        <v/>
      </c>
      <c r="Q932" s="9" t="str">
        <f>IF($T932,tblSalaries[[#This Row],[Years of Experience]],"")</f>
        <v/>
      </c>
      <c r="R932" s="9" t="str">
        <f>IF($T932,tblSalaries[[#This Row],[Region]],"")</f>
        <v/>
      </c>
      <c r="T932" s="11">
        <f t="shared" si="14"/>
        <v>0</v>
      </c>
      <c r="U932" s="11">
        <f>VLOOKUP(tblSalaries[[#This Row],[Region]],SReg,2,FALSE)</f>
        <v>0</v>
      </c>
      <c r="V932" s="11">
        <f>VLOOKUP(tblSalaries[[#This Row],[How many hours of a day you work on Excel]],SHours,2,FALSE)</f>
        <v>0</v>
      </c>
      <c r="W932" s="11">
        <f>IF(tblSalaries[[#This Row],[Years of Experience]]="",Filters!$I$10,VLOOKUP(tblSalaries[[#This Row],[Years of Experience]],Filters!$G$3:$I$9,3,TRUE))</f>
        <v>0</v>
      </c>
    </row>
    <row r="933" spans="2:23" ht="15" customHeight="1" x14ac:dyDescent="0.25">
      <c r="B933" t="s">
        <v>2329</v>
      </c>
      <c r="C933" s="1">
        <v>41057.033599537041</v>
      </c>
      <c r="D933">
        <v>20000</v>
      </c>
      <c r="E933" t="s">
        <v>765</v>
      </c>
      <c r="F933" t="s">
        <v>258</v>
      </c>
      <c r="G933" t="s">
        <v>794</v>
      </c>
      <c r="H933" t="s">
        <v>10</v>
      </c>
      <c r="I933">
        <v>2</v>
      </c>
      <c r="J933" t="str">
        <f>VLOOKUP(tblSalaries[[#This Row],[clean Country]],tblCountries[[#All],[Mapping]:[Region]],2,FALSE)</f>
        <v>EMEA</v>
      </c>
      <c r="L933" s="9" t="str">
        <f>IF($T933,tblSalaries[[#This Row],[Salary in USD]],"")</f>
        <v/>
      </c>
      <c r="M933" s="9" t="str">
        <f>IF($T933,tblSalaries[[#This Row],[Your Job Title]],"")</f>
        <v/>
      </c>
      <c r="N933" s="9" t="str">
        <f>IF($T933,tblSalaries[[#This Row],[Job Type]],"")</f>
        <v/>
      </c>
      <c r="O933" s="9" t="str">
        <f>IF($T933,tblSalaries[[#This Row],[clean Country]],"")</f>
        <v/>
      </c>
      <c r="P933" s="9" t="str">
        <f>IF($T933,tblSalaries[[#This Row],[How many hours of a day you work on Excel]],"")</f>
        <v/>
      </c>
      <c r="Q933" s="9" t="str">
        <f>IF($T933,tblSalaries[[#This Row],[Years of Experience]],"")</f>
        <v/>
      </c>
      <c r="R933" s="9" t="str">
        <f>IF($T933,tblSalaries[[#This Row],[Region]],"")</f>
        <v/>
      </c>
      <c r="T933" s="11">
        <f t="shared" si="14"/>
        <v>0</v>
      </c>
      <c r="U933" s="11">
        <f>VLOOKUP(tblSalaries[[#This Row],[Region]],SReg,2,FALSE)</f>
        <v>0</v>
      </c>
      <c r="V933" s="11">
        <f>VLOOKUP(tblSalaries[[#This Row],[How many hours of a day you work on Excel]],SHours,2,FALSE)</f>
        <v>1</v>
      </c>
      <c r="W933" s="11">
        <f>IF(tblSalaries[[#This Row],[Years of Experience]]="",Filters!$I$10,VLOOKUP(tblSalaries[[#This Row],[Years of Experience]],Filters!$G$3:$I$9,3,TRUE))</f>
        <v>0</v>
      </c>
    </row>
    <row r="934" spans="2:23" ht="15" customHeight="1" x14ac:dyDescent="0.25">
      <c r="B934" t="s">
        <v>2330</v>
      </c>
      <c r="C934" s="1">
        <v>41057.053668981483</v>
      </c>
      <c r="D934">
        <v>53356.776437647524</v>
      </c>
      <c r="E934" t="s">
        <v>294</v>
      </c>
      <c r="F934" t="s">
        <v>294</v>
      </c>
      <c r="G934" t="s">
        <v>21</v>
      </c>
      <c r="H934" t="s">
        <v>15</v>
      </c>
      <c r="I934">
        <v>3</v>
      </c>
      <c r="J934" t="str">
        <f>VLOOKUP(tblSalaries[[#This Row],[clean Country]],tblCountries[[#All],[Mapping]:[Region]],2,FALSE)</f>
        <v>EMEA</v>
      </c>
      <c r="L934" s="9" t="str">
        <f>IF($T934,tblSalaries[[#This Row],[Salary in USD]],"")</f>
        <v/>
      </c>
      <c r="M934" s="9" t="str">
        <f>IF($T934,tblSalaries[[#This Row],[Your Job Title]],"")</f>
        <v/>
      </c>
      <c r="N934" s="9" t="str">
        <f>IF($T934,tblSalaries[[#This Row],[Job Type]],"")</f>
        <v/>
      </c>
      <c r="O934" s="9" t="str">
        <f>IF($T934,tblSalaries[[#This Row],[clean Country]],"")</f>
        <v/>
      </c>
      <c r="P934" s="9" t="str">
        <f>IF($T934,tblSalaries[[#This Row],[How many hours of a day you work on Excel]],"")</f>
        <v/>
      </c>
      <c r="Q934" s="9" t="str">
        <f>IF($T934,tblSalaries[[#This Row],[Years of Experience]],"")</f>
        <v/>
      </c>
      <c r="R934" s="9" t="str">
        <f>IF($T934,tblSalaries[[#This Row],[Region]],"")</f>
        <v/>
      </c>
      <c r="T934" s="11">
        <f t="shared" si="14"/>
        <v>0</v>
      </c>
      <c r="U934" s="11">
        <f>VLOOKUP(tblSalaries[[#This Row],[Region]],SReg,2,FALSE)</f>
        <v>0</v>
      </c>
      <c r="V934" s="11">
        <f>VLOOKUP(tblSalaries[[#This Row],[How many hours of a day you work on Excel]],SHours,2,FALSE)</f>
        <v>0</v>
      </c>
      <c r="W934" s="11">
        <f>IF(tblSalaries[[#This Row],[Years of Experience]]="",Filters!$I$10,VLOOKUP(tblSalaries[[#This Row],[Years of Experience]],Filters!$G$3:$I$9,3,TRUE))</f>
        <v>0</v>
      </c>
    </row>
    <row r="935" spans="2:23" ht="15" customHeight="1" x14ac:dyDescent="0.25">
      <c r="B935" t="s">
        <v>2331</v>
      </c>
      <c r="C935" s="1">
        <v>41057.062025462961</v>
      </c>
      <c r="D935">
        <v>36000</v>
      </c>
      <c r="E935" t="s">
        <v>258</v>
      </c>
      <c r="F935" t="s">
        <v>258</v>
      </c>
      <c r="G935" t="s">
        <v>148</v>
      </c>
      <c r="H935" t="s">
        <v>7</v>
      </c>
      <c r="I935">
        <v>4.5</v>
      </c>
      <c r="J935" t="str">
        <f>VLOOKUP(tblSalaries[[#This Row],[clean Country]],tblCountries[[#All],[Mapping]:[Region]],2,FALSE)</f>
        <v>EMEA</v>
      </c>
      <c r="L935" s="9" t="str">
        <f>IF($T935,tblSalaries[[#This Row],[Salary in USD]],"")</f>
        <v/>
      </c>
      <c r="M935" s="9" t="str">
        <f>IF($T935,tblSalaries[[#This Row],[Your Job Title]],"")</f>
        <v/>
      </c>
      <c r="N935" s="9" t="str">
        <f>IF($T935,tblSalaries[[#This Row],[Job Type]],"")</f>
        <v/>
      </c>
      <c r="O935" s="9" t="str">
        <f>IF($T935,tblSalaries[[#This Row],[clean Country]],"")</f>
        <v/>
      </c>
      <c r="P935" s="9" t="str">
        <f>IF($T935,tblSalaries[[#This Row],[How many hours of a day you work on Excel]],"")</f>
        <v/>
      </c>
      <c r="Q935" s="9" t="str">
        <f>IF($T935,tblSalaries[[#This Row],[Years of Experience]],"")</f>
        <v/>
      </c>
      <c r="R935" s="9" t="str">
        <f>IF($T935,tblSalaries[[#This Row],[Region]],"")</f>
        <v/>
      </c>
      <c r="T935" s="11">
        <f t="shared" si="14"/>
        <v>0</v>
      </c>
      <c r="U935" s="11">
        <f>VLOOKUP(tblSalaries[[#This Row],[Region]],SReg,2,FALSE)</f>
        <v>0</v>
      </c>
      <c r="V935" s="11">
        <f>VLOOKUP(tblSalaries[[#This Row],[How many hours of a day you work on Excel]],SHours,2,FALSE)</f>
        <v>1</v>
      </c>
      <c r="W935" s="11">
        <f>IF(tblSalaries[[#This Row],[Years of Experience]]="",Filters!$I$10,VLOOKUP(tblSalaries[[#This Row],[Years of Experience]],Filters!$G$3:$I$9,3,TRUE))</f>
        <v>0</v>
      </c>
    </row>
    <row r="936" spans="2:23" ht="15" customHeight="1" x14ac:dyDescent="0.25">
      <c r="B936" t="s">
        <v>2332</v>
      </c>
      <c r="C936" s="1">
        <v>41057.062835648147</v>
      </c>
      <c r="D936">
        <v>57000</v>
      </c>
      <c r="E936" t="s">
        <v>795</v>
      </c>
      <c r="F936" t="s">
        <v>233</v>
      </c>
      <c r="G936" t="s">
        <v>12</v>
      </c>
      <c r="H936" t="s">
        <v>15</v>
      </c>
      <c r="I936">
        <v>4</v>
      </c>
      <c r="J936" t="str">
        <f>VLOOKUP(tblSalaries[[#This Row],[clean Country]],tblCountries[[#All],[Mapping]:[Region]],2,FALSE)</f>
        <v>USA</v>
      </c>
      <c r="L936" s="9" t="str">
        <f>IF($T936,tblSalaries[[#This Row],[Salary in USD]],"")</f>
        <v/>
      </c>
      <c r="M936" s="9" t="str">
        <f>IF($T936,tblSalaries[[#This Row],[Your Job Title]],"")</f>
        <v/>
      </c>
      <c r="N936" s="9" t="str">
        <f>IF($T936,tblSalaries[[#This Row],[Job Type]],"")</f>
        <v/>
      </c>
      <c r="O936" s="9" t="str">
        <f>IF($T936,tblSalaries[[#This Row],[clean Country]],"")</f>
        <v/>
      </c>
      <c r="P936" s="9" t="str">
        <f>IF($T936,tblSalaries[[#This Row],[How many hours of a day you work on Excel]],"")</f>
        <v/>
      </c>
      <c r="Q936" s="9" t="str">
        <f>IF($T936,tblSalaries[[#This Row],[Years of Experience]],"")</f>
        <v/>
      </c>
      <c r="R936" s="9" t="str">
        <f>IF($T936,tblSalaries[[#This Row],[Region]],"")</f>
        <v/>
      </c>
      <c r="T936" s="11">
        <f t="shared" si="14"/>
        <v>0</v>
      </c>
      <c r="U936" s="11">
        <f>VLOOKUP(tblSalaries[[#This Row],[Region]],SReg,2,FALSE)</f>
        <v>1</v>
      </c>
      <c r="V936" s="11">
        <f>VLOOKUP(tblSalaries[[#This Row],[How many hours of a day you work on Excel]],SHours,2,FALSE)</f>
        <v>0</v>
      </c>
      <c r="W936" s="11">
        <f>IF(tblSalaries[[#This Row],[Years of Experience]]="",Filters!$I$10,VLOOKUP(tblSalaries[[#This Row],[Years of Experience]],Filters!$G$3:$I$9,3,TRUE))</f>
        <v>0</v>
      </c>
    </row>
    <row r="937" spans="2:23" ht="15" customHeight="1" x14ac:dyDescent="0.25">
      <c r="B937" t="s">
        <v>2333</v>
      </c>
      <c r="C937" s="1">
        <v>41057.074641203704</v>
      </c>
      <c r="D937">
        <v>135000</v>
      </c>
      <c r="E937" t="s">
        <v>796</v>
      </c>
      <c r="F937" t="s">
        <v>45</v>
      </c>
      <c r="G937" t="s">
        <v>12</v>
      </c>
      <c r="H937" t="s">
        <v>10</v>
      </c>
      <c r="I937">
        <v>15</v>
      </c>
      <c r="J937" t="str">
        <f>VLOOKUP(tblSalaries[[#This Row],[clean Country]],tblCountries[[#All],[Mapping]:[Region]],2,FALSE)</f>
        <v>USA</v>
      </c>
      <c r="L937" s="9">
        <f>IF($T937,tblSalaries[[#This Row],[Salary in USD]],"")</f>
        <v>135000</v>
      </c>
      <c r="M937" s="9" t="str">
        <f>IF($T937,tblSalaries[[#This Row],[Your Job Title]],"")</f>
        <v>Marketing Insights Manager</v>
      </c>
      <c r="N937" s="9" t="str">
        <f>IF($T937,tblSalaries[[#This Row],[Job Type]],"")</f>
        <v>Manager</v>
      </c>
      <c r="O937" s="9" t="str">
        <f>IF($T937,tblSalaries[[#This Row],[clean Country]],"")</f>
        <v>USA</v>
      </c>
      <c r="P937" s="9" t="str">
        <f>IF($T937,tblSalaries[[#This Row],[How many hours of a day you work on Excel]],"")</f>
        <v>All the 8 hours baby, all the 8!</v>
      </c>
      <c r="Q937" s="9">
        <f>IF($T937,tblSalaries[[#This Row],[Years of Experience]],"")</f>
        <v>15</v>
      </c>
      <c r="R937" s="9" t="str">
        <f>IF($T937,tblSalaries[[#This Row],[Region]],"")</f>
        <v>USA</v>
      </c>
      <c r="T937" s="11">
        <f t="shared" si="14"/>
        <v>1</v>
      </c>
      <c r="U937" s="11">
        <f>VLOOKUP(tblSalaries[[#This Row],[Region]],SReg,2,FALSE)</f>
        <v>1</v>
      </c>
      <c r="V937" s="11">
        <f>VLOOKUP(tblSalaries[[#This Row],[How many hours of a day you work on Excel]],SHours,2,FALSE)</f>
        <v>1</v>
      </c>
      <c r="W937" s="11">
        <f>IF(tblSalaries[[#This Row],[Years of Experience]]="",Filters!$I$10,VLOOKUP(tblSalaries[[#This Row],[Years of Experience]],Filters!$G$3:$I$9,3,TRUE))</f>
        <v>1</v>
      </c>
    </row>
    <row r="938" spans="2:23" ht="15" customHeight="1" x14ac:dyDescent="0.25">
      <c r="B938" t="s">
        <v>2334</v>
      </c>
      <c r="C938" s="1">
        <v>41057.100844907407</v>
      </c>
      <c r="D938">
        <v>95279.957924370581</v>
      </c>
      <c r="E938" t="s">
        <v>797</v>
      </c>
      <c r="F938" t="s">
        <v>17</v>
      </c>
      <c r="G938" t="s">
        <v>491</v>
      </c>
      <c r="H938" t="s">
        <v>7</v>
      </c>
      <c r="I938">
        <v>4</v>
      </c>
      <c r="J938" t="str">
        <f>VLOOKUP(tblSalaries[[#This Row],[clean Country]],tblCountries[[#All],[Mapping]:[Region]],2,FALSE)</f>
        <v>EMEA</v>
      </c>
      <c r="L938" s="9" t="str">
        <f>IF($T938,tblSalaries[[#This Row],[Salary in USD]],"")</f>
        <v/>
      </c>
      <c r="M938" s="9" t="str">
        <f>IF($T938,tblSalaries[[#This Row],[Your Job Title]],"")</f>
        <v/>
      </c>
      <c r="N938" s="9" t="str">
        <f>IF($T938,tblSalaries[[#This Row],[Job Type]],"")</f>
        <v/>
      </c>
      <c r="O938" s="9" t="str">
        <f>IF($T938,tblSalaries[[#This Row],[clean Country]],"")</f>
        <v/>
      </c>
      <c r="P938" s="9" t="str">
        <f>IF($T938,tblSalaries[[#This Row],[How many hours of a day you work on Excel]],"")</f>
        <v/>
      </c>
      <c r="Q938" s="9" t="str">
        <f>IF($T938,tblSalaries[[#This Row],[Years of Experience]],"")</f>
        <v/>
      </c>
      <c r="R938" s="9" t="str">
        <f>IF($T938,tblSalaries[[#This Row],[Region]],"")</f>
        <v/>
      </c>
      <c r="T938" s="11">
        <f t="shared" si="14"/>
        <v>0</v>
      </c>
      <c r="U938" s="11">
        <f>VLOOKUP(tblSalaries[[#This Row],[Region]],SReg,2,FALSE)</f>
        <v>0</v>
      </c>
      <c r="V938" s="11">
        <f>VLOOKUP(tblSalaries[[#This Row],[How many hours of a day you work on Excel]],SHours,2,FALSE)</f>
        <v>1</v>
      </c>
      <c r="W938" s="11">
        <f>IF(tblSalaries[[#This Row],[Years of Experience]]="",Filters!$I$10,VLOOKUP(tblSalaries[[#This Row],[Years of Experience]],Filters!$G$3:$I$9,3,TRUE))</f>
        <v>0</v>
      </c>
    </row>
    <row r="939" spans="2:23" ht="15" customHeight="1" x14ac:dyDescent="0.25">
      <c r="B939" t="s">
        <v>2335</v>
      </c>
      <c r="C939" s="1">
        <v>41057.148773148147</v>
      </c>
      <c r="D939">
        <v>57167.974754622352</v>
      </c>
      <c r="E939" t="s">
        <v>798</v>
      </c>
      <c r="F939" t="s">
        <v>17</v>
      </c>
      <c r="G939" t="s">
        <v>491</v>
      </c>
      <c r="H939" t="s">
        <v>15</v>
      </c>
      <c r="I939">
        <v>10</v>
      </c>
      <c r="J939" t="str">
        <f>VLOOKUP(tblSalaries[[#This Row],[clean Country]],tblCountries[[#All],[Mapping]:[Region]],2,FALSE)</f>
        <v>EMEA</v>
      </c>
      <c r="L939" s="9" t="str">
        <f>IF($T939,tblSalaries[[#This Row],[Salary in USD]],"")</f>
        <v/>
      </c>
      <c r="M939" s="9" t="str">
        <f>IF($T939,tblSalaries[[#This Row],[Your Job Title]],"")</f>
        <v/>
      </c>
      <c r="N939" s="9" t="str">
        <f>IF($T939,tblSalaries[[#This Row],[Job Type]],"")</f>
        <v/>
      </c>
      <c r="O939" s="9" t="str">
        <f>IF($T939,tblSalaries[[#This Row],[clean Country]],"")</f>
        <v/>
      </c>
      <c r="P939" s="9" t="str">
        <f>IF($T939,tblSalaries[[#This Row],[How many hours of a day you work on Excel]],"")</f>
        <v/>
      </c>
      <c r="Q939" s="9" t="str">
        <f>IF($T939,tblSalaries[[#This Row],[Years of Experience]],"")</f>
        <v/>
      </c>
      <c r="R939" s="9" t="str">
        <f>IF($T939,tblSalaries[[#This Row],[Region]],"")</f>
        <v/>
      </c>
      <c r="T939" s="11">
        <f t="shared" si="14"/>
        <v>0</v>
      </c>
      <c r="U939" s="11">
        <f>VLOOKUP(tblSalaries[[#This Row],[Region]],SReg,2,FALSE)</f>
        <v>0</v>
      </c>
      <c r="V939" s="11">
        <f>VLOOKUP(tblSalaries[[#This Row],[How many hours of a day you work on Excel]],SHours,2,FALSE)</f>
        <v>0</v>
      </c>
      <c r="W939" s="11">
        <f>IF(tblSalaries[[#This Row],[Years of Experience]]="",Filters!$I$10,VLOOKUP(tblSalaries[[#This Row],[Years of Experience]],Filters!$G$3:$I$9,3,TRUE))</f>
        <v>1</v>
      </c>
    </row>
    <row r="940" spans="2:23" ht="15" customHeight="1" x14ac:dyDescent="0.25">
      <c r="B940" t="s">
        <v>2336</v>
      </c>
      <c r="C940" s="1">
        <v>41057.155555555553</v>
      </c>
      <c r="D940">
        <v>12326.656394453004</v>
      </c>
      <c r="E940" t="s">
        <v>799</v>
      </c>
      <c r="F940" t="s">
        <v>45</v>
      </c>
      <c r="G940" t="s">
        <v>655</v>
      </c>
      <c r="H940" t="s">
        <v>7</v>
      </c>
      <c r="I940">
        <v>5</v>
      </c>
      <c r="J940" t="str">
        <f>VLOOKUP(tblSalaries[[#This Row],[clean Country]],tblCountries[[#All],[Mapping]:[Region]],2,FALSE)</f>
        <v>EMEA</v>
      </c>
      <c r="L940" s="9" t="str">
        <f>IF($T940,tblSalaries[[#This Row],[Salary in USD]],"")</f>
        <v/>
      </c>
      <c r="M940" s="9" t="str">
        <f>IF($T940,tblSalaries[[#This Row],[Your Job Title]],"")</f>
        <v/>
      </c>
      <c r="N940" s="9" t="str">
        <f>IF($T940,tblSalaries[[#This Row],[Job Type]],"")</f>
        <v/>
      </c>
      <c r="O940" s="9" t="str">
        <f>IF($T940,tblSalaries[[#This Row],[clean Country]],"")</f>
        <v/>
      </c>
      <c r="P940" s="9" t="str">
        <f>IF($T940,tblSalaries[[#This Row],[How many hours of a day you work on Excel]],"")</f>
        <v/>
      </c>
      <c r="Q940" s="9" t="str">
        <f>IF($T940,tblSalaries[[#This Row],[Years of Experience]],"")</f>
        <v/>
      </c>
      <c r="R940" s="9" t="str">
        <f>IF($T940,tblSalaries[[#This Row],[Region]],"")</f>
        <v/>
      </c>
      <c r="T940" s="11">
        <f t="shared" si="14"/>
        <v>0</v>
      </c>
      <c r="U940" s="11">
        <f>VLOOKUP(tblSalaries[[#This Row],[Region]],SReg,2,FALSE)</f>
        <v>0</v>
      </c>
      <c r="V940" s="11">
        <f>VLOOKUP(tblSalaries[[#This Row],[How many hours of a day you work on Excel]],SHours,2,FALSE)</f>
        <v>1</v>
      </c>
      <c r="W940" s="11">
        <f>IF(tblSalaries[[#This Row],[Years of Experience]]="",Filters!$I$10,VLOOKUP(tblSalaries[[#This Row],[Years of Experience]],Filters!$G$3:$I$9,3,TRUE))</f>
        <v>0</v>
      </c>
    </row>
    <row r="941" spans="2:23" ht="15" customHeight="1" x14ac:dyDescent="0.25">
      <c r="B941" t="s">
        <v>2337</v>
      </c>
      <c r="C941" s="1">
        <v>41057.170300925929</v>
      </c>
      <c r="D941">
        <v>8000</v>
      </c>
      <c r="E941" t="s">
        <v>138</v>
      </c>
      <c r="F941" t="s">
        <v>17</v>
      </c>
      <c r="G941" t="s">
        <v>6</v>
      </c>
      <c r="H941" t="s">
        <v>22</v>
      </c>
      <c r="I941">
        <v>5</v>
      </c>
      <c r="J941" t="str">
        <f>VLOOKUP(tblSalaries[[#This Row],[clean Country]],tblCountries[[#All],[Mapping]:[Region]],2,FALSE)</f>
        <v>APAC</v>
      </c>
      <c r="L941" s="9" t="str">
        <f>IF($T941,tblSalaries[[#This Row],[Salary in USD]],"")</f>
        <v/>
      </c>
      <c r="M941" s="9" t="str">
        <f>IF($T941,tblSalaries[[#This Row],[Your Job Title]],"")</f>
        <v/>
      </c>
      <c r="N941" s="9" t="str">
        <f>IF($T941,tblSalaries[[#This Row],[Job Type]],"")</f>
        <v/>
      </c>
      <c r="O941" s="9" t="str">
        <f>IF($T941,tblSalaries[[#This Row],[clean Country]],"")</f>
        <v/>
      </c>
      <c r="P941" s="9" t="str">
        <f>IF($T941,tblSalaries[[#This Row],[How many hours of a day you work on Excel]],"")</f>
        <v/>
      </c>
      <c r="Q941" s="9" t="str">
        <f>IF($T941,tblSalaries[[#This Row],[Years of Experience]],"")</f>
        <v/>
      </c>
      <c r="R941" s="9" t="str">
        <f>IF($T941,tblSalaries[[#This Row],[Region]],"")</f>
        <v/>
      </c>
      <c r="T941" s="11">
        <f t="shared" si="14"/>
        <v>0</v>
      </c>
      <c r="U941" s="11">
        <f>VLOOKUP(tblSalaries[[#This Row],[Region]],SReg,2,FALSE)</f>
        <v>0</v>
      </c>
      <c r="V941" s="11">
        <f>VLOOKUP(tblSalaries[[#This Row],[How many hours of a day you work on Excel]],SHours,2,FALSE)</f>
        <v>0</v>
      </c>
      <c r="W941" s="11">
        <f>IF(tblSalaries[[#This Row],[Years of Experience]]="",Filters!$I$10,VLOOKUP(tblSalaries[[#This Row],[Years of Experience]],Filters!$G$3:$I$9,3,TRUE))</f>
        <v>0</v>
      </c>
    </row>
    <row r="942" spans="2:23" ht="15" customHeight="1" x14ac:dyDescent="0.25">
      <c r="B942" t="s">
        <v>2338</v>
      </c>
      <c r="C942" s="1">
        <v>41057.194918981484</v>
      </c>
      <c r="D942">
        <v>48000</v>
      </c>
      <c r="E942" t="s">
        <v>800</v>
      </c>
      <c r="F942" t="s">
        <v>45</v>
      </c>
      <c r="G942" t="s">
        <v>88</v>
      </c>
      <c r="H942" t="s">
        <v>7</v>
      </c>
      <c r="I942">
        <v>5</v>
      </c>
      <c r="J942" t="str">
        <f>VLOOKUP(tblSalaries[[#This Row],[clean Country]],tblCountries[[#All],[Mapping]:[Region]],2,FALSE)</f>
        <v>EMEA</v>
      </c>
      <c r="L942" s="9" t="str">
        <f>IF($T942,tblSalaries[[#This Row],[Salary in USD]],"")</f>
        <v/>
      </c>
      <c r="M942" s="9" t="str">
        <f>IF($T942,tblSalaries[[#This Row],[Your Job Title]],"")</f>
        <v/>
      </c>
      <c r="N942" s="9" t="str">
        <f>IF($T942,tblSalaries[[#This Row],[Job Type]],"")</f>
        <v/>
      </c>
      <c r="O942" s="9" t="str">
        <f>IF($T942,tblSalaries[[#This Row],[clean Country]],"")</f>
        <v/>
      </c>
      <c r="P942" s="9" t="str">
        <f>IF($T942,tblSalaries[[#This Row],[How many hours of a day you work on Excel]],"")</f>
        <v/>
      </c>
      <c r="Q942" s="9" t="str">
        <f>IF($T942,tblSalaries[[#This Row],[Years of Experience]],"")</f>
        <v/>
      </c>
      <c r="R942" s="9" t="str">
        <f>IF($T942,tblSalaries[[#This Row],[Region]],"")</f>
        <v/>
      </c>
      <c r="T942" s="11">
        <f t="shared" si="14"/>
        <v>0</v>
      </c>
      <c r="U942" s="11">
        <f>VLOOKUP(tblSalaries[[#This Row],[Region]],SReg,2,FALSE)</f>
        <v>0</v>
      </c>
      <c r="V942" s="11">
        <f>VLOOKUP(tblSalaries[[#This Row],[How many hours of a day you work on Excel]],SHours,2,FALSE)</f>
        <v>1</v>
      </c>
      <c r="W942" s="11">
        <f>IF(tblSalaries[[#This Row],[Years of Experience]]="",Filters!$I$10,VLOOKUP(tblSalaries[[#This Row],[Years of Experience]],Filters!$G$3:$I$9,3,TRUE))</f>
        <v>0</v>
      </c>
    </row>
    <row r="943" spans="2:23" ht="15" customHeight="1" x14ac:dyDescent="0.25">
      <c r="B943" t="s">
        <v>2339</v>
      </c>
      <c r="C943" s="1">
        <v>41057.213703703703</v>
      </c>
      <c r="D943">
        <v>40000</v>
      </c>
      <c r="E943" t="s">
        <v>215</v>
      </c>
      <c r="F943" t="s">
        <v>17</v>
      </c>
      <c r="G943" t="s">
        <v>526</v>
      </c>
      <c r="H943" t="s">
        <v>7</v>
      </c>
      <c r="I943">
        <v>5</v>
      </c>
      <c r="J943" t="str">
        <f>VLOOKUP(tblSalaries[[#This Row],[clean Country]],tblCountries[[#All],[Mapping]:[Region]],2,FALSE)</f>
        <v>APAC</v>
      </c>
      <c r="L943" s="9" t="str">
        <f>IF($T943,tblSalaries[[#This Row],[Salary in USD]],"")</f>
        <v/>
      </c>
      <c r="M943" s="9" t="str">
        <f>IF($T943,tblSalaries[[#This Row],[Your Job Title]],"")</f>
        <v/>
      </c>
      <c r="N943" s="9" t="str">
        <f>IF($T943,tblSalaries[[#This Row],[Job Type]],"")</f>
        <v/>
      </c>
      <c r="O943" s="9" t="str">
        <f>IF($T943,tblSalaries[[#This Row],[clean Country]],"")</f>
        <v/>
      </c>
      <c r="P943" s="9" t="str">
        <f>IF($T943,tblSalaries[[#This Row],[How many hours of a day you work on Excel]],"")</f>
        <v/>
      </c>
      <c r="Q943" s="9" t="str">
        <f>IF($T943,tblSalaries[[#This Row],[Years of Experience]],"")</f>
        <v/>
      </c>
      <c r="R943" s="9" t="str">
        <f>IF($T943,tblSalaries[[#This Row],[Region]],"")</f>
        <v/>
      </c>
      <c r="T943" s="11">
        <f t="shared" si="14"/>
        <v>0</v>
      </c>
      <c r="U943" s="11">
        <f>VLOOKUP(tblSalaries[[#This Row],[Region]],SReg,2,FALSE)</f>
        <v>0</v>
      </c>
      <c r="V943" s="11">
        <f>VLOOKUP(tblSalaries[[#This Row],[How many hours of a day you work on Excel]],SHours,2,FALSE)</f>
        <v>1</v>
      </c>
      <c r="W943" s="11">
        <f>IF(tblSalaries[[#This Row],[Years of Experience]]="",Filters!$I$10,VLOOKUP(tblSalaries[[#This Row],[Years of Experience]],Filters!$G$3:$I$9,3,TRUE))</f>
        <v>0</v>
      </c>
    </row>
    <row r="944" spans="2:23" ht="15" customHeight="1" x14ac:dyDescent="0.25">
      <c r="B944" t="s">
        <v>2340</v>
      </c>
      <c r="C944" s="1">
        <v>41057.214722222219</v>
      </c>
      <c r="D944">
        <v>59819.107020370408</v>
      </c>
      <c r="E944" t="s">
        <v>320</v>
      </c>
      <c r="F944" t="s">
        <v>17</v>
      </c>
      <c r="G944" t="s">
        <v>526</v>
      </c>
      <c r="H944" t="s">
        <v>7</v>
      </c>
      <c r="I944">
        <v>10</v>
      </c>
      <c r="J944" t="str">
        <f>VLOOKUP(tblSalaries[[#This Row],[clean Country]],tblCountries[[#All],[Mapping]:[Region]],2,FALSE)</f>
        <v>APAC</v>
      </c>
      <c r="L944" s="9" t="str">
        <f>IF($T944,tblSalaries[[#This Row],[Salary in USD]],"")</f>
        <v/>
      </c>
      <c r="M944" s="9" t="str">
        <f>IF($T944,tblSalaries[[#This Row],[Your Job Title]],"")</f>
        <v/>
      </c>
      <c r="N944" s="9" t="str">
        <f>IF($T944,tblSalaries[[#This Row],[Job Type]],"")</f>
        <v/>
      </c>
      <c r="O944" s="9" t="str">
        <f>IF($T944,tblSalaries[[#This Row],[clean Country]],"")</f>
        <v/>
      </c>
      <c r="P944" s="9" t="str">
        <f>IF($T944,tblSalaries[[#This Row],[How many hours of a day you work on Excel]],"")</f>
        <v/>
      </c>
      <c r="Q944" s="9" t="str">
        <f>IF($T944,tblSalaries[[#This Row],[Years of Experience]],"")</f>
        <v/>
      </c>
      <c r="R944" s="9" t="str">
        <f>IF($T944,tblSalaries[[#This Row],[Region]],"")</f>
        <v/>
      </c>
      <c r="T944" s="11">
        <f t="shared" si="14"/>
        <v>0</v>
      </c>
      <c r="U944" s="11">
        <f>VLOOKUP(tblSalaries[[#This Row],[Region]],SReg,2,FALSE)</f>
        <v>0</v>
      </c>
      <c r="V944" s="11">
        <f>VLOOKUP(tblSalaries[[#This Row],[How many hours of a day you work on Excel]],SHours,2,FALSE)</f>
        <v>1</v>
      </c>
      <c r="W944" s="11">
        <f>IF(tblSalaries[[#This Row],[Years of Experience]]="",Filters!$I$10,VLOOKUP(tblSalaries[[#This Row],[Years of Experience]],Filters!$G$3:$I$9,3,TRUE))</f>
        <v>1</v>
      </c>
    </row>
    <row r="945" spans="2:23" ht="15" customHeight="1" x14ac:dyDescent="0.25">
      <c r="B945" t="s">
        <v>2341</v>
      </c>
      <c r="C945" s="1">
        <v>41057.217106481483</v>
      </c>
      <c r="D945">
        <v>150000</v>
      </c>
      <c r="E945" t="s">
        <v>802</v>
      </c>
      <c r="F945" t="s">
        <v>17</v>
      </c>
      <c r="G945" t="s">
        <v>39</v>
      </c>
      <c r="H945" t="s">
        <v>22</v>
      </c>
      <c r="I945">
        <v>20</v>
      </c>
      <c r="J945" t="str">
        <f>VLOOKUP(tblSalaries[[#This Row],[clean Country]],tblCountries[[#All],[Mapping]:[Region]],2,FALSE)</f>
        <v>EMEA</v>
      </c>
      <c r="L945" s="9" t="str">
        <f>IF($T945,tblSalaries[[#This Row],[Salary in USD]],"")</f>
        <v/>
      </c>
      <c r="M945" s="9" t="str">
        <f>IF($T945,tblSalaries[[#This Row],[Your Job Title]],"")</f>
        <v/>
      </c>
      <c r="N945" s="9" t="str">
        <f>IF($T945,tblSalaries[[#This Row],[Job Type]],"")</f>
        <v/>
      </c>
      <c r="O945" s="9" t="str">
        <f>IF($T945,tblSalaries[[#This Row],[clean Country]],"")</f>
        <v/>
      </c>
      <c r="P945" s="9" t="str">
        <f>IF($T945,tblSalaries[[#This Row],[How many hours of a day you work on Excel]],"")</f>
        <v/>
      </c>
      <c r="Q945" s="9" t="str">
        <f>IF($T945,tblSalaries[[#This Row],[Years of Experience]],"")</f>
        <v/>
      </c>
      <c r="R945" s="9" t="str">
        <f>IF($T945,tblSalaries[[#This Row],[Region]],"")</f>
        <v/>
      </c>
      <c r="T945" s="11">
        <f t="shared" si="14"/>
        <v>0</v>
      </c>
      <c r="U945" s="11">
        <f>VLOOKUP(tblSalaries[[#This Row],[Region]],SReg,2,FALSE)</f>
        <v>0</v>
      </c>
      <c r="V945" s="11">
        <f>VLOOKUP(tblSalaries[[#This Row],[How many hours of a day you work on Excel]],SHours,2,FALSE)</f>
        <v>0</v>
      </c>
      <c r="W945" s="11">
        <f>IF(tblSalaries[[#This Row],[Years of Experience]]="",Filters!$I$10,VLOOKUP(tblSalaries[[#This Row],[Years of Experience]],Filters!$G$3:$I$9,3,TRUE))</f>
        <v>1</v>
      </c>
    </row>
    <row r="946" spans="2:23" ht="15" customHeight="1" x14ac:dyDescent="0.25">
      <c r="B946" t="s">
        <v>2342</v>
      </c>
      <c r="C946" s="1">
        <v>41057.222696759258</v>
      </c>
      <c r="D946">
        <v>81592.772512210868</v>
      </c>
      <c r="E946" t="s">
        <v>803</v>
      </c>
      <c r="F946" t="s">
        <v>45</v>
      </c>
      <c r="G946" t="s">
        <v>70</v>
      </c>
      <c r="H946" t="s">
        <v>7</v>
      </c>
      <c r="I946">
        <v>25</v>
      </c>
      <c r="J946" t="str">
        <f>VLOOKUP(tblSalaries[[#This Row],[clean Country]],tblCountries[[#All],[Mapping]:[Region]],2,FALSE)</f>
        <v>APAC</v>
      </c>
      <c r="L946" s="9" t="str">
        <f>IF($T946,tblSalaries[[#This Row],[Salary in USD]],"")</f>
        <v/>
      </c>
      <c r="M946" s="9" t="str">
        <f>IF($T946,tblSalaries[[#This Row],[Your Job Title]],"")</f>
        <v/>
      </c>
      <c r="N946" s="9" t="str">
        <f>IF($T946,tblSalaries[[#This Row],[Job Type]],"")</f>
        <v/>
      </c>
      <c r="O946" s="9" t="str">
        <f>IF($T946,tblSalaries[[#This Row],[clean Country]],"")</f>
        <v/>
      </c>
      <c r="P946" s="9" t="str">
        <f>IF($T946,tblSalaries[[#This Row],[How many hours of a day you work on Excel]],"")</f>
        <v/>
      </c>
      <c r="Q946" s="9" t="str">
        <f>IF($T946,tblSalaries[[#This Row],[Years of Experience]],"")</f>
        <v/>
      </c>
      <c r="R946" s="9" t="str">
        <f>IF($T946,tblSalaries[[#This Row],[Region]],"")</f>
        <v/>
      </c>
      <c r="T946" s="11">
        <f t="shared" si="14"/>
        <v>0</v>
      </c>
      <c r="U946" s="11">
        <f>VLOOKUP(tblSalaries[[#This Row],[Region]],SReg,2,FALSE)</f>
        <v>0</v>
      </c>
      <c r="V946" s="11">
        <f>VLOOKUP(tblSalaries[[#This Row],[How many hours of a day you work on Excel]],SHours,2,FALSE)</f>
        <v>1</v>
      </c>
      <c r="W946" s="11">
        <f>IF(tblSalaries[[#This Row],[Years of Experience]]="",Filters!$I$10,VLOOKUP(tblSalaries[[#This Row],[Years of Experience]],Filters!$G$3:$I$9,3,TRUE))</f>
        <v>1</v>
      </c>
    </row>
    <row r="947" spans="2:23" ht="15" customHeight="1" x14ac:dyDescent="0.25">
      <c r="B947" t="s">
        <v>2343</v>
      </c>
      <c r="C947" s="1">
        <v>41057.242314814815</v>
      </c>
      <c r="D947">
        <v>96891.417358250401</v>
      </c>
      <c r="E947" t="s">
        <v>131</v>
      </c>
      <c r="F947" t="s">
        <v>17</v>
      </c>
      <c r="G947" t="s">
        <v>70</v>
      </c>
      <c r="H947" t="s">
        <v>15</v>
      </c>
      <c r="I947">
        <v>20</v>
      </c>
      <c r="J947" t="str">
        <f>VLOOKUP(tblSalaries[[#This Row],[clean Country]],tblCountries[[#All],[Mapping]:[Region]],2,FALSE)</f>
        <v>APAC</v>
      </c>
      <c r="L947" s="9" t="str">
        <f>IF($T947,tblSalaries[[#This Row],[Salary in USD]],"")</f>
        <v/>
      </c>
      <c r="M947" s="9" t="str">
        <f>IF($T947,tblSalaries[[#This Row],[Your Job Title]],"")</f>
        <v/>
      </c>
      <c r="N947" s="9" t="str">
        <f>IF($T947,tblSalaries[[#This Row],[Job Type]],"")</f>
        <v/>
      </c>
      <c r="O947" s="9" t="str">
        <f>IF($T947,tblSalaries[[#This Row],[clean Country]],"")</f>
        <v/>
      </c>
      <c r="P947" s="9" t="str">
        <f>IF($T947,tblSalaries[[#This Row],[How many hours of a day you work on Excel]],"")</f>
        <v/>
      </c>
      <c r="Q947" s="9" t="str">
        <f>IF($T947,tblSalaries[[#This Row],[Years of Experience]],"")</f>
        <v/>
      </c>
      <c r="R947" s="9" t="str">
        <f>IF($T947,tblSalaries[[#This Row],[Region]],"")</f>
        <v/>
      </c>
      <c r="T947" s="11">
        <f t="shared" si="14"/>
        <v>0</v>
      </c>
      <c r="U947" s="11">
        <f>VLOOKUP(tblSalaries[[#This Row],[Region]],SReg,2,FALSE)</f>
        <v>0</v>
      </c>
      <c r="V947" s="11">
        <f>VLOOKUP(tblSalaries[[#This Row],[How many hours of a day you work on Excel]],SHours,2,FALSE)</f>
        <v>0</v>
      </c>
      <c r="W947" s="11">
        <f>IF(tblSalaries[[#This Row],[Years of Experience]]="",Filters!$I$10,VLOOKUP(tblSalaries[[#This Row],[Years of Experience]],Filters!$G$3:$I$9,3,TRUE))</f>
        <v>1</v>
      </c>
    </row>
    <row r="948" spans="2:23" ht="15" customHeight="1" x14ac:dyDescent="0.25">
      <c r="B948" t="s">
        <v>2344</v>
      </c>
      <c r="C948" s="1">
        <v>41057.24386574074</v>
      </c>
      <c r="D948">
        <v>91791.869076237213</v>
      </c>
      <c r="E948" t="s">
        <v>689</v>
      </c>
      <c r="F948" t="s">
        <v>17</v>
      </c>
      <c r="G948" t="s">
        <v>70</v>
      </c>
      <c r="H948" t="s">
        <v>7</v>
      </c>
      <c r="I948">
        <v>13</v>
      </c>
      <c r="J948" t="str">
        <f>VLOOKUP(tblSalaries[[#This Row],[clean Country]],tblCountries[[#All],[Mapping]:[Region]],2,FALSE)</f>
        <v>APAC</v>
      </c>
      <c r="L948" s="9" t="str">
        <f>IF($T948,tblSalaries[[#This Row],[Salary in USD]],"")</f>
        <v/>
      </c>
      <c r="M948" s="9" t="str">
        <f>IF($T948,tblSalaries[[#This Row],[Your Job Title]],"")</f>
        <v/>
      </c>
      <c r="N948" s="9" t="str">
        <f>IF($T948,tblSalaries[[#This Row],[Job Type]],"")</f>
        <v/>
      </c>
      <c r="O948" s="9" t="str">
        <f>IF($T948,tblSalaries[[#This Row],[clean Country]],"")</f>
        <v/>
      </c>
      <c r="P948" s="9" t="str">
        <f>IF($T948,tblSalaries[[#This Row],[How many hours of a day you work on Excel]],"")</f>
        <v/>
      </c>
      <c r="Q948" s="9" t="str">
        <f>IF($T948,tblSalaries[[#This Row],[Years of Experience]],"")</f>
        <v/>
      </c>
      <c r="R948" s="9" t="str">
        <f>IF($T948,tblSalaries[[#This Row],[Region]],"")</f>
        <v/>
      </c>
      <c r="T948" s="11">
        <f t="shared" si="14"/>
        <v>0</v>
      </c>
      <c r="U948" s="11">
        <f>VLOOKUP(tblSalaries[[#This Row],[Region]],SReg,2,FALSE)</f>
        <v>0</v>
      </c>
      <c r="V948" s="11">
        <f>VLOOKUP(tblSalaries[[#This Row],[How many hours of a day you work on Excel]],SHours,2,FALSE)</f>
        <v>1</v>
      </c>
      <c r="W948" s="11">
        <f>IF(tblSalaries[[#This Row],[Years of Experience]]="",Filters!$I$10,VLOOKUP(tblSalaries[[#This Row],[Years of Experience]],Filters!$G$3:$I$9,3,TRUE))</f>
        <v>1</v>
      </c>
    </row>
    <row r="949" spans="2:23" ht="15" customHeight="1" x14ac:dyDescent="0.25">
      <c r="B949" t="s">
        <v>2345</v>
      </c>
      <c r="C949" s="1">
        <v>41057.243981481479</v>
      </c>
      <c r="D949">
        <v>15000</v>
      </c>
      <c r="E949" t="s">
        <v>804</v>
      </c>
      <c r="F949" t="s">
        <v>17</v>
      </c>
      <c r="G949" t="s">
        <v>6</v>
      </c>
      <c r="H949" t="s">
        <v>15</v>
      </c>
      <c r="I949">
        <v>2</v>
      </c>
      <c r="J949" t="str">
        <f>VLOOKUP(tblSalaries[[#This Row],[clean Country]],tblCountries[[#All],[Mapping]:[Region]],2,FALSE)</f>
        <v>APAC</v>
      </c>
      <c r="L949" s="9" t="str">
        <f>IF($T949,tblSalaries[[#This Row],[Salary in USD]],"")</f>
        <v/>
      </c>
      <c r="M949" s="9" t="str">
        <f>IF($T949,tblSalaries[[#This Row],[Your Job Title]],"")</f>
        <v/>
      </c>
      <c r="N949" s="9" t="str">
        <f>IF($T949,tblSalaries[[#This Row],[Job Type]],"")</f>
        <v/>
      </c>
      <c r="O949" s="9" t="str">
        <f>IF($T949,tblSalaries[[#This Row],[clean Country]],"")</f>
        <v/>
      </c>
      <c r="P949" s="9" t="str">
        <f>IF($T949,tblSalaries[[#This Row],[How many hours of a day you work on Excel]],"")</f>
        <v/>
      </c>
      <c r="Q949" s="9" t="str">
        <f>IF($T949,tblSalaries[[#This Row],[Years of Experience]],"")</f>
        <v/>
      </c>
      <c r="R949" s="9" t="str">
        <f>IF($T949,tblSalaries[[#This Row],[Region]],"")</f>
        <v/>
      </c>
      <c r="T949" s="11">
        <f t="shared" si="14"/>
        <v>0</v>
      </c>
      <c r="U949" s="11">
        <f>VLOOKUP(tblSalaries[[#This Row],[Region]],SReg,2,FALSE)</f>
        <v>0</v>
      </c>
      <c r="V949" s="11">
        <f>VLOOKUP(tblSalaries[[#This Row],[How many hours of a day you work on Excel]],SHours,2,FALSE)</f>
        <v>0</v>
      </c>
      <c r="W949" s="11">
        <f>IF(tblSalaries[[#This Row],[Years of Experience]]="",Filters!$I$10,VLOOKUP(tblSalaries[[#This Row],[Years of Experience]],Filters!$G$3:$I$9,3,TRUE))</f>
        <v>0</v>
      </c>
    </row>
    <row r="950" spans="2:23" ht="15" customHeight="1" x14ac:dyDescent="0.25">
      <c r="B950" t="s">
        <v>2346</v>
      </c>
      <c r="C950" s="1">
        <v>41057.267777777779</v>
      </c>
      <c r="D950">
        <v>66294.12766617132</v>
      </c>
      <c r="E950" t="s">
        <v>805</v>
      </c>
      <c r="F950" t="s">
        <v>45</v>
      </c>
      <c r="G950" t="s">
        <v>70</v>
      </c>
      <c r="H950" t="s">
        <v>15</v>
      </c>
      <c r="I950">
        <v>5</v>
      </c>
      <c r="J950" t="str">
        <f>VLOOKUP(tblSalaries[[#This Row],[clean Country]],tblCountries[[#All],[Mapping]:[Region]],2,FALSE)</f>
        <v>APAC</v>
      </c>
      <c r="L950" s="9" t="str">
        <f>IF($T950,tblSalaries[[#This Row],[Salary in USD]],"")</f>
        <v/>
      </c>
      <c r="M950" s="9" t="str">
        <f>IF($T950,tblSalaries[[#This Row],[Your Job Title]],"")</f>
        <v/>
      </c>
      <c r="N950" s="9" t="str">
        <f>IF($T950,tblSalaries[[#This Row],[Job Type]],"")</f>
        <v/>
      </c>
      <c r="O950" s="9" t="str">
        <f>IF($T950,tblSalaries[[#This Row],[clean Country]],"")</f>
        <v/>
      </c>
      <c r="P950" s="9" t="str">
        <f>IF($T950,tblSalaries[[#This Row],[How many hours of a day you work on Excel]],"")</f>
        <v/>
      </c>
      <c r="Q950" s="9" t="str">
        <f>IF($T950,tblSalaries[[#This Row],[Years of Experience]],"")</f>
        <v/>
      </c>
      <c r="R950" s="9" t="str">
        <f>IF($T950,tblSalaries[[#This Row],[Region]],"")</f>
        <v/>
      </c>
      <c r="T950" s="11">
        <f t="shared" si="14"/>
        <v>0</v>
      </c>
      <c r="U950" s="11">
        <f>VLOOKUP(tblSalaries[[#This Row],[Region]],SReg,2,FALSE)</f>
        <v>0</v>
      </c>
      <c r="V950" s="11">
        <f>VLOOKUP(tblSalaries[[#This Row],[How many hours of a day you work on Excel]],SHours,2,FALSE)</f>
        <v>0</v>
      </c>
      <c r="W950" s="11">
        <f>IF(tblSalaries[[#This Row],[Years of Experience]]="",Filters!$I$10,VLOOKUP(tblSalaries[[#This Row],[Years of Experience]],Filters!$G$3:$I$9,3,TRUE))</f>
        <v>0</v>
      </c>
    </row>
    <row r="951" spans="2:23" ht="15" customHeight="1" x14ac:dyDescent="0.25">
      <c r="B951" t="s">
        <v>2347</v>
      </c>
      <c r="C951" s="1">
        <v>41057.274884259263</v>
      </c>
      <c r="D951">
        <v>101990.96564026357</v>
      </c>
      <c r="E951" t="s">
        <v>63</v>
      </c>
      <c r="F951" t="s">
        <v>294</v>
      </c>
      <c r="G951" t="s">
        <v>70</v>
      </c>
      <c r="H951" t="s">
        <v>10</v>
      </c>
      <c r="I951">
        <v>6</v>
      </c>
      <c r="J951" t="str">
        <f>VLOOKUP(tblSalaries[[#This Row],[clean Country]],tblCountries[[#All],[Mapping]:[Region]],2,FALSE)</f>
        <v>APAC</v>
      </c>
      <c r="L951" s="9" t="str">
        <f>IF($T951,tblSalaries[[#This Row],[Salary in USD]],"")</f>
        <v/>
      </c>
      <c r="M951" s="9" t="str">
        <f>IF($T951,tblSalaries[[#This Row],[Your Job Title]],"")</f>
        <v/>
      </c>
      <c r="N951" s="9" t="str">
        <f>IF($T951,tblSalaries[[#This Row],[Job Type]],"")</f>
        <v/>
      </c>
      <c r="O951" s="9" t="str">
        <f>IF($T951,tblSalaries[[#This Row],[clean Country]],"")</f>
        <v/>
      </c>
      <c r="P951" s="9" t="str">
        <f>IF($T951,tblSalaries[[#This Row],[How many hours of a day you work on Excel]],"")</f>
        <v/>
      </c>
      <c r="Q951" s="9" t="str">
        <f>IF($T951,tblSalaries[[#This Row],[Years of Experience]],"")</f>
        <v/>
      </c>
      <c r="R951" s="9" t="str">
        <f>IF($T951,tblSalaries[[#This Row],[Region]],"")</f>
        <v/>
      </c>
      <c r="T951" s="11">
        <f t="shared" si="14"/>
        <v>0</v>
      </c>
      <c r="U951" s="11">
        <f>VLOOKUP(tblSalaries[[#This Row],[Region]],SReg,2,FALSE)</f>
        <v>0</v>
      </c>
      <c r="V951" s="11">
        <f>VLOOKUP(tblSalaries[[#This Row],[How many hours of a day you work on Excel]],SHours,2,FALSE)</f>
        <v>1</v>
      </c>
      <c r="W951" s="11">
        <f>IF(tblSalaries[[#This Row],[Years of Experience]]="",Filters!$I$10,VLOOKUP(tblSalaries[[#This Row],[Years of Experience]],Filters!$G$3:$I$9,3,TRUE))</f>
        <v>0</v>
      </c>
    </row>
    <row r="952" spans="2:23" ht="15" customHeight="1" x14ac:dyDescent="0.25">
      <c r="B952" t="s">
        <v>2348</v>
      </c>
      <c r="C952" s="1">
        <v>41057.286041666666</v>
      </c>
      <c r="D952">
        <v>60000</v>
      </c>
      <c r="E952" t="s">
        <v>806</v>
      </c>
      <c r="F952" t="s">
        <v>45</v>
      </c>
      <c r="G952" t="s">
        <v>12</v>
      </c>
      <c r="H952" t="s">
        <v>15</v>
      </c>
      <c r="I952">
        <v>3</v>
      </c>
      <c r="J952" t="str">
        <f>VLOOKUP(tblSalaries[[#This Row],[clean Country]],tblCountries[[#All],[Mapping]:[Region]],2,FALSE)</f>
        <v>USA</v>
      </c>
      <c r="L952" s="9" t="str">
        <f>IF($T952,tblSalaries[[#This Row],[Salary in USD]],"")</f>
        <v/>
      </c>
      <c r="M952" s="9" t="str">
        <f>IF($T952,tblSalaries[[#This Row],[Your Job Title]],"")</f>
        <v/>
      </c>
      <c r="N952" s="9" t="str">
        <f>IF($T952,tblSalaries[[#This Row],[Job Type]],"")</f>
        <v/>
      </c>
      <c r="O952" s="9" t="str">
        <f>IF($T952,tblSalaries[[#This Row],[clean Country]],"")</f>
        <v/>
      </c>
      <c r="P952" s="9" t="str">
        <f>IF($T952,tblSalaries[[#This Row],[How many hours of a day you work on Excel]],"")</f>
        <v/>
      </c>
      <c r="Q952" s="9" t="str">
        <f>IF($T952,tblSalaries[[#This Row],[Years of Experience]],"")</f>
        <v/>
      </c>
      <c r="R952" s="9" t="str">
        <f>IF($T952,tblSalaries[[#This Row],[Region]],"")</f>
        <v/>
      </c>
      <c r="T952" s="11">
        <f t="shared" si="14"/>
        <v>0</v>
      </c>
      <c r="U952" s="11">
        <f>VLOOKUP(tblSalaries[[#This Row],[Region]],SReg,2,FALSE)</f>
        <v>1</v>
      </c>
      <c r="V952" s="11">
        <f>VLOOKUP(tblSalaries[[#This Row],[How many hours of a day you work on Excel]],SHours,2,FALSE)</f>
        <v>0</v>
      </c>
      <c r="W952" s="11">
        <f>IF(tblSalaries[[#This Row],[Years of Experience]]="",Filters!$I$10,VLOOKUP(tblSalaries[[#This Row],[Years of Experience]],Filters!$G$3:$I$9,3,TRUE))</f>
        <v>0</v>
      </c>
    </row>
    <row r="953" spans="2:23" ht="15" customHeight="1" x14ac:dyDescent="0.25">
      <c r="B953" t="s">
        <v>2349</v>
      </c>
      <c r="C953" s="1">
        <v>41057.286168981482</v>
      </c>
      <c r="D953">
        <v>43856.11522531334</v>
      </c>
      <c r="E953" t="s">
        <v>807</v>
      </c>
      <c r="F953" t="s">
        <v>45</v>
      </c>
      <c r="G953" t="s">
        <v>70</v>
      </c>
      <c r="H953" t="s">
        <v>10</v>
      </c>
      <c r="I953">
        <v>1</v>
      </c>
      <c r="J953" t="str">
        <f>VLOOKUP(tblSalaries[[#This Row],[clean Country]],tblCountries[[#All],[Mapping]:[Region]],2,FALSE)</f>
        <v>APAC</v>
      </c>
      <c r="L953" s="9" t="str">
        <f>IF($T953,tblSalaries[[#This Row],[Salary in USD]],"")</f>
        <v/>
      </c>
      <c r="M953" s="9" t="str">
        <f>IF($T953,tblSalaries[[#This Row],[Your Job Title]],"")</f>
        <v/>
      </c>
      <c r="N953" s="9" t="str">
        <f>IF($T953,tblSalaries[[#This Row],[Job Type]],"")</f>
        <v/>
      </c>
      <c r="O953" s="9" t="str">
        <f>IF($T953,tblSalaries[[#This Row],[clean Country]],"")</f>
        <v/>
      </c>
      <c r="P953" s="9" t="str">
        <f>IF($T953,tblSalaries[[#This Row],[How many hours of a day you work on Excel]],"")</f>
        <v/>
      </c>
      <c r="Q953" s="9" t="str">
        <f>IF($T953,tblSalaries[[#This Row],[Years of Experience]],"")</f>
        <v/>
      </c>
      <c r="R953" s="9" t="str">
        <f>IF($T953,tblSalaries[[#This Row],[Region]],"")</f>
        <v/>
      </c>
      <c r="T953" s="11">
        <f t="shared" si="14"/>
        <v>0</v>
      </c>
      <c r="U953" s="11">
        <f>VLOOKUP(tblSalaries[[#This Row],[Region]],SReg,2,FALSE)</f>
        <v>0</v>
      </c>
      <c r="V953" s="11">
        <f>VLOOKUP(tblSalaries[[#This Row],[How many hours of a day you work on Excel]],SHours,2,FALSE)</f>
        <v>1</v>
      </c>
      <c r="W953" s="11">
        <f>IF(tblSalaries[[#This Row],[Years of Experience]]="",Filters!$I$10,VLOOKUP(tblSalaries[[#This Row],[Years of Experience]],Filters!$G$3:$I$9,3,TRUE))</f>
        <v>0</v>
      </c>
    </row>
    <row r="954" spans="2:23" ht="15" customHeight="1" x14ac:dyDescent="0.25">
      <c r="B954" t="s">
        <v>2350</v>
      </c>
      <c r="C954" s="1">
        <v>41057.286168981482</v>
      </c>
      <c r="D954">
        <v>45616</v>
      </c>
      <c r="E954" t="s">
        <v>808</v>
      </c>
      <c r="F954" t="s">
        <v>17</v>
      </c>
      <c r="G954" t="s">
        <v>70</v>
      </c>
      <c r="H954" t="s">
        <v>7</v>
      </c>
      <c r="I954">
        <v>1.5</v>
      </c>
      <c r="J954" t="str">
        <f>VLOOKUP(tblSalaries[[#This Row],[clean Country]],tblCountries[[#All],[Mapping]:[Region]],2,FALSE)</f>
        <v>APAC</v>
      </c>
      <c r="L954" s="9" t="str">
        <f>IF($T954,tblSalaries[[#This Row],[Salary in USD]],"")</f>
        <v/>
      </c>
      <c r="M954" s="9" t="str">
        <f>IF($T954,tblSalaries[[#This Row],[Your Job Title]],"")</f>
        <v/>
      </c>
      <c r="N954" s="9" t="str">
        <f>IF($T954,tblSalaries[[#This Row],[Job Type]],"")</f>
        <v/>
      </c>
      <c r="O954" s="9" t="str">
        <f>IF($T954,tblSalaries[[#This Row],[clean Country]],"")</f>
        <v/>
      </c>
      <c r="P954" s="9" t="str">
        <f>IF($T954,tblSalaries[[#This Row],[How many hours of a day you work on Excel]],"")</f>
        <v/>
      </c>
      <c r="Q954" s="9" t="str">
        <f>IF($T954,tblSalaries[[#This Row],[Years of Experience]],"")</f>
        <v/>
      </c>
      <c r="R954" s="9" t="str">
        <f>IF($T954,tblSalaries[[#This Row],[Region]],"")</f>
        <v/>
      </c>
      <c r="T954" s="11">
        <f t="shared" si="14"/>
        <v>0</v>
      </c>
      <c r="U954" s="11">
        <f>VLOOKUP(tblSalaries[[#This Row],[Region]],SReg,2,FALSE)</f>
        <v>0</v>
      </c>
      <c r="V954" s="11">
        <f>VLOOKUP(tblSalaries[[#This Row],[How many hours of a day you work on Excel]],SHours,2,FALSE)</f>
        <v>1</v>
      </c>
      <c r="W954" s="11">
        <f>IF(tblSalaries[[#This Row],[Years of Experience]]="",Filters!$I$10,VLOOKUP(tblSalaries[[#This Row],[Years of Experience]],Filters!$G$3:$I$9,3,TRUE))</f>
        <v>0</v>
      </c>
    </row>
    <row r="955" spans="2:23" ht="15" customHeight="1" x14ac:dyDescent="0.25">
      <c r="B955" t="s">
        <v>2351</v>
      </c>
      <c r="C955" s="1">
        <v>41057.291956018518</v>
      </c>
      <c r="D955">
        <v>75770.868892469181</v>
      </c>
      <c r="E955" t="s">
        <v>618</v>
      </c>
      <c r="F955" t="s">
        <v>258</v>
      </c>
      <c r="G955" t="s">
        <v>526</v>
      </c>
      <c r="H955" t="s">
        <v>7</v>
      </c>
      <c r="I955">
        <v>20</v>
      </c>
      <c r="J955" t="str">
        <f>VLOOKUP(tblSalaries[[#This Row],[clean Country]],tblCountries[[#All],[Mapping]:[Region]],2,FALSE)</f>
        <v>APAC</v>
      </c>
      <c r="L955" s="9" t="str">
        <f>IF($T955,tblSalaries[[#This Row],[Salary in USD]],"")</f>
        <v/>
      </c>
      <c r="M955" s="9" t="str">
        <f>IF($T955,tblSalaries[[#This Row],[Your Job Title]],"")</f>
        <v/>
      </c>
      <c r="N955" s="9" t="str">
        <f>IF($T955,tblSalaries[[#This Row],[Job Type]],"")</f>
        <v/>
      </c>
      <c r="O955" s="9" t="str">
        <f>IF($T955,tblSalaries[[#This Row],[clean Country]],"")</f>
        <v/>
      </c>
      <c r="P955" s="9" t="str">
        <f>IF($T955,tblSalaries[[#This Row],[How many hours of a day you work on Excel]],"")</f>
        <v/>
      </c>
      <c r="Q955" s="9" t="str">
        <f>IF($T955,tblSalaries[[#This Row],[Years of Experience]],"")</f>
        <v/>
      </c>
      <c r="R955" s="9" t="str">
        <f>IF($T955,tblSalaries[[#This Row],[Region]],"")</f>
        <v/>
      </c>
      <c r="T955" s="11">
        <f t="shared" si="14"/>
        <v>0</v>
      </c>
      <c r="U955" s="11">
        <f>VLOOKUP(tblSalaries[[#This Row],[Region]],SReg,2,FALSE)</f>
        <v>0</v>
      </c>
      <c r="V955" s="11">
        <f>VLOOKUP(tblSalaries[[#This Row],[How many hours of a day you work on Excel]],SHours,2,FALSE)</f>
        <v>1</v>
      </c>
      <c r="W955" s="11">
        <f>IF(tblSalaries[[#This Row],[Years of Experience]]="",Filters!$I$10,VLOOKUP(tblSalaries[[#This Row],[Years of Experience]],Filters!$G$3:$I$9,3,TRUE))</f>
        <v>1</v>
      </c>
    </row>
    <row r="956" spans="2:23" ht="15" customHeight="1" x14ac:dyDescent="0.25">
      <c r="B956" t="s">
        <v>2352</v>
      </c>
      <c r="C956" s="1">
        <v>41057.306388888886</v>
      </c>
      <c r="D956">
        <v>57726.886552389187</v>
      </c>
      <c r="E956" t="s">
        <v>809</v>
      </c>
      <c r="F956" t="s">
        <v>45</v>
      </c>
      <c r="G956" t="s">
        <v>70</v>
      </c>
      <c r="H956" t="s">
        <v>15</v>
      </c>
      <c r="I956">
        <v>2</v>
      </c>
      <c r="J956" t="str">
        <f>VLOOKUP(tblSalaries[[#This Row],[clean Country]],tblCountries[[#All],[Mapping]:[Region]],2,FALSE)</f>
        <v>APAC</v>
      </c>
      <c r="L956" s="9" t="str">
        <f>IF($T956,tblSalaries[[#This Row],[Salary in USD]],"")</f>
        <v/>
      </c>
      <c r="M956" s="9" t="str">
        <f>IF($T956,tblSalaries[[#This Row],[Your Job Title]],"")</f>
        <v/>
      </c>
      <c r="N956" s="9" t="str">
        <f>IF($T956,tblSalaries[[#This Row],[Job Type]],"")</f>
        <v/>
      </c>
      <c r="O956" s="9" t="str">
        <f>IF($T956,tblSalaries[[#This Row],[clean Country]],"")</f>
        <v/>
      </c>
      <c r="P956" s="9" t="str">
        <f>IF($T956,tblSalaries[[#This Row],[How many hours of a day you work on Excel]],"")</f>
        <v/>
      </c>
      <c r="Q956" s="9" t="str">
        <f>IF($T956,tblSalaries[[#This Row],[Years of Experience]],"")</f>
        <v/>
      </c>
      <c r="R956" s="9" t="str">
        <f>IF($T956,tblSalaries[[#This Row],[Region]],"")</f>
        <v/>
      </c>
      <c r="T956" s="11">
        <f t="shared" si="14"/>
        <v>0</v>
      </c>
      <c r="U956" s="11">
        <f>VLOOKUP(tblSalaries[[#This Row],[Region]],SReg,2,FALSE)</f>
        <v>0</v>
      </c>
      <c r="V956" s="11">
        <f>VLOOKUP(tblSalaries[[#This Row],[How many hours of a day you work on Excel]],SHours,2,FALSE)</f>
        <v>0</v>
      </c>
      <c r="W956" s="11">
        <f>IF(tblSalaries[[#This Row],[Years of Experience]]="",Filters!$I$10,VLOOKUP(tblSalaries[[#This Row],[Years of Experience]],Filters!$G$3:$I$9,3,TRUE))</f>
        <v>0</v>
      </c>
    </row>
    <row r="957" spans="2:23" ht="15" customHeight="1" x14ac:dyDescent="0.25">
      <c r="B957" t="s">
        <v>2353</v>
      </c>
      <c r="C957" s="1">
        <v>41057.307719907411</v>
      </c>
      <c r="D957">
        <v>20000</v>
      </c>
      <c r="E957" t="s">
        <v>178</v>
      </c>
      <c r="F957" t="s">
        <v>17</v>
      </c>
      <c r="G957" t="s">
        <v>70</v>
      </c>
      <c r="H957" t="s">
        <v>15</v>
      </c>
      <c r="I957">
        <v>2</v>
      </c>
      <c r="J957" t="str">
        <f>VLOOKUP(tblSalaries[[#This Row],[clean Country]],tblCountries[[#All],[Mapping]:[Region]],2,FALSE)</f>
        <v>APAC</v>
      </c>
      <c r="L957" s="9" t="str">
        <f>IF($T957,tblSalaries[[#This Row],[Salary in USD]],"")</f>
        <v/>
      </c>
      <c r="M957" s="9" t="str">
        <f>IF($T957,tblSalaries[[#This Row],[Your Job Title]],"")</f>
        <v/>
      </c>
      <c r="N957" s="9" t="str">
        <f>IF($T957,tblSalaries[[#This Row],[Job Type]],"")</f>
        <v/>
      </c>
      <c r="O957" s="9" t="str">
        <f>IF($T957,tblSalaries[[#This Row],[clean Country]],"")</f>
        <v/>
      </c>
      <c r="P957" s="9" t="str">
        <f>IF($T957,tblSalaries[[#This Row],[How many hours of a day you work on Excel]],"")</f>
        <v/>
      </c>
      <c r="Q957" s="9" t="str">
        <f>IF($T957,tblSalaries[[#This Row],[Years of Experience]],"")</f>
        <v/>
      </c>
      <c r="R957" s="9" t="str">
        <f>IF($T957,tblSalaries[[#This Row],[Region]],"")</f>
        <v/>
      </c>
      <c r="T957" s="11">
        <f t="shared" si="14"/>
        <v>0</v>
      </c>
      <c r="U957" s="11">
        <f>VLOOKUP(tblSalaries[[#This Row],[Region]],SReg,2,FALSE)</f>
        <v>0</v>
      </c>
      <c r="V957" s="11">
        <f>VLOOKUP(tblSalaries[[#This Row],[How many hours of a day you work on Excel]],SHours,2,FALSE)</f>
        <v>0</v>
      </c>
      <c r="W957" s="11">
        <f>IF(tblSalaries[[#This Row],[Years of Experience]]="",Filters!$I$10,VLOOKUP(tblSalaries[[#This Row],[Years of Experience]],Filters!$G$3:$I$9,3,TRUE))</f>
        <v>0</v>
      </c>
    </row>
    <row r="958" spans="2:23" ht="15" customHeight="1" x14ac:dyDescent="0.25">
      <c r="B958" t="s">
        <v>2354</v>
      </c>
      <c r="C958" s="1">
        <v>41057.311192129629</v>
      </c>
      <c r="D958">
        <v>203981.93128052715</v>
      </c>
      <c r="E958" t="s">
        <v>647</v>
      </c>
      <c r="F958" t="s">
        <v>45</v>
      </c>
      <c r="G958" t="s">
        <v>70</v>
      </c>
      <c r="H958" t="s">
        <v>7</v>
      </c>
      <c r="I958">
        <v>15</v>
      </c>
      <c r="J958" t="str">
        <f>VLOOKUP(tblSalaries[[#This Row],[clean Country]],tblCountries[[#All],[Mapping]:[Region]],2,FALSE)</f>
        <v>APAC</v>
      </c>
      <c r="L958" s="9" t="str">
        <f>IF($T958,tblSalaries[[#This Row],[Salary in USD]],"")</f>
        <v/>
      </c>
      <c r="M958" s="9" t="str">
        <f>IF($T958,tblSalaries[[#This Row],[Your Job Title]],"")</f>
        <v/>
      </c>
      <c r="N958" s="9" t="str">
        <f>IF($T958,tblSalaries[[#This Row],[Job Type]],"")</f>
        <v/>
      </c>
      <c r="O958" s="9" t="str">
        <f>IF($T958,tblSalaries[[#This Row],[clean Country]],"")</f>
        <v/>
      </c>
      <c r="P958" s="9" t="str">
        <f>IF($T958,tblSalaries[[#This Row],[How many hours of a day you work on Excel]],"")</f>
        <v/>
      </c>
      <c r="Q958" s="9" t="str">
        <f>IF($T958,tblSalaries[[#This Row],[Years of Experience]],"")</f>
        <v/>
      </c>
      <c r="R958" s="9" t="str">
        <f>IF($T958,tblSalaries[[#This Row],[Region]],"")</f>
        <v/>
      </c>
      <c r="T958" s="11">
        <f t="shared" si="14"/>
        <v>0</v>
      </c>
      <c r="U958" s="11">
        <f>VLOOKUP(tblSalaries[[#This Row],[Region]],SReg,2,FALSE)</f>
        <v>0</v>
      </c>
      <c r="V958" s="11">
        <f>VLOOKUP(tblSalaries[[#This Row],[How many hours of a day you work on Excel]],SHours,2,FALSE)</f>
        <v>1</v>
      </c>
      <c r="W958" s="11">
        <f>IF(tblSalaries[[#This Row],[Years of Experience]]="",Filters!$I$10,VLOOKUP(tblSalaries[[#This Row],[Years of Experience]],Filters!$G$3:$I$9,3,TRUE))</f>
        <v>1</v>
      </c>
    </row>
    <row r="959" spans="2:23" ht="15" customHeight="1" x14ac:dyDescent="0.25">
      <c r="B959" t="s">
        <v>2355</v>
      </c>
      <c r="C959" s="1">
        <v>41057.31150462963</v>
      </c>
      <c r="D959">
        <v>50995.482820131787</v>
      </c>
      <c r="E959" t="s">
        <v>547</v>
      </c>
      <c r="F959" t="s">
        <v>391</v>
      </c>
      <c r="G959" t="s">
        <v>70</v>
      </c>
      <c r="H959" t="s">
        <v>22</v>
      </c>
      <c r="I959">
        <v>5</v>
      </c>
      <c r="J959" t="str">
        <f>VLOOKUP(tblSalaries[[#This Row],[clean Country]],tblCountries[[#All],[Mapping]:[Region]],2,FALSE)</f>
        <v>APAC</v>
      </c>
      <c r="L959" s="9" t="str">
        <f>IF($T959,tblSalaries[[#This Row],[Salary in USD]],"")</f>
        <v/>
      </c>
      <c r="M959" s="9" t="str">
        <f>IF($T959,tblSalaries[[#This Row],[Your Job Title]],"")</f>
        <v/>
      </c>
      <c r="N959" s="9" t="str">
        <f>IF($T959,tblSalaries[[#This Row],[Job Type]],"")</f>
        <v/>
      </c>
      <c r="O959" s="9" t="str">
        <f>IF($T959,tblSalaries[[#This Row],[clean Country]],"")</f>
        <v/>
      </c>
      <c r="P959" s="9" t="str">
        <f>IF($T959,tblSalaries[[#This Row],[How many hours of a day you work on Excel]],"")</f>
        <v/>
      </c>
      <c r="Q959" s="9" t="str">
        <f>IF($T959,tblSalaries[[#This Row],[Years of Experience]],"")</f>
        <v/>
      </c>
      <c r="R959" s="9" t="str">
        <f>IF($T959,tblSalaries[[#This Row],[Region]],"")</f>
        <v/>
      </c>
      <c r="T959" s="11">
        <f t="shared" si="14"/>
        <v>0</v>
      </c>
      <c r="U959" s="11">
        <f>VLOOKUP(tblSalaries[[#This Row],[Region]],SReg,2,FALSE)</f>
        <v>0</v>
      </c>
      <c r="V959" s="11">
        <f>VLOOKUP(tblSalaries[[#This Row],[How many hours of a day you work on Excel]],SHours,2,FALSE)</f>
        <v>0</v>
      </c>
      <c r="W959" s="11">
        <f>IF(tblSalaries[[#This Row],[Years of Experience]]="",Filters!$I$10,VLOOKUP(tblSalaries[[#This Row],[Years of Experience]],Filters!$G$3:$I$9,3,TRUE))</f>
        <v>0</v>
      </c>
    </row>
    <row r="960" spans="2:23" ht="15" customHeight="1" x14ac:dyDescent="0.25">
      <c r="B960" t="s">
        <v>2356</v>
      </c>
      <c r="C960" s="1">
        <v>41057.312303240738</v>
      </c>
      <c r="D960">
        <v>127488.70705032947</v>
      </c>
      <c r="E960" t="s">
        <v>810</v>
      </c>
      <c r="F960" t="s">
        <v>3393</v>
      </c>
      <c r="G960" t="s">
        <v>70</v>
      </c>
      <c r="H960" t="s">
        <v>7</v>
      </c>
      <c r="I960">
        <v>15</v>
      </c>
      <c r="J960" t="str">
        <f>VLOOKUP(tblSalaries[[#This Row],[clean Country]],tblCountries[[#All],[Mapping]:[Region]],2,FALSE)</f>
        <v>APAC</v>
      </c>
      <c r="L960" s="9" t="str">
        <f>IF($T960,tblSalaries[[#This Row],[Salary in USD]],"")</f>
        <v/>
      </c>
      <c r="M960" s="9" t="str">
        <f>IF($T960,tblSalaries[[#This Row],[Your Job Title]],"")</f>
        <v/>
      </c>
      <c r="N960" s="9" t="str">
        <f>IF($T960,tblSalaries[[#This Row],[Job Type]],"")</f>
        <v/>
      </c>
      <c r="O960" s="9" t="str">
        <f>IF($T960,tblSalaries[[#This Row],[clean Country]],"")</f>
        <v/>
      </c>
      <c r="P960" s="9" t="str">
        <f>IF($T960,tblSalaries[[#This Row],[How many hours of a day you work on Excel]],"")</f>
        <v/>
      </c>
      <c r="Q960" s="9" t="str">
        <f>IF($T960,tblSalaries[[#This Row],[Years of Experience]],"")</f>
        <v/>
      </c>
      <c r="R960" s="9" t="str">
        <f>IF($T960,tblSalaries[[#This Row],[Region]],"")</f>
        <v/>
      </c>
      <c r="T960" s="11">
        <f t="shared" si="14"/>
        <v>0</v>
      </c>
      <c r="U960" s="11">
        <f>VLOOKUP(tblSalaries[[#This Row],[Region]],SReg,2,FALSE)</f>
        <v>0</v>
      </c>
      <c r="V960" s="11">
        <f>VLOOKUP(tblSalaries[[#This Row],[How many hours of a day you work on Excel]],SHours,2,FALSE)</f>
        <v>1</v>
      </c>
      <c r="W960" s="11">
        <f>IF(tblSalaries[[#This Row],[Years of Experience]]="",Filters!$I$10,VLOOKUP(tblSalaries[[#This Row],[Years of Experience]],Filters!$G$3:$I$9,3,TRUE))</f>
        <v>1</v>
      </c>
    </row>
    <row r="961" spans="2:23" ht="15" customHeight="1" x14ac:dyDescent="0.25">
      <c r="B961" t="s">
        <v>2357</v>
      </c>
      <c r="C961" s="1">
        <v>41057.314918981479</v>
      </c>
      <c r="D961">
        <v>66294.12766617132</v>
      </c>
      <c r="E961" t="s">
        <v>126</v>
      </c>
      <c r="F961" t="s">
        <v>17</v>
      </c>
      <c r="G961" t="s">
        <v>70</v>
      </c>
      <c r="H961" t="s">
        <v>7</v>
      </c>
      <c r="I961">
        <v>4</v>
      </c>
      <c r="J961" t="str">
        <f>VLOOKUP(tblSalaries[[#This Row],[clean Country]],tblCountries[[#All],[Mapping]:[Region]],2,FALSE)</f>
        <v>APAC</v>
      </c>
      <c r="L961" s="9" t="str">
        <f>IF($T961,tblSalaries[[#This Row],[Salary in USD]],"")</f>
        <v/>
      </c>
      <c r="M961" s="9" t="str">
        <f>IF($T961,tblSalaries[[#This Row],[Your Job Title]],"")</f>
        <v/>
      </c>
      <c r="N961" s="9" t="str">
        <f>IF($T961,tblSalaries[[#This Row],[Job Type]],"")</f>
        <v/>
      </c>
      <c r="O961" s="9" t="str">
        <f>IF($T961,tblSalaries[[#This Row],[clean Country]],"")</f>
        <v/>
      </c>
      <c r="P961" s="9" t="str">
        <f>IF($T961,tblSalaries[[#This Row],[How many hours of a day you work on Excel]],"")</f>
        <v/>
      </c>
      <c r="Q961" s="9" t="str">
        <f>IF($T961,tblSalaries[[#This Row],[Years of Experience]],"")</f>
        <v/>
      </c>
      <c r="R961" s="9" t="str">
        <f>IF($T961,tblSalaries[[#This Row],[Region]],"")</f>
        <v/>
      </c>
      <c r="T961" s="11">
        <f t="shared" si="14"/>
        <v>0</v>
      </c>
      <c r="U961" s="11">
        <f>VLOOKUP(tblSalaries[[#This Row],[Region]],SReg,2,FALSE)</f>
        <v>0</v>
      </c>
      <c r="V961" s="11">
        <f>VLOOKUP(tblSalaries[[#This Row],[How many hours of a day you work on Excel]],SHours,2,FALSE)</f>
        <v>1</v>
      </c>
      <c r="W961" s="11">
        <f>IF(tblSalaries[[#This Row],[Years of Experience]]="",Filters!$I$10,VLOOKUP(tblSalaries[[#This Row],[Years of Experience]],Filters!$G$3:$I$9,3,TRUE))</f>
        <v>0</v>
      </c>
    </row>
    <row r="962" spans="2:23" ht="15" customHeight="1" x14ac:dyDescent="0.25">
      <c r="B962" t="s">
        <v>2358</v>
      </c>
      <c r="C962" s="1">
        <v>41057.319004629629</v>
      </c>
      <c r="D962">
        <v>63234.398696963413</v>
      </c>
      <c r="E962" t="s">
        <v>173</v>
      </c>
      <c r="F962" t="s">
        <v>17</v>
      </c>
      <c r="G962" t="s">
        <v>70</v>
      </c>
      <c r="H962" t="s">
        <v>7</v>
      </c>
      <c r="I962">
        <v>3</v>
      </c>
      <c r="J962" t="str">
        <f>VLOOKUP(tblSalaries[[#This Row],[clean Country]],tblCountries[[#All],[Mapping]:[Region]],2,FALSE)</f>
        <v>APAC</v>
      </c>
      <c r="L962" s="9" t="str">
        <f>IF($T962,tblSalaries[[#This Row],[Salary in USD]],"")</f>
        <v/>
      </c>
      <c r="M962" s="9" t="str">
        <f>IF($T962,tblSalaries[[#This Row],[Your Job Title]],"")</f>
        <v/>
      </c>
      <c r="N962" s="9" t="str">
        <f>IF($T962,tblSalaries[[#This Row],[Job Type]],"")</f>
        <v/>
      </c>
      <c r="O962" s="9" t="str">
        <f>IF($T962,tblSalaries[[#This Row],[clean Country]],"")</f>
        <v/>
      </c>
      <c r="P962" s="9" t="str">
        <f>IF($T962,tblSalaries[[#This Row],[How many hours of a day you work on Excel]],"")</f>
        <v/>
      </c>
      <c r="Q962" s="9" t="str">
        <f>IF($T962,tblSalaries[[#This Row],[Years of Experience]],"")</f>
        <v/>
      </c>
      <c r="R962" s="9" t="str">
        <f>IF($T962,tblSalaries[[#This Row],[Region]],"")</f>
        <v/>
      </c>
      <c r="T962" s="11">
        <f t="shared" si="14"/>
        <v>0</v>
      </c>
      <c r="U962" s="11">
        <f>VLOOKUP(tblSalaries[[#This Row],[Region]],SReg,2,FALSE)</f>
        <v>0</v>
      </c>
      <c r="V962" s="11">
        <f>VLOOKUP(tblSalaries[[#This Row],[How many hours of a day you work on Excel]],SHours,2,FALSE)</f>
        <v>1</v>
      </c>
      <c r="W962" s="11">
        <f>IF(tblSalaries[[#This Row],[Years of Experience]]="",Filters!$I$10,VLOOKUP(tblSalaries[[#This Row],[Years of Experience]],Filters!$G$3:$I$9,3,TRUE))</f>
        <v>0</v>
      </c>
    </row>
    <row r="963" spans="2:23" ht="15" customHeight="1" x14ac:dyDescent="0.25">
      <c r="B963" t="s">
        <v>2359</v>
      </c>
      <c r="C963" s="1">
        <v>41057.323935185188</v>
      </c>
      <c r="D963">
        <v>260000</v>
      </c>
      <c r="E963" t="s">
        <v>25</v>
      </c>
      <c r="F963" t="s">
        <v>3393</v>
      </c>
      <c r="G963" t="s">
        <v>12</v>
      </c>
      <c r="H963" t="s">
        <v>15</v>
      </c>
      <c r="I963">
        <v>10</v>
      </c>
      <c r="J963" t="str">
        <f>VLOOKUP(tblSalaries[[#This Row],[clean Country]],tblCountries[[#All],[Mapping]:[Region]],2,FALSE)</f>
        <v>USA</v>
      </c>
      <c r="L963" s="9" t="str">
        <f>IF($T963,tblSalaries[[#This Row],[Salary in USD]],"")</f>
        <v/>
      </c>
      <c r="M963" s="9" t="str">
        <f>IF($T963,tblSalaries[[#This Row],[Your Job Title]],"")</f>
        <v/>
      </c>
      <c r="N963" s="9" t="str">
        <f>IF($T963,tblSalaries[[#This Row],[Job Type]],"")</f>
        <v/>
      </c>
      <c r="O963" s="9" t="str">
        <f>IF($T963,tblSalaries[[#This Row],[clean Country]],"")</f>
        <v/>
      </c>
      <c r="P963" s="9" t="str">
        <f>IF($T963,tblSalaries[[#This Row],[How many hours of a day you work on Excel]],"")</f>
        <v/>
      </c>
      <c r="Q963" s="9" t="str">
        <f>IF($T963,tblSalaries[[#This Row],[Years of Experience]],"")</f>
        <v/>
      </c>
      <c r="R963" s="9" t="str">
        <f>IF($T963,tblSalaries[[#This Row],[Region]],"")</f>
        <v/>
      </c>
      <c r="T963" s="11">
        <f t="shared" si="14"/>
        <v>0</v>
      </c>
      <c r="U963" s="11">
        <f>VLOOKUP(tblSalaries[[#This Row],[Region]],SReg,2,FALSE)</f>
        <v>1</v>
      </c>
      <c r="V963" s="11">
        <f>VLOOKUP(tblSalaries[[#This Row],[How many hours of a day you work on Excel]],SHours,2,FALSE)</f>
        <v>0</v>
      </c>
      <c r="W963" s="11">
        <f>IF(tblSalaries[[#This Row],[Years of Experience]]="",Filters!$I$10,VLOOKUP(tblSalaries[[#This Row],[Years of Experience]],Filters!$G$3:$I$9,3,TRUE))</f>
        <v>1</v>
      </c>
    </row>
    <row r="964" spans="2:23" ht="15" customHeight="1" x14ac:dyDescent="0.25">
      <c r="B964" t="s">
        <v>2360</v>
      </c>
      <c r="C964" s="1">
        <v>41057.33320601852</v>
      </c>
      <c r="D964">
        <v>112190.06220428993</v>
      </c>
      <c r="E964" t="s">
        <v>812</v>
      </c>
      <c r="F964" t="s">
        <v>45</v>
      </c>
      <c r="G964" t="s">
        <v>70</v>
      </c>
      <c r="H964" t="s">
        <v>15</v>
      </c>
      <c r="I964">
        <v>8</v>
      </c>
      <c r="J964" t="str">
        <f>VLOOKUP(tblSalaries[[#This Row],[clean Country]],tblCountries[[#All],[Mapping]:[Region]],2,FALSE)</f>
        <v>APAC</v>
      </c>
      <c r="L964" s="9" t="str">
        <f>IF($T964,tblSalaries[[#This Row],[Salary in USD]],"")</f>
        <v/>
      </c>
      <c r="M964" s="9" t="str">
        <f>IF($T964,tblSalaries[[#This Row],[Your Job Title]],"")</f>
        <v/>
      </c>
      <c r="N964" s="9" t="str">
        <f>IF($T964,tblSalaries[[#This Row],[Job Type]],"")</f>
        <v/>
      </c>
      <c r="O964" s="9" t="str">
        <f>IF($T964,tblSalaries[[#This Row],[clean Country]],"")</f>
        <v/>
      </c>
      <c r="P964" s="9" t="str">
        <f>IF($T964,tblSalaries[[#This Row],[How many hours of a day you work on Excel]],"")</f>
        <v/>
      </c>
      <c r="Q964" s="9" t="str">
        <f>IF($T964,tblSalaries[[#This Row],[Years of Experience]],"")</f>
        <v/>
      </c>
      <c r="R964" s="9" t="str">
        <f>IF($T964,tblSalaries[[#This Row],[Region]],"")</f>
        <v/>
      </c>
      <c r="T964" s="11">
        <f t="shared" si="14"/>
        <v>0</v>
      </c>
      <c r="U964" s="11">
        <f>VLOOKUP(tblSalaries[[#This Row],[Region]],SReg,2,FALSE)</f>
        <v>0</v>
      </c>
      <c r="V964" s="11">
        <f>VLOOKUP(tblSalaries[[#This Row],[How many hours of a day you work on Excel]],SHours,2,FALSE)</f>
        <v>0</v>
      </c>
      <c r="W964" s="11">
        <f>IF(tblSalaries[[#This Row],[Years of Experience]]="",Filters!$I$10,VLOOKUP(tblSalaries[[#This Row],[Years of Experience]],Filters!$G$3:$I$9,3,TRUE))</f>
        <v>0</v>
      </c>
    </row>
    <row r="965" spans="2:23" ht="15" customHeight="1" x14ac:dyDescent="0.25">
      <c r="B965" t="s">
        <v>2361</v>
      </c>
      <c r="C965" s="1">
        <v>41057.335532407407</v>
      </c>
      <c r="D965">
        <v>71393.675948184507</v>
      </c>
      <c r="E965" t="s">
        <v>38</v>
      </c>
      <c r="F965" t="s">
        <v>45</v>
      </c>
      <c r="G965" t="s">
        <v>70</v>
      </c>
      <c r="H965" t="s">
        <v>7</v>
      </c>
      <c r="I965">
        <v>7</v>
      </c>
      <c r="J965" t="str">
        <f>VLOOKUP(tblSalaries[[#This Row],[clean Country]],tblCountries[[#All],[Mapping]:[Region]],2,FALSE)</f>
        <v>APAC</v>
      </c>
      <c r="L965" s="9" t="str">
        <f>IF($T965,tblSalaries[[#This Row],[Salary in USD]],"")</f>
        <v/>
      </c>
      <c r="M965" s="9" t="str">
        <f>IF($T965,tblSalaries[[#This Row],[Your Job Title]],"")</f>
        <v/>
      </c>
      <c r="N965" s="9" t="str">
        <f>IF($T965,tblSalaries[[#This Row],[Job Type]],"")</f>
        <v/>
      </c>
      <c r="O965" s="9" t="str">
        <f>IF($T965,tblSalaries[[#This Row],[clean Country]],"")</f>
        <v/>
      </c>
      <c r="P965" s="9" t="str">
        <f>IF($T965,tblSalaries[[#This Row],[How many hours of a day you work on Excel]],"")</f>
        <v/>
      </c>
      <c r="Q965" s="9" t="str">
        <f>IF($T965,tblSalaries[[#This Row],[Years of Experience]],"")</f>
        <v/>
      </c>
      <c r="R965" s="9" t="str">
        <f>IF($T965,tblSalaries[[#This Row],[Region]],"")</f>
        <v/>
      </c>
      <c r="T965" s="11">
        <f t="shared" si="14"/>
        <v>0</v>
      </c>
      <c r="U965" s="11">
        <f>VLOOKUP(tblSalaries[[#This Row],[Region]],SReg,2,FALSE)</f>
        <v>0</v>
      </c>
      <c r="V965" s="11">
        <f>VLOOKUP(tblSalaries[[#This Row],[How many hours of a day you work on Excel]],SHours,2,FALSE)</f>
        <v>1</v>
      </c>
      <c r="W965" s="11">
        <f>IF(tblSalaries[[#This Row],[Years of Experience]]="",Filters!$I$10,VLOOKUP(tblSalaries[[#This Row],[Years of Experience]],Filters!$G$3:$I$9,3,TRUE))</f>
        <v>0</v>
      </c>
    </row>
    <row r="966" spans="2:23" ht="15" customHeight="1" x14ac:dyDescent="0.25">
      <c r="B966" t="s">
        <v>2362</v>
      </c>
      <c r="C966" s="1">
        <v>41057.349120370367</v>
      </c>
      <c r="D966">
        <v>85000</v>
      </c>
      <c r="E966" t="s">
        <v>813</v>
      </c>
      <c r="F966" t="s">
        <v>3391</v>
      </c>
      <c r="G966" t="s">
        <v>70</v>
      </c>
      <c r="H966" t="s">
        <v>7</v>
      </c>
      <c r="I966">
        <v>8</v>
      </c>
      <c r="J966" t="str">
        <f>VLOOKUP(tblSalaries[[#This Row],[clean Country]],tblCountries[[#All],[Mapping]:[Region]],2,FALSE)</f>
        <v>APAC</v>
      </c>
      <c r="L966" s="9" t="str">
        <f>IF($T966,tblSalaries[[#This Row],[Salary in USD]],"")</f>
        <v/>
      </c>
      <c r="M966" s="9" t="str">
        <f>IF($T966,tblSalaries[[#This Row],[Your Job Title]],"")</f>
        <v/>
      </c>
      <c r="N966" s="9" t="str">
        <f>IF($T966,tblSalaries[[#This Row],[Job Type]],"")</f>
        <v/>
      </c>
      <c r="O966" s="9" t="str">
        <f>IF($T966,tblSalaries[[#This Row],[clean Country]],"")</f>
        <v/>
      </c>
      <c r="P966" s="9" t="str">
        <f>IF($T966,tblSalaries[[#This Row],[How many hours of a day you work on Excel]],"")</f>
        <v/>
      </c>
      <c r="Q966" s="9" t="str">
        <f>IF($T966,tblSalaries[[#This Row],[Years of Experience]],"")</f>
        <v/>
      </c>
      <c r="R966" s="9" t="str">
        <f>IF($T966,tblSalaries[[#This Row],[Region]],"")</f>
        <v/>
      </c>
      <c r="T966" s="11">
        <f t="shared" si="14"/>
        <v>0</v>
      </c>
      <c r="U966" s="11">
        <f>VLOOKUP(tblSalaries[[#This Row],[Region]],SReg,2,FALSE)</f>
        <v>0</v>
      </c>
      <c r="V966" s="11">
        <f>VLOOKUP(tblSalaries[[#This Row],[How many hours of a day you work on Excel]],SHours,2,FALSE)</f>
        <v>1</v>
      </c>
      <c r="W966" s="11">
        <f>IF(tblSalaries[[#This Row],[Years of Experience]]="",Filters!$I$10,VLOOKUP(tblSalaries[[#This Row],[Years of Experience]],Filters!$G$3:$I$9,3,TRUE))</f>
        <v>0</v>
      </c>
    </row>
    <row r="967" spans="2:23" ht="15" customHeight="1" x14ac:dyDescent="0.25">
      <c r="B967" t="s">
        <v>2363</v>
      </c>
      <c r="C967" s="1">
        <v>41057.351886574077</v>
      </c>
      <c r="D967">
        <v>95871.50770184776</v>
      </c>
      <c r="E967" t="s">
        <v>173</v>
      </c>
      <c r="F967" t="s">
        <v>17</v>
      </c>
      <c r="G967" t="s">
        <v>70</v>
      </c>
      <c r="H967" t="s">
        <v>15</v>
      </c>
      <c r="I967">
        <v>2.5</v>
      </c>
      <c r="J967" t="str">
        <f>VLOOKUP(tblSalaries[[#This Row],[clean Country]],tblCountries[[#All],[Mapping]:[Region]],2,FALSE)</f>
        <v>APAC</v>
      </c>
      <c r="L967" s="9" t="str">
        <f>IF($T967,tblSalaries[[#This Row],[Salary in USD]],"")</f>
        <v/>
      </c>
      <c r="M967" s="9" t="str">
        <f>IF($T967,tblSalaries[[#This Row],[Your Job Title]],"")</f>
        <v/>
      </c>
      <c r="N967" s="9" t="str">
        <f>IF($T967,tblSalaries[[#This Row],[Job Type]],"")</f>
        <v/>
      </c>
      <c r="O967" s="9" t="str">
        <f>IF($T967,tblSalaries[[#This Row],[clean Country]],"")</f>
        <v/>
      </c>
      <c r="P967" s="9" t="str">
        <f>IF($T967,tblSalaries[[#This Row],[How many hours of a day you work on Excel]],"")</f>
        <v/>
      </c>
      <c r="Q967" s="9" t="str">
        <f>IF($T967,tblSalaries[[#This Row],[Years of Experience]],"")</f>
        <v/>
      </c>
      <c r="R967" s="9" t="str">
        <f>IF($T967,tblSalaries[[#This Row],[Region]],"")</f>
        <v/>
      </c>
      <c r="T967" s="11">
        <f t="shared" ref="T967:T1030" si="15">U967*V967*W967</f>
        <v>0</v>
      </c>
      <c r="U967" s="11">
        <f>VLOOKUP(tblSalaries[[#This Row],[Region]],SReg,2,FALSE)</f>
        <v>0</v>
      </c>
      <c r="V967" s="11">
        <f>VLOOKUP(tblSalaries[[#This Row],[How many hours of a day you work on Excel]],SHours,2,FALSE)</f>
        <v>0</v>
      </c>
      <c r="W967" s="11">
        <f>IF(tblSalaries[[#This Row],[Years of Experience]]="",Filters!$I$10,VLOOKUP(tblSalaries[[#This Row],[Years of Experience]],Filters!$G$3:$I$9,3,TRUE))</f>
        <v>0</v>
      </c>
    </row>
    <row r="968" spans="2:23" ht="15" customHeight="1" x14ac:dyDescent="0.25">
      <c r="B968" t="s">
        <v>2364</v>
      </c>
      <c r="C968" s="1">
        <v>41057.35800925926</v>
      </c>
      <c r="D968">
        <v>109130.33323508203</v>
      </c>
      <c r="E968" t="s">
        <v>596</v>
      </c>
      <c r="F968" t="s">
        <v>45</v>
      </c>
      <c r="G968" t="s">
        <v>70</v>
      </c>
      <c r="H968" t="s">
        <v>7</v>
      </c>
      <c r="I968">
        <v>35</v>
      </c>
      <c r="J968" t="str">
        <f>VLOOKUP(tblSalaries[[#This Row],[clean Country]],tblCountries[[#All],[Mapping]:[Region]],2,FALSE)</f>
        <v>APAC</v>
      </c>
      <c r="L968" s="9" t="str">
        <f>IF($T968,tblSalaries[[#This Row],[Salary in USD]],"")</f>
        <v/>
      </c>
      <c r="M968" s="9" t="str">
        <f>IF($T968,tblSalaries[[#This Row],[Your Job Title]],"")</f>
        <v/>
      </c>
      <c r="N968" s="9" t="str">
        <f>IF($T968,tblSalaries[[#This Row],[Job Type]],"")</f>
        <v/>
      </c>
      <c r="O968" s="9" t="str">
        <f>IF($T968,tblSalaries[[#This Row],[clean Country]],"")</f>
        <v/>
      </c>
      <c r="P968" s="9" t="str">
        <f>IF($T968,tblSalaries[[#This Row],[How many hours of a day you work on Excel]],"")</f>
        <v/>
      </c>
      <c r="Q968" s="9" t="str">
        <f>IF($T968,tblSalaries[[#This Row],[Years of Experience]],"")</f>
        <v/>
      </c>
      <c r="R968" s="9" t="str">
        <f>IF($T968,tblSalaries[[#This Row],[Region]],"")</f>
        <v/>
      </c>
      <c r="T968" s="11">
        <f t="shared" si="15"/>
        <v>0</v>
      </c>
      <c r="U968" s="11">
        <f>VLOOKUP(tblSalaries[[#This Row],[Region]],SReg,2,FALSE)</f>
        <v>0</v>
      </c>
      <c r="V968" s="11">
        <f>VLOOKUP(tblSalaries[[#This Row],[How many hours of a day you work on Excel]],SHours,2,FALSE)</f>
        <v>1</v>
      </c>
      <c r="W968" s="11">
        <f>IF(tblSalaries[[#This Row],[Years of Experience]]="",Filters!$I$10,VLOOKUP(tblSalaries[[#This Row],[Years of Experience]],Filters!$G$3:$I$9,3,TRUE))</f>
        <v>1</v>
      </c>
    </row>
    <row r="969" spans="2:23" ht="15" customHeight="1" x14ac:dyDescent="0.25">
      <c r="B969" t="s">
        <v>2365</v>
      </c>
      <c r="C969" s="1">
        <v>41057.361030092594</v>
      </c>
      <c r="D969">
        <v>36000</v>
      </c>
      <c r="E969" t="s">
        <v>139</v>
      </c>
      <c r="F969" t="s">
        <v>45</v>
      </c>
      <c r="G969" t="s">
        <v>814</v>
      </c>
      <c r="H969" t="s">
        <v>22</v>
      </c>
      <c r="I969">
        <v>3</v>
      </c>
      <c r="J969" t="str">
        <f>VLOOKUP(tblSalaries[[#This Row],[clean Country]],tblCountries[[#All],[Mapping]:[Region]],2,FALSE)</f>
        <v>EMEA</v>
      </c>
      <c r="L969" s="9" t="str">
        <f>IF($T969,tblSalaries[[#This Row],[Salary in USD]],"")</f>
        <v/>
      </c>
      <c r="M969" s="9" t="str">
        <f>IF($T969,tblSalaries[[#This Row],[Your Job Title]],"")</f>
        <v/>
      </c>
      <c r="N969" s="9" t="str">
        <f>IF($T969,tblSalaries[[#This Row],[Job Type]],"")</f>
        <v/>
      </c>
      <c r="O969" s="9" t="str">
        <f>IF($T969,tblSalaries[[#This Row],[clean Country]],"")</f>
        <v/>
      </c>
      <c r="P969" s="9" t="str">
        <f>IF($T969,tblSalaries[[#This Row],[How many hours of a day you work on Excel]],"")</f>
        <v/>
      </c>
      <c r="Q969" s="9" t="str">
        <f>IF($T969,tblSalaries[[#This Row],[Years of Experience]],"")</f>
        <v/>
      </c>
      <c r="R969" s="9" t="str">
        <f>IF($T969,tblSalaries[[#This Row],[Region]],"")</f>
        <v/>
      </c>
      <c r="T969" s="11">
        <f t="shared" si="15"/>
        <v>0</v>
      </c>
      <c r="U969" s="11">
        <f>VLOOKUP(tblSalaries[[#This Row],[Region]],SReg,2,FALSE)</f>
        <v>0</v>
      </c>
      <c r="V969" s="11">
        <f>VLOOKUP(tblSalaries[[#This Row],[How many hours of a day you work on Excel]],SHours,2,FALSE)</f>
        <v>0</v>
      </c>
      <c r="W969" s="11">
        <f>IF(tblSalaries[[#This Row],[Years of Experience]]="",Filters!$I$10,VLOOKUP(tblSalaries[[#This Row],[Years of Experience]],Filters!$G$3:$I$9,3,TRUE))</f>
        <v>0</v>
      </c>
    </row>
    <row r="970" spans="2:23" ht="15" customHeight="1" x14ac:dyDescent="0.25">
      <c r="B970" t="s">
        <v>2366</v>
      </c>
      <c r="C970" s="1">
        <v>41057.361956018518</v>
      </c>
      <c r="D970">
        <v>122389.15876831629</v>
      </c>
      <c r="E970" t="s">
        <v>215</v>
      </c>
      <c r="F970" t="s">
        <v>17</v>
      </c>
      <c r="G970" t="s">
        <v>70</v>
      </c>
      <c r="H970" t="s">
        <v>7</v>
      </c>
      <c r="I970">
        <v>2</v>
      </c>
      <c r="J970" t="str">
        <f>VLOOKUP(tblSalaries[[#This Row],[clean Country]],tblCountries[[#All],[Mapping]:[Region]],2,FALSE)</f>
        <v>APAC</v>
      </c>
      <c r="L970" s="9" t="str">
        <f>IF($T970,tblSalaries[[#This Row],[Salary in USD]],"")</f>
        <v/>
      </c>
      <c r="M970" s="9" t="str">
        <f>IF($T970,tblSalaries[[#This Row],[Your Job Title]],"")</f>
        <v/>
      </c>
      <c r="N970" s="9" t="str">
        <f>IF($T970,tblSalaries[[#This Row],[Job Type]],"")</f>
        <v/>
      </c>
      <c r="O970" s="9" t="str">
        <f>IF($T970,tblSalaries[[#This Row],[clean Country]],"")</f>
        <v/>
      </c>
      <c r="P970" s="9" t="str">
        <f>IF($T970,tblSalaries[[#This Row],[How many hours of a day you work on Excel]],"")</f>
        <v/>
      </c>
      <c r="Q970" s="9" t="str">
        <f>IF($T970,tblSalaries[[#This Row],[Years of Experience]],"")</f>
        <v/>
      </c>
      <c r="R970" s="9" t="str">
        <f>IF($T970,tblSalaries[[#This Row],[Region]],"")</f>
        <v/>
      </c>
      <c r="T970" s="11">
        <f t="shared" si="15"/>
        <v>0</v>
      </c>
      <c r="U970" s="11">
        <f>VLOOKUP(tblSalaries[[#This Row],[Region]],SReg,2,FALSE)</f>
        <v>0</v>
      </c>
      <c r="V970" s="11">
        <f>VLOOKUP(tblSalaries[[#This Row],[How many hours of a day you work on Excel]],SHours,2,FALSE)</f>
        <v>1</v>
      </c>
      <c r="W970" s="11">
        <f>IF(tblSalaries[[#This Row],[Years of Experience]]="",Filters!$I$10,VLOOKUP(tblSalaries[[#This Row],[Years of Experience]],Filters!$G$3:$I$9,3,TRUE))</f>
        <v>0</v>
      </c>
    </row>
    <row r="971" spans="2:23" ht="15" customHeight="1" x14ac:dyDescent="0.25">
      <c r="B971" t="s">
        <v>2367</v>
      </c>
      <c r="C971" s="1">
        <v>41057.366423611114</v>
      </c>
      <c r="D971">
        <v>53035.30213293706</v>
      </c>
      <c r="E971" t="s">
        <v>815</v>
      </c>
      <c r="F971" t="s">
        <v>17</v>
      </c>
      <c r="G971" t="s">
        <v>70</v>
      </c>
      <c r="H971" t="s">
        <v>7</v>
      </c>
      <c r="I971">
        <v>4</v>
      </c>
      <c r="J971" t="str">
        <f>VLOOKUP(tblSalaries[[#This Row],[clean Country]],tblCountries[[#All],[Mapping]:[Region]],2,FALSE)</f>
        <v>APAC</v>
      </c>
      <c r="L971" s="9" t="str">
        <f>IF($T971,tblSalaries[[#This Row],[Salary in USD]],"")</f>
        <v/>
      </c>
      <c r="M971" s="9" t="str">
        <f>IF($T971,tblSalaries[[#This Row],[Your Job Title]],"")</f>
        <v/>
      </c>
      <c r="N971" s="9" t="str">
        <f>IF($T971,tblSalaries[[#This Row],[Job Type]],"")</f>
        <v/>
      </c>
      <c r="O971" s="9" t="str">
        <f>IF($T971,tblSalaries[[#This Row],[clean Country]],"")</f>
        <v/>
      </c>
      <c r="P971" s="9" t="str">
        <f>IF($T971,tblSalaries[[#This Row],[How many hours of a day you work on Excel]],"")</f>
        <v/>
      </c>
      <c r="Q971" s="9" t="str">
        <f>IF($T971,tblSalaries[[#This Row],[Years of Experience]],"")</f>
        <v/>
      </c>
      <c r="R971" s="9" t="str">
        <f>IF($T971,tblSalaries[[#This Row],[Region]],"")</f>
        <v/>
      </c>
      <c r="T971" s="11">
        <f t="shared" si="15"/>
        <v>0</v>
      </c>
      <c r="U971" s="11">
        <f>VLOOKUP(tblSalaries[[#This Row],[Region]],SReg,2,FALSE)</f>
        <v>0</v>
      </c>
      <c r="V971" s="11">
        <f>VLOOKUP(tblSalaries[[#This Row],[How many hours of a day you work on Excel]],SHours,2,FALSE)</f>
        <v>1</v>
      </c>
      <c r="W971" s="11">
        <f>IF(tblSalaries[[#This Row],[Years of Experience]]="",Filters!$I$10,VLOOKUP(tblSalaries[[#This Row],[Years of Experience]],Filters!$G$3:$I$9,3,TRUE))</f>
        <v>0</v>
      </c>
    </row>
    <row r="972" spans="2:23" ht="15" customHeight="1" x14ac:dyDescent="0.25">
      <c r="B972" t="s">
        <v>2368</v>
      </c>
      <c r="C972" s="1">
        <v>41057.367314814815</v>
      </c>
      <c r="D972">
        <v>125000</v>
      </c>
      <c r="E972" t="s">
        <v>816</v>
      </c>
      <c r="F972" t="s">
        <v>3393</v>
      </c>
      <c r="G972" t="s">
        <v>12</v>
      </c>
      <c r="H972" t="s">
        <v>7</v>
      </c>
      <c r="I972">
        <v>10</v>
      </c>
      <c r="J972" t="str">
        <f>VLOOKUP(tblSalaries[[#This Row],[clean Country]],tblCountries[[#All],[Mapping]:[Region]],2,FALSE)</f>
        <v>USA</v>
      </c>
      <c r="L972" s="9">
        <f>IF($T972,tblSalaries[[#This Row],[Salary in USD]],"")</f>
        <v>125000</v>
      </c>
      <c r="M972" s="9" t="str">
        <f>IF($T972,tblSalaries[[#This Row],[Your Job Title]],"")</f>
        <v>VP, Operational Analytics</v>
      </c>
      <c r="N972" s="9" t="str">
        <f>IF($T972,tblSalaries[[#This Row],[Job Type]],"")</f>
        <v>CXO or Top Mgmt.</v>
      </c>
      <c r="O972" s="9" t="str">
        <f>IF($T972,tblSalaries[[#This Row],[clean Country]],"")</f>
        <v>USA</v>
      </c>
      <c r="P972" s="9" t="str">
        <f>IF($T972,tblSalaries[[#This Row],[How many hours of a day you work on Excel]],"")</f>
        <v>4 to 6 hours a day</v>
      </c>
      <c r="Q972" s="9">
        <f>IF($T972,tblSalaries[[#This Row],[Years of Experience]],"")</f>
        <v>10</v>
      </c>
      <c r="R972" s="9" t="str">
        <f>IF($T972,tblSalaries[[#This Row],[Region]],"")</f>
        <v>USA</v>
      </c>
      <c r="T972" s="11">
        <f t="shared" si="15"/>
        <v>1</v>
      </c>
      <c r="U972" s="11">
        <f>VLOOKUP(tblSalaries[[#This Row],[Region]],SReg,2,FALSE)</f>
        <v>1</v>
      </c>
      <c r="V972" s="11">
        <f>VLOOKUP(tblSalaries[[#This Row],[How many hours of a day you work on Excel]],SHours,2,FALSE)</f>
        <v>1</v>
      </c>
      <c r="W972" s="11">
        <f>IF(tblSalaries[[#This Row],[Years of Experience]]="",Filters!$I$10,VLOOKUP(tblSalaries[[#This Row],[Years of Experience]],Filters!$G$3:$I$9,3,TRUE))</f>
        <v>1</v>
      </c>
    </row>
    <row r="973" spans="2:23" ht="15" customHeight="1" x14ac:dyDescent="0.25">
      <c r="B973" t="s">
        <v>2369</v>
      </c>
      <c r="C973" s="1">
        <v>41057.37773148148</v>
      </c>
      <c r="D973">
        <v>19000</v>
      </c>
      <c r="E973" t="s">
        <v>817</v>
      </c>
      <c r="F973" t="s">
        <v>17</v>
      </c>
      <c r="G973" t="s">
        <v>540</v>
      </c>
      <c r="H973" t="s">
        <v>7</v>
      </c>
      <c r="I973">
        <v>6</v>
      </c>
      <c r="J973" t="str">
        <f>VLOOKUP(tblSalaries[[#This Row],[clean Country]],tblCountries[[#All],[Mapping]:[Region]],2,FALSE)</f>
        <v>APAC</v>
      </c>
      <c r="L973" s="9" t="str">
        <f>IF($T973,tblSalaries[[#This Row],[Salary in USD]],"")</f>
        <v/>
      </c>
      <c r="M973" s="9" t="str">
        <f>IF($T973,tblSalaries[[#This Row],[Your Job Title]],"")</f>
        <v/>
      </c>
      <c r="N973" s="9" t="str">
        <f>IF($T973,tblSalaries[[#This Row],[Job Type]],"")</f>
        <v/>
      </c>
      <c r="O973" s="9" t="str">
        <f>IF($T973,tblSalaries[[#This Row],[clean Country]],"")</f>
        <v/>
      </c>
      <c r="P973" s="9" t="str">
        <f>IF($T973,tblSalaries[[#This Row],[How many hours of a day you work on Excel]],"")</f>
        <v/>
      </c>
      <c r="Q973" s="9" t="str">
        <f>IF($T973,tblSalaries[[#This Row],[Years of Experience]],"")</f>
        <v/>
      </c>
      <c r="R973" s="9" t="str">
        <f>IF($T973,tblSalaries[[#This Row],[Region]],"")</f>
        <v/>
      </c>
      <c r="T973" s="11">
        <f t="shared" si="15"/>
        <v>0</v>
      </c>
      <c r="U973" s="11">
        <f>VLOOKUP(tblSalaries[[#This Row],[Region]],SReg,2,FALSE)</f>
        <v>0</v>
      </c>
      <c r="V973" s="11">
        <f>VLOOKUP(tblSalaries[[#This Row],[How many hours of a day you work on Excel]],SHours,2,FALSE)</f>
        <v>1</v>
      </c>
      <c r="W973" s="11">
        <f>IF(tblSalaries[[#This Row],[Years of Experience]]="",Filters!$I$10,VLOOKUP(tblSalaries[[#This Row],[Years of Experience]],Filters!$G$3:$I$9,3,TRUE))</f>
        <v>0</v>
      </c>
    </row>
    <row r="974" spans="2:23" ht="15" customHeight="1" x14ac:dyDescent="0.25">
      <c r="B974" t="s">
        <v>2370</v>
      </c>
      <c r="C974" s="1">
        <v>41057.383645833332</v>
      </c>
      <c r="D974">
        <v>93831.688389042494</v>
      </c>
      <c r="E974" t="s">
        <v>817</v>
      </c>
      <c r="F974" t="s">
        <v>17</v>
      </c>
      <c r="G974" t="s">
        <v>70</v>
      </c>
      <c r="H974" t="s">
        <v>10</v>
      </c>
      <c r="I974">
        <v>6</v>
      </c>
      <c r="J974" t="str">
        <f>VLOOKUP(tblSalaries[[#This Row],[clean Country]],tblCountries[[#All],[Mapping]:[Region]],2,FALSE)</f>
        <v>APAC</v>
      </c>
      <c r="L974" s="9" t="str">
        <f>IF($T974,tblSalaries[[#This Row],[Salary in USD]],"")</f>
        <v/>
      </c>
      <c r="M974" s="9" t="str">
        <f>IF($T974,tblSalaries[[#This Row],[Your Job Title]],"")</f>
        <v/>
      </c>
      <c r="N974" s="9" t="str">
        <f>IF($T974,tblSalaries[[#This Row],[Job Type]],"")</f>
        <v/>
      </c>
      <c r="O974" s="9" t="str">
        <f>IF($T974,tblSalaries[[#This Row],[clean Country]],"")</f>
        <v/>
      </c>
      <c r="P974" s="9" t="str">
        <f>IF($T974,tblSalaries[[#This Row],[How many hours of a day you work on Excel]],"")</f>
        <v/>
      </c>
      <c r="Q974" s="9" t="str">
        <f>IF($T974,tblSalaries[[#This Row],[Years of Experience]],"")</f>
        <v/>
      </c>
      <c r="R974" s="9" t="str">
        <f>IF($T974,tblSalaries[[#This Row],[Region]],"")</f>
        <v/>
      </c>
      <c r="T974" s="11">
        <f t="shared" si="15"/>
        <v>0</v>
      </c>
      <c r="U974" s="11">
        <f>VLOOKUP(tblSalaries[[#This Row],[Region]],SReg,2,FALSE)</f>
        <v>0</v>
      </c>
      <c r="V974" s="11">
        <f>VLOOKUP(tblSalaries[[#This Row],[How many hours of a day you work on Excel]],SHours,2,FALSE)</f>
        <v>1</v>
      </c>
      <c r="W974" s="11">
        <f>IF(tblSalaries[[#This Row],[Years of Experience]]="",Filters!$I$10,VLOOKUP(tblSalaries[[#This Row],[Years of Experience]],Filters!$G$3:$I$9,3,TRUE))</f>
        <v>0</v>
      </c>
    </row>
    <row r="975" spans="2:23" ht="15" customHeight="1" x14ac:dyDescent="0.25">
      <c r="B975" t="s">
        <v>2371</v>
      </c>
      <c r="C975" s="1">
        <v>41057.390231481484</v>
      </c>
      <c r="D975">
        <v>101990.96564026357</v>
      </c>
      <c r="E975" t="s">
        <v>646</v>
      </c>
      <c r="F975" t="s">
        <v>17</v>
      </c>
      <c r="G975" t="s">
        <v>70</v>
      </c>
      <c r="H975" t="s">
        <v>7</v>
      </c>
      <c r="I975">
        <v>20</v>
      </c>
      <c r="J975" t="str">
        <f>VLOOKUP(tblSalaries[[#This Row],[clean Country]],tblCountries[[#All],[Mapping]:[Region]],2,FALSE)</f>
        <v>APAC</v>
      </c>
      <c r="L975" s="9" t="str">
        <f>IF($T975,tblSalaries[[#This Row],[Salary in USD]],"")</f>
        <v/>
      </c>
      <c r="M975" s="9" t="str">
        <f>IF($T975,tblSalaries[[#This Row],[Your Job Title]],"")</f>
        <v/>
      </c>
      <c r="N975" s="9" t="str">
        <f>IF($T975,tblSalaries[[#This Row],[Job Type]],"")</f>
        <v/>
      </c>
      <c r="O975" s="9" t="str">
        <f>IF($T975,tblSalaries[[#This Row],[clean Country]],"")</f>
        <v/>
      </c>
      <c r="P975" s="9" t="str">
        <f>IF($T975,tblSalaries[[#This Row],[How many hours of a day you work on Excel]],"")</f>
        <v/>
      </c>
      <c r="Q975" s="9" t="str">
        <f>IF($T975,tblSalaries[[#This Row],[Years of Experience]],"")</f>
        <v/>
      </c>
      <c r="R975" s="9" t="str">
        <f>IF($T975,tblSalaries[[#This Row],[Region]],"")</f>
        <v/>
      </c>
      <c r="T975" s="11">
        <f t="shared" si="15"/>
        <v>0</v>
      </c>
      <c r="U975" s="11">
        <f>VLOOKUP(tblSalaries[[#This Row],[Region]],SReg,2,FALSE)</f>
        <v>0</v>
      </c>
      <c r="V975" s="11">
        <f>VLOOKUP(tblSalaries[[#This Row],[How many hours of a day you work on Excel]],SHours,2,FALSE)</f>
        <v>1</v>
      </c>
      <c r="W975" s="11">
        <f>IF(tblSalaries[[#This Row],[Years of Experience]]="",Filters!$I$10,VLOOKUP(tblSalaries[[#This Row],[Years of Experience]],Filters!$G$3:$I$9,3,TRUE))</f>
        <v>1</v>
      </c>
    </row>
    <row r="976" spans="2:23" ht="15" customHeight="1" x14ac:dyDescent="0.25">
      <c r="B976" t="s">
        <v>2372</v>
      </c>
      <c r="C976" s="1">
        <v>41057.393171296295</v>
      </c>
      <c r="D976">
        <v>122389.15876831629</v>
      </c>
      <c r="E976" t="s">
        <v>818</v>
      </c>
      <c r="F976" t="s">
        <v>17</v>
      </c>
      <c r="G976" t="s">
        <v>70</v>
      </c>
      <c r="H976" t="s">
        <v>7</v>
      </c>
      <c r="I976">
        <v>5</v>
      </c>
      <c r="J976" t="str">
        <f>VLOOKUP(tblSalaries[[#This Row],[clean Country]],tblCountries[[#All],[Mapping]:[Region]],2,FALSE)</f>
        <v>APAC</v>
      </c>
      <c r="L976" s="9" t="str">
        <f>IF($T976,tblSalaries[[#This Row],[Salary in USD]],"")</f>
        <v/>
      </c>
      <c r="M976" s="9" t="str">
        <f>IF($T976,tblSalaries[[#This Row],[Your Job Title]],"")</f>
        <v/>
      </c>
      <c r="N976" s="9" t="str">
        <f>IF($T976,tblSalaries[[#This Row],[Job Type]],"")</f>
        <v/>
      </c>
      <c r="O976" s="9" t="str">
        <f>IF($T976,tblSalaries[[#This Row],[clean Country]],"")</f>
        <v/>
      </c>
      <c r="P976" s="9" t="str">
        <f>IF($T976,tblSalaries[[#This Row],[How many hours of a day you work on Excel]],"")</f>
        <v/>
      </c>
      <c r="Q976" s="9" t="str">
        <f>IF($T976,tblSalaries[[#This Row],[Years of Experience]],"")</f>
        <v/>
      </c>
      <c r="R976" s="9" t="str">
        <f>IF($T976,tblSalaries[[#This Row],[Region]],"")</f>
        <v/>
      </c>
      <c r="T976" s="11">
        <f t="shared" si="15"/>
        <v>0</v>
      </c>
      <c r="U976" s="11">
        <f>VLOOKUP(tblSalaries[[#This Row],[Region]],SReg,2,FALSE)</f>
        <v>0</v>
      </c>
      <c r="V976" s="11">
        <f>VLOOKUP(tblSalaries[[#This Row],[How many hours of a day you work on Excel]],SHours,2,FALSE)</f>
        <v>1</v>
      </c>
      <c r="W976" s="11">
        <f>IF(tblSalaries[[#This Row],[Years of Experience]]="",Filters!$I$10,VLOOKUP(tblSalaries[[#This Row],[Years of Experience]],Filters!$G$3:$I$9,3,TRUE))</f>
        <v>0</v>
      </c>
    </row>
    <row r="977" spans="2:23" ht="15" customHeight="1" x14ac:dyDescent="0.25">
      <c r="B977" t="s">
        <v>2373</v>
      </c>
      <c r="C977" s="1">
        <v>41057.401724537034</v>
      </c>
      <c r="D977">
        <v>34417.653306061438</v>
      </c>
      <c r="E977" t="s">
        <v>646</v>
      </c>
      <c r="F977" t="s">
        <v>17</v>
      </c>
      <c r="G977" t="s">
        <v>74</v>
      </c>
      <c r="H977" t="s">
        <v>10</v>
      </c>
      <c r="I977">
        <v>4</v>
      </c>
      <c r="J977" t="str">
        <f>VLOOKUP(tblSalaries[[#This Row],[clean Country]],tblCountries[[#All],[Mapping]:[Region]],2,FALSE)</f>
        <v>CAN</v>
      </c>
      <c r="L977" s="9" t="str">
        <f>IF($T977,tblSalaries[[#This Row],[Salary in USD]],"")</f>
        <v/>
      </c>
      <c r="M977" s="9" t="str">
        <f>IF($T977,tblSalaries[[#This Row],[Your Job Title]],"")</f>
        <v/>
      </c>
      <c r="N977" s="9" t="str">
        <f>IF($T977,tblSalaries[[#This Row],[Job Type]],"")</f>
        <v/>
      </c>
      <c r="O977" s="9" t="str">
        <f>IF($T977,tblSalaries[[#This Row],[clean Country]],"")</f>
        <v/>
      </c>
      <c r="P977" s="9" t="str">
        <f>IF($T977,tblSalaries[[#This Row],[How many hours of a day you work on Excel]],"")</f>
        <v/>
      </c>
      <c r="Q977" s="9" t="str">
        <f>IF($T977,tblSalaries[[#This Row],[Years of Experience]],"")</f>
        <v/>
      </c>
      <c r="R977" s="9" t="str">
        <f>IF($T977,tblSalaries[[#This Row],[Region]],"")</f>
        <v/>
      </c>
      <c r="T977" s="11">
        <f t="shared" si="15"/>
        <v>0</v>
      </c>
      <c r="U977" s="11">
        <f>VLOOKUP(tblSalaries[[#This Row],[Region]],SReg,2,FALSE)</f>
        <v>0</v>
      </c>
      <c r="V977" s="11">
        <f>VLOOKUP(tblSalaries[[#This Row],[How many hours of a day you work on Excel]],SHours,2,FALSE)</f>
        <v>1</v>
      </c>
      <c r="W977" s="11">
        <f>IF(tblSalaries[[#This Row],[Years of Experience]]="",Filters!$I$10,VLOOKUP(tblSalaries[[#This Row],[Years of Experience]],Filters!$G$3:$I$9,3,TRUE))</f>
        <v>0</v>
      </c>
    </row>
    <row r="978" spans="2:23" ht="15" customHeight="1" x14ac:dyDescent="0.25">
      <c r="B978" t="s">
        <v>2374</v>
      </c>
      <c r="C978" s="1">
        <v>41057.40289351852</v>
      </c>
      <c r="D978">
        <v>12000</v>
      </c>
      <c r="E978" t="s">
        <v>45</v>
      </c>
      <c r="F978" t="s">
        <v>45</v>
      </c>
      <c r="G978" t="s">
        <v>819</v>
      </c>
      <c r="H978" t="s">
        <v>10</v>
      </c>
      <c r="I978">
        <v>3</v>
      </c>
      <c r="J978" t="str">
        <f>VLOOKUP(tblSalaries[[#This Row],[clean Country]],tblCountries[[#All],[Mapping]:[Region]],2,FALSE)</f>
        <v>APAC</v>
      </c>
      <c r="L978" s="9" t="str">
        <f>IF($T978,tblSalaries[[#This Row],[Salary in USD]],"")</f>
        <v/>
      </c>
      <c r="M978" s="9" t="str">
        <f>IF($T978,tblSalaries[[#This Row],[Your Job Title]],"")</f>
        <v/>
      </c>
      <c r="N978" s="9" t="str">
        <f>IF($T978,tblSalaries[[#This Row],[Job Type]],"")</f>
        <v/>
      </c>
      <c r="O978" s="9" t="str">
        <f>IF($T978,tblSalaries[[#This Row],[clean Country]],"")</f>
        <v/>
      </c>
      <c r="P978" s="9" t="str">
        <f>IF($T978,tblSalaries[[#This Row],[How many hours of a day you work on Excel]],"")</f>
        <v/>
      </c>
      <c r="Q978" s="9" t="str">
        <f>IF($T978,tblSalaries[[#This Row],[Years of Experience]],"")</f>
        <v/>
      </c>
      <c r="R978" s="9" t="str">
        <f>IF($T978,tblSalaries[[#This Row],[Region]],"")</f>
        <v/>
      </c>
      <c r="T978" s="11">
        <f t="shared" si="15"/>
        <v>0</v>
      </c>
      <c r="U978" s="11">
        <f>VLOOKUP(tblSalaries[[#This Row],[Region]],SReg,2,FALSE)</f>
        <v>0</v>
      </c>
      <c r="V978" s="11">
        <f>VLOOKUP(tblSalaries[[#This Row],[How many hours of a day you work on Excel]],SHours,2,FALSE)</f>
        <v>1</v>
      </c>
      <c r="W978" s="11">
        <f>IF(tblSalaries[[#This Row],[Years of Experience]]="",Filters!$I$10,VLOOKUP(tblSalaries[[#This Row],[Years of Experience]],Filters!$G$3:$I$9,3,TRUE))</f>
        <v>0</v>
      </c>
    </row>
    <row r="979" spans="2:23" ht="15" customHeight="1" x14ac:dyDescent="0.25">
      <c r="B979" t="s">
        <v>2375</v>
      </c>
      <c r="C979" s="1">
        <v>41057.40351851852</v>
      </c>
      <c r="D979">
        <v>3632.815004238284</v>
      </c>
      <c r="E979" t="s">
        <v>820</v>
      </c>
      <c r="F979" t="s">
        <v>45</v>
      </c>
      <c r="G979" t="s">
        <v>6</v>
      </c>
      <c r="H979" t="s">
        <v>7</v>
      </c>
      <c r="I979">
        <v>0</v>
      </c>
      <c r="J979" t="str">
        <f>VLOOKUP(tblSalaries[[#This Row],[clean Country]],tblCountries[[#All],[Mapping]:[Region]],2,FALSE)</f>
        <v>APAC</v>
      </c>
      <c r="L979" s="9" t="str">
        <f>IF($T979,tblSalaries[[#This Row],[Salary in USD]],"")</f>
        <v/>
      </c>
      <c r="M979" s="9" t="str">
        <f>IF($T979,tblSalaries[[#This Row],[Your Job Title]],"")</f>
        <v/>
      </c>
      <c r="N979" s="9" t="str">
        <f>IF($T979,tblSalaries[[#This Row],[Job Type]],"")</f>
        <v/>
      </c>
      <c r="O979" s="9" t="str">
        <f>IF($T979,tblSalaries[[#This Row],[clean Country]],"")</f>
        <v/>
      </c>
      <c r="P979" s="9" t="str">
        <f>IF($T979,tblSalaries[[#This Row],[How many hours of a day you work on Excel]],"")</f>
        <v/>
      </c>
      <c r="Q979" s="9" t="str">
        <f>IF($T979,tblSalaries[[#This Row],[Years of Experience]],"")</f>
        <v/>
      </c>
      <c r="R979" s="9" t="str">
        <f>IF($T979,tblSalaries[[#This Row],[Region]],"")</f>
        <v/>
      </c>
      <c r="T979" s="11">
        <f t="shared" si="15"/>
        <v>0</v>
      </c>
      <c r="U979" s="11">
        <f>VLOOKUP(tblSalaries[[#This Row],[Region]],SReg,2,FALSE)</f>
        <v>0</v>
      </c>
      <c r="V979" s="11">
        <f>VLOOKUP(tblSalaries[[#This Row],[How many hours of a day you work on Excel]],SHours,2,FALSE)</f>
        <v>1</v>
      </c>
      <c r="W979" s="11">
        <f>IF(tblSalaries[[#This Row],[Years of Experience]]="",Filters!$I$10,VLOOKUP(tblSalaries[[#This Row],[Years of Experience]],Filters!$G$3:$I$9,3,TRUE))</f>
        <v>0</v>
      </c>
    </row>
    <row r="980" spans="2:23" ht="15" customHeight="1" x14ac:dyDescent="0.25">
      <c r="B980" t="s">
        <v>2376</v>
      </c>
      <c r="C980" s="1">
        <v>41057.405243055553</v>
      </c>
      <c r="D980">
        <v>21369.500024931083</v>
      </c>
      <c r="E980" t="s">
        <v>63</v>
      </c>
      <c r="F980" t="s">
        <v>294</v>
      </c>
      <c r="G980" t="s">
        <v>6</v>
      </c>
      <c r="H980" t="s">
        <v>10</v>
      </c>
      <c r="I980">
        <v>6</v>
      </c>
      <c r="J980" t="str">
        <f>VLOOKUP(tblSalaries[[#This Row],[clean Country]],tblCountries[[#All],[Mapping]:[Region]],2,FALSE)</f>
        <v>APAC</v>
      </c>
      <c r="L980" s="9" t="str">
        <f>IF($T980,tblSalaries[[#This Row],[Salary in USD]],"")</f>
        <v/>
      </c>
      <c r="M980" s="9" t="str">
        <f>IF($T980,tblSalaries[[#This Row],[Your Job Title]],"")</f>
        <v/>
      </c>
      <c r="N980" s="9" t="str">
        <f>IF($T980,tblSalaries[[#This Row],[Job Type]],"")</f>
        <v/>
      </c>
      <c r="O980" s="9" t="str">
        <f>IF($T980,tblSalaries[[#This Row],[clean Country]],"")</f>
        <v/>
      </c>
      <c r="P980" s="9" t="str">
        <f>IF($T980,tblSalaries[[#This Row],[How many hours of a day you work on Excel]],"")</f>
        <v/>
      </c>
      <c r="Q980" s="9" t="str">
        <f>IF($T980,tblSalaries[[#This Row],[Years of Experience]],"")</f>
        <v/>
      </c>
      <c r="R980" s="9" t="str">
        <f>IF($T980,tblSalaries[[#This Row],[Region]],"")</f>
        <v/>
      </c>
      <c r="T980" s="11">
        <f t="shared" si="15"/>
        <v>0</v>
      </c>
      <c r="U980" s="11">
        <f>VLOOKUP(tblSalaries[[#This Row],[Region]],SReg,2,FALSE)</f>
        <v>0</v>
      </c>
      <c r="V980" s="11">
        <f>VLOOKUP(tblSalaries[[#This Row],[How many hours of a day you work on Excel]],SHours,2,FALSE)</f>
        <v>1</v>
      </c>
      <c r="W980" s="11">
        <f>IF(tblSalaries[[#This Row],[Years of Experience]]="",Filters!$I$10,VLOOKUP(tblSalaries[[#This Row],[Years of Experience]],Filters!$G$3:$I$9,3,TRUE))</f>
        <v>0</v>
      </c>
    </row>
    <row r="981" spans="2:23" ht="15" customHeight="1" x14ac:dyDescent="0.25">
      <c r="B981" t="s">
        <v>2377</v>
      </c>
      <c r="C981" s="1">
        <v>41057.410694444443</v>
      </c>
      <c r="D981">
        <v>8903.9583437212841</v>
      </c>
      <c r="E981" t="s">
        <v>173</v>
      </c>
      <c r="F981" t="s">
        <v>17</v>
      </c>
      <c r="G981" t="s">
        <v>6</v>
      </c>
      <c r="H981" t="s">
        <v>7</v>
      </c>
      <c r="I981">
        <v>7</v>
      </c>
      <c r="J981" t="str">
        <f>VLOOKUP(tblSalaries[[#This Row],[clean Country]],tblCountries[[#All],[Mapping]:[Region]],2,FALSE)</f>
        <v>APAC</v>
      </c>
      <c r="L981" s="9" t="str">
        <f>IF($T981,tblSalaries[[#This Row],[Salary in USD]],"")</f>
        <v/>
      </c>
      <c r="M981" s="9" t="str">
        <f>IF($T981,tblSalaries[[#This Row],[Your Job Title]],"")</f>
        <v/>
      </c>
      <c r="N981" s="9" t="str">
        <f>IF($T981,tblSalaries[[#This Row],[Job Type]],"")</f>
        <v/>
      </c>
      <c r="O981" s="9" t="str">
        <f>IF($T981,tblSalaries[[#This Row],[clean Country]],"")</f>
        <v/>
      </c>
      <c r="P981" s="9" t="str">
        <f>IF($T981,tblSalaries[[#This Row],[How many hours of a day you work on Excel]],"")</f>
        <v/>
      </c>
      <c r="Q981" s="9" t="str">
        <f>IF($T981,tblSalaries[[#This Row],[Years of Experience]],"")</f>
        <v/>
      </c>
      <c r="R981" s="9" t="str">
        <f>IF($T981,tblSalaries[[#This Row],[Region]],"")</f>
        <v/>
      </c>
      <c r="T981" s="11">
        <f t="shared" si="15"/>
        <v>0</v>
      </c>
      <c r="U981" s="11">
        <f>VLOOKUP(tblSalaries[[#This Row],[Region]],SReg,2,FALSE)</f>
        <v>0</v>
      </c>
      <c r="V981" s="11">
        <f>VLOOKUP(tblSalaries[[#This Row],[How many hours of a day you work on Excel]],SHours,2,FALSE)</f>
        <v>1</v>
      </c>
      <c r="W981" s="11">
        <f>IF(tblSalaries[[#This Row],[Years of Experience]]="",Filters!$I$10,VLOOKUP(tblSalaries[[#This Row],[Years of Experience]],Filters!$G$3:$I$9,3,TRUE))</f>
        <v>0</v>
      </c>
    </row>
    <row r="982" spans="2:23" ht="15" customHeight="1" x14ac:dyDescent="0.25">
      <c r="B982" t="s">
        <v>2378</v>
      </c>
      <c r="C982" s="1">
        <v>41057.427395833336</v>
      </c>
      <c r="D982">
        <v>15206.427249917633</v>
      </c>
      <c r="E982" t="s">
        <v>821</v>
      </c>
      <c r="F982" t="s">
        <v>45</v>
      </c>
      <c r="G982" t="s">
        <v>814</v>
      </c>
      <c r="H982" t="s">
        <v>7</v>
      </c>
      <c r="I982">
        <v>2</v>
      </c>
      <c r="J982" t="str">
        <f>VLOOKUP(tblSalaries[[#This Row],[clean Country]],tblCountries[[#All],[Mapping]:[Region]],2,FALSE)</f>
        <v>EMEA</v>
      </c>
      <c r="L982" s="9" t="str">
        <f>IF($T982,tblSalaries[[#This Row],[Salary in USD]],"")</f>
        <v/>
      </c>
      <c r="M982" s="9" t="str">
        <f>IF($T982,tblSalaries[[#This Row],[Your Job Title]],"")</f>
        <v/>
      </c>
      <c r="N982" s="9" t="str">
        <f>IF($T982,tblSalaries[[#This Row],[Job Type]],"")</f>
        <v/>
      </c>
      <c r="O982" s="9" t="str">
        <f>IF($T982,tblSalaries[[#This Row],[clean Country]],"")</f>
        <v/>
      </c>
      <c r="P982" s="9" t="str">
        <f>IF($T982,tblSalaries[[#This Row],[How many hours of a day you work on Excel]],"")</f>
        <v/>
      </c>
      <c r="Q982" s="9" t="str">
        <f>IF($T982,tblSalaries[[#This Row],[Years of Experience]],"")</f>
        <v/>
      </c>
      <c r="R982" s="9" t="str">
        <f>IF($T982,tblSalaries[[#This Row],[Region]],"")</f>
        <v/>
      </c>
      <c r="T982" s="11">
        <f t="shared" si="15"/>
        <v>0</v>
      </c>
      <c r="U982" s="11">
        <f>VLOOKUP(tblSalaries[[#This Row],[Region]],SReg,2,FALSE)</f>
        <v>0</v>
      </c>
      <c r="V982" s="11">
        <f>VLOOKUP(tblSalaries[[#This Row],[How many hours of a day you work on Excel]],SHours,2,FALSE)</f>
        <v>1</v>
      </c>
      <c r="W982" s="11">
        <f>IF(tblSalaries[[#This Row],[Years of Experience]]="",Filters!$I$10,VLOOKUP(tblSalaries[[#This Row],[Years of Experience]],Filters!$G$3:$I$9,3,TRUE))</f>
        <v>0</v>
      </c>
    </row>
    <row r="983" spans="2:23" ht="15" customHeight="1" x14ac:dyDescent="0.25">
      <c r="B983" t="s">
        <v>2379</v>
      </c>
      <c r="C983" s="1">
        <v>41057.431921296295</v>
      </c>
      <c r="D983">
        <v>143565.85684888897</v>
      </c>
      <c r="E983" t="s">
        <v>361</v>
      </c>
      <c r="F983" t="s">
        <v>45</v>
      </c>
      <c r="G983" t="s">
        <v>526</v>
      </c>
      <c r="H983" t="s">
        <v>7</v>
      </c>
      <c r="I983">
        <v>25</v>
      </c>
      <c r="J983" t="str">
        <f>VLOOKUP(tblSalaries[[#This Row],[clean Country]],tblCountries[[#All],[Mapping]:[Region]],2,FALSE)</f>
        <v>APAC</v>
      </c>
      <c r="L983" s="9" t="str">
        <f>IF($T983,tblSalaries[[#This Row],[Salary in USD]],"")</f>
        <v/>
      </c>
      <c r="M983" s="9" t="str">
        <f>IF($T983,tblSalaries[[#This Row],[Your Job Title]],"")</f>
        <v/>
      </c>
      <c r="N983" s="9" t="str">
        <f>IF($T983,tblSalaries[[#This Row],[Job Type]],"")</f>
        <v/>
      </c>
      <c r="O983" s="9" t="str">
        <f>IF($T983,tblSalaries[[#This Row],[clean Country]],"")</f>
        <v/>
      </c>
      <c r="P983" s="9" t="str">
        <f>IF($T983,tblSalaries[[#This Row],[How many hours of a day you work on Excel]],"")</f>
        <v/>
      </c>
      <c r="Q983" s="9" t="str">
        <f>IF($T983,tblSalaries[[#This Row],[Years of Experience]],"")</f>
        <v/>
      </c>
      <c r="R983" s="9" t="str">
        <f>IF($T983,tblSalaries[[#This Row],[Region]],"")</f>
        <v/>
      </c>
      <c r="T983" s="11">
        <f t="shared" si="15"/>
        <v>0</v>
      </c>
      <c r="U983" s="11">
        <f>VLOOKUP(tblSalaries[[#This Row],[Region]],SReg,2,FALSE)</f>
        <v>0</v>
      </c>
      <c r="V983" s="11">
        <f>VLOOKUP(tblSalaries[[#This Row],[How many hours of a day you work on Excel]],SHours,2,FALSE)</f>
        <v>1</v>
      </c>
      <c r="W983" s="11">
        <f>IF(tblSalaries[[#This Row],[Years of Experience]]="",Filters!$I$10,VLOOKUP(tblSalaries[[#This Row],[Years of Experience]],Filters!$G$3:$I$9,3,TRUE))</f>
        <v>1</v>
      </c>
    </row>
    <row r="984" spans="2:23" ht="15" customHeight="1" x14ac:dyDescent="0.25">
      <c r="B984" t="s">
        <v>2380</v>
      </c>
      <c r="C984" s="1">
        <v>41057.434618055559</v>
      </c>
      <c r="D984">
        <v>9705.3145946561999</v>
      </c>
      <c r="E984" t="s">
        <v>751</v>
      </c>
      <c r="F984" t="s">
        <v>45</v>
      </c>
      <c r="G984" t="s">
        <v>6</v>
      </c>
      <c r="H984" t="s">
        <v>15</v>
      </c>
      <c r="I984">
        <v>6</v>
      </c>
      <c r="J984" t="str">
        <f>VLOOKUP(tblSalaries[[#This Row],[clean Country]],tblCountries[[#All],[Mapping]:[Region]],2,FALSE)</f>
        <v>APAC</v>
      </c>
      <c r="L984" s="9" t="str">
        <f>IF($T984,tblSalaries[[#This Row],[Salary in USD]],"")</f>
        <v/>
      </c>
      <c r="M984" s="9" t="str">
        <f>IF($T984,tblSalaries[[#This Row],[Your Job Title]],"")</f>
        <v/>
      </c>
      <c r="N984" s="9" t="str">
        <f>IF($T984,tblSalaries[[#This Row],[Job Type]],"")</f>
        <v/>
      </c>
      <c r="O984" s="9" t="str">
        <f>IF($T984,tblSalaries[[#This Row],[clean Country]],"")</f>
        <v/>
      </c>
      <c r="P984" s="9" t="str">
        <f>IF($T984,tblSalaries[[#This Row],[How many hours of a day you work on Excel]],"")</f>
        <v/>
      </c>
      <c r="Q984" s="9" t="str">
        <f>IF($T984,tblSalaries[[#This Row],[Years of Experience]],"")</f>
        <v/>
      </c>
      <c r="R984" s="9" t="str">
        <f>IF($T984,tblSalaries[[#This Row],[Region]],"")</f>
        <v/>
      </c>
      <c r="T984" s="11">
        <f t="shared" si="15"/>
        <v>0</v>
      </c>
      <c r="U984" s="11">
        <f>VLOOKUP(tblSalaries[[#This Row],[Region]],SReg,2,FALSE)</f>
        <v>0</v>
      </c>
      <c r="V984" s="11">
        <f>VLOOKUP(tblSalaries[[#This Row],[How many hours of a day you work on Excel]],SHours,2,FALSE)</f>
        <v>0</v>
      </c>
      <c r="W984" s="11">
        <f>IF(tblSalaries[[#This Row],[Years of Experience]]="",Filters!$I$10,VLOOKUP(tblSalaries[[#This Row],[Years of Experience]],Filters!$G$3:$I$9,3,TRUE))</f>
        <v>0</v>
      </c>
    </row>
    <row r="985" spans="2:23" ht="15" customHeight="1" x14ac:dyDescent="0.25">
      <c r="B985" t="s">
        <v>2381</v>
      </c>
      <c r="C985" s="1">
        <v>41057.435937499999</v>
      </c>
      <c r="D985">
        <v>17807.916687442568</v>
      </c>
      <c r="E985" t="s">
        <v>822</v>
      </c>
      <c r="F985" t="s">
        <v>45</v>
      </c>
      <c r="G985" t="s">
        <v>6</v>
      </c>
      <c r="H985" t="s">
        <v>10</v>
      </c>
      <c r="I985">
        <v>8</v>
      </c>
      <c r="J985" t="str">
        <f>VLOOKUP(tblSalaries[[#This Row],[clean Country]],tblCountries[[#All],[Mapping]:[Region]],2,FALSE)</f>
        <v>APAC</v>
      </c>
      <c r="L985" s="9" t="str">
        <f>IF($T985,tblSalaries[[#This Row],[Salary in USD]],"")</f>
        <v/>
      </c>
      <c r="M985" s="9" t="str">
        <f>IF($T985,tblSalaries[[#This Row],[Your Job Title]],"")</f>
        <v/>
      </c>
      <c r="N985" s="9" t="str">
        <f>IF($T985,tblSalaries[[#This Row],[Job Type]],"")</f>
        <v/>
      </c>
      <c r="O985" s="9" t="str">
        <f>IF($T985,tblSalaries[[#This Row],[clean Country]],"")</f>
        <v/>
      </c>
      <c r="P985" s="9" t="str">
        <f>IF($T985,tblSalaries[[#This Row],[How many hours of a day you work on Excel]],"")</f>
        <v/>
      </c>
      <c r="Q985" s="9" t="str">
        <f>IF($T985,tblSalaries[[#This Row],[Years of Experience]],"")</f>
        <v/>
      </c>
      <c r="R985" s="9" t="str">
        <f>IF($T985,tblSalaries[[#This Row],[Region]],"")</f>
        <v/>
      </c>
      <c r="T985" s="11">
        <f t="shared" si="15"/>
        <v>0</v>
      </c>
      <c r="U985" s="11">
        <f>VLOOKUP(tblSalaries[[#This Row],[Region]],SReg,2,FALSE)</f>
        <v>0</v>
      </c>
      <c r="V985" s="11">
        <f>VLOOKUP(tblSalaries[[#This Row],[How many hours of a day you work on Excel]],SHours,2,FALSE)</f>
        <v>1</v>
      </c>
      <c r="W985" s="11">
        <f>IF(tblSalaries[[#This Row],[Years of Experience]]="",Filters!$I$10,VLOOKUP(tblSalaries[[#This Row],[Years of Experience]],Filters!$G$3:$I$9,3,TRUE))</f>
        <v>0</v>
      </c>
    </row>
    <row r="986" spans="2:23" ht="15" customHeight="1" x14ac:dyDescent="0.25">
      <c r="B986" t="s">
        <v>2382</v>
      </c>
      <c r="C986" s="1">
        <v>41057.435972222222</v>
      </c>
      <c r="D986">
        <v>3205.4250037396623</v>
      </c>
      <c r="E986" t="s">
        <v>823</v>
      </c>
      <c r="F986" t="s">
        <v>17</v>
      </c>
      <c r="G986" t="s">
        <v>6</v>
      </c>
      <c r="H986" t="s">
        <v>7</v>
      </c>
      <c r="I986">
        <v>10</v>
      </c>
      <c r="J986" t="str">
        <f>VLOOKUP(tblSalaries[[#This Row],[clean Country]],tblCountries[[#All],[Mapping]:[Region]],2,FALSE)</f>
        <v>APAC</v>
      </c>
      <c r="L986" s="9" t="str">
        <f>IF($T986,tblSalaries[[#This Row],[Salary in USD]],"")</f>
        <v/>
      </c>
      <c r="M986" s="9" t="str">
        <f>IF($T986,tblSalaries[[#This Row],[Your Job Title]],"")</f>
        <v/>
      </c>
      <c r="N986" s="9" t="str">
        <f>IF($T986,tblSalaries[[#This Row],[Job Type]],"")</f>
        <v/>
      </c>
      <c r="O986" s="9" t="str">
        <f>IF($T986,tblSalaries[[#This Row],[clean Country]],"")</f>
        <v/>
      </c>
      <c r="P986" s="9" t="str">
        <f>IF($T986,tblSalaries[[#This Row],[How many hours of a day you work on Excel]],"")</f>
        <v/>
      </c>
      <c r="Q986" s="9" t="str">
        <f>IF($T986,tblSalaries[[#This Row],[Years of Experience]],"")</f>
        <v/>
      </c>
      <c r="R986" s="9" t="str">
        <f>IF($T986,tblSalaries[[#This Row],[Region]],"")</f>
        <v/>
      </c>
      <c r="T986" s="11">
        <f t="shared" si="15"/>
        <v>0</v>
      </c>
      <c r="U986" s="11">
        <f>VLOOKUP(tblSalaries[[#This Row],[Region]],SReg,2,FALSE)</f>
        <v>0</v>
      </c>
      <c r="V986" s="11">
        <f>VLOOKUP(tblSalaries[[#This Row],[How many hours of a day you work on Excel]],SHours,2,FALSE)</f>
        <v>1</v>
      </c>
      <c r="W986" s="11">
        <f>IF(tblSalaries[[#This Row],[Years of Experience]]="",Filters!$I$10,VLOOKUP(tblSalaries[[#This Row],[Years of Experience]],Filters!$G$3:$I$9,3,TRUE))</f>
        <v>1</v>
      </c>
    </row>
    <row r="987" spans="2:23" ht="15" customHeight="1" x14ac:dyDescent="0.25">
      <c r="B987" t="s">
        <v>2383</v>
      </c>
      <c r="C987" s="1">
        <v>41057.437280092592</v>
      </c>
      <c r="D987">
        <v>45000</v>
      </c>
      <c r="E987" t="s">
        <v>824</v>
      </c>
      <c r="F987" t="s">
        <v>258</v>
      </c>
      <c r="G987" t="s">
        <v>12</v>
      </c>
      <c r="H987" t="s">
        <v>10</v>
      </c>
      <c r="I987">
        <v>3</v>
      </c>
      <c r="J987" t="str">
        <f>VLOOKUP(tblSalaries[[#This Row],[clean Country]],tblCountries[[#All],[Mapping]:[Region]],2,FALSE)</f>
        <v>USA</v>
      </c>
      <c r="L987" s="9" t="str">
        <f>IF($T987,tblSalaries[[#This Row],[Salary in USD]],"")</f>
        <v/>
      </c>
      <c r="M987" s="9" t="str">
        <f>IF($T987,tblSalaries[[#This Row],[Your Job Title]],"")</f>
        <v/>
      </c>
      <c r="N987" s="9" t="str">
        <f>IF($T987,tblSalaries[[#This Row],[Job Type]],"")</f>
        <v/>
      </c>
      <c r="O987" s="9" t="str">
        <f>IF($T987,tblSalaries[[#This Row],[clean Country]],"")</f>
        <v/>
      </c>
      <c r="P987" s="9" t="str">
        <f>IF($T987,tblSalaries[[#This Row],[How many hours of a day you work on Excel]],"")</f>
        <v/>
      </c>
      <c r="Q987" s="9" t="str">
        <f>IF($T987,tblSalaries[[#This Row],[Years of Experience]],"")</f>
        <v/>
      </c>
      <c r="R987" s="9" t="str">
        <f>IF($T987,tblSalaries[[#This Row],[Region]],"")</f>
        <v/>
      </c>
      <c r="T987" s="11">
        <f t="shared" si="15"/>
        <v>0</v>
      </c>
      <c r="U987" s="11">
        <f>VLOOKUP(tblSalaries[[#This Row],[Region]],SReg,2,FALSE)</f>
        <v>1</v>
      </c>
      <c r="V987" s="11">
        <f>VLOOKUP(tblSalaries[[#This Row],[How many hours of a day you work on Excel]],SHours,2,FALSE)</f>
        <v>1</v>
      </c>
      <c r="W987" s="11">
        <f>IF(tblSalaries[[#This Row],[Years of Experience]]="",Filters!$I$10,VLOOKUP(tblSalaries[[#This Row],[Years of Experience]],Filters!$G$3:$I$9,3,TRUE))</f>
        <v>0</v>
      </c>
    </row>
    <row r="988" spans="2:23" ht="15" customHeight="1" x14ac:dyDescent="0.25">
      <c r="B988" t="s">
        <v>2384</v>
      </c>
      <c r="C988" s="1">
        <v>41057.443668981483</v>
      </c>
      <c r="D988">
        <v>12465.541681209797</v>
      </c>
      <c r="E988" t="s">
        <v>825</v>
      </c>
      <c r="F988" t="s">
        <v>45</v>
      </c>
      <c r="G988" t="s">
        <v>6</v>
      </c>
      <c r="H988" t="s">
        <v>15</v>
      </c>
      <c r="I988">
        <v>7</v>
      </c>
      <c r="J988" t="str">
        <f>VLOOKUP(tblSalaries[[#This Row],[clean Country]],tblCountries[[#All],[Mapping]:[Region]],2,FALSE)</f>
        <v>APAC</v>
      </c>
      <c r="L988" s="9" t="str">
        <f>IF($T988,tblSalaries[[#This Row],[Salary in USD]],"")</f>
        <v/>
      </c>
      <c r="M988" s="9" t="str">
        <f>IF($T988,tblSalaries[[#This Row],[Your Job Title]],"")</f>
        <v/>
      </c>
      <c r="N988" s="9" t="str">
        <f>IF($T988,tblSalaries[[#This Row],[Job Type]],"")</f>
        <v/>
      </c>
      <c r="O988" s="9" t="str">
        <f>IF($T988,tblSalaries[[#This Row],[clean Country]],"")</f>
        <v/>
      </c>
      <c r="P988" s="9" t="str">
        <f>IF($T988,tblSalaries[[#This Row],[How many hours of a day you work on Excel]],"")</f>
        <v/>
      </c>
      <c r="Q988" s="9" t="str">
        <f>IF($T988,tblSalaries[[#This Row],[Years of Experience]],"")</f>
        <v/>
      </c>
      <c r="R988" s="9" t="str">
        <f>IF($T988,tblSalaries[[#This Row],[Region]],"")</f>
        <v/>
      </c>
      <c r="T988" s="11">
        <f t="shared" si="15"/>
        <v>0</v>
      </c>
      <c r="U988" s="11">
        <f>VLOOKUP(tblSalaries[[#This Row],[Region]],SReg,2,FALSE)</f>
        <v>0</v>
      </c>
      <c r="V988" s="11">
        <f>VLOOKUP(tblSalaries[[#This Row],[How many hours of a day you work on Excel]],SHours,2,FALSE)</f>
        <v>0</v>
      </c>
      <c r="W988" s="11">
        <f>IF(tblSalaries[[#This Row],[Years of Experience]]="",Filters!$I$10,VLOOKUP(tblSalaries[[#This Row],[Years of Experience]],Filters!$G$3:$I$9,3,TRUE))</f>
        <v>0</v>
      </c>
    </row>
    <row r="989" spans="2:23" ht="15" customHeight="1" x14ac:dyDescent="0.25">
      <c r="B989" t="s">
        <v>2385</v>
      </c>
      <c r="C989" s="1">
        <v>41057.4455787037</v>
      </c>
      <c r="D989">
        <v>95871.50770184776</v>
      </c>
      <c r="E989" t="s">
        <v>826</v>
      </c>
      <c r="F989" t="s">
        <v>17</v>
      </c>
      <c r="G989" t="s">
        <v>70</v>
      </c>
      <c r="H989" t="s">
        <v>15</v>
      </c>
      <c r="I989">
        <v>14</v>
      </c>
      <c r="J989" t="str">
        <f>VLOOKUP(tblSalaries[[#This Row],[clean Country]],tblCountries[[#All],[Mapping]:[Region]],2,FALSE)</f>
        <v>APAC</v>
      </c>
      <c r="L989" s="9" t="str">
        <f>IF($T989,tblSalaries[[#This Row],[Salary in USD]],"")</f>
        <v/>
      </c>
      <c r="M989" s="9" t="str">
        <f>IF($T989,tblSalaries[[#This Row],[Your Job Title]],"")</f>
        <v/>
      </c>
      <c r="N989" s="9" t="str">
        <f>IF($T989,tblSalaries[[#This Row],[Job Type]],"")</f>
        <v/>
      </c>
      <c r="O989" s="9" t="str">
        <f>IF($T989,tblSalaries[[#This Row],[clean Country]],"")</f>
        <v/>
      </c>
      <c r="P989" s="9" t="str">
        <f>IF($T989,tblSalaries[[#This Row],[How many hours of a day you work on Excel]],"")</f>
        <v/>
      </c>
      <c r="Q989" s="9" t="str">
        <f>IF($T989,tblSalaries[[#This Row],[Years of Experience]],"")</f>
        <v/>
      </c>
      <c r="R989" s="9" t="str">
        <f>IF($T989,tblSalaries[[#This Row],[Region]],"")</f>
        <v/>
      </c>
      <c r="T989" s="11">
        <f t="shared" si="15"/>
        <v>0</v>
      </c>
      <c r="U989" s="11">
        <f>VLOOKUP(tblSalaries[[#This Row],[Region]],SReg,2,FALSE)</f>
        <v>0</v>
      </c>
      <c r="V989" s="11">
        <f>VLOOKUP(tblSalaries[[#This Row],[How many hours of a day you work on Excel]],SHours,2,FALSE)</f>
        <v>0</v>
      </c>
      <c r="W989" s="11">
        <f>IF(tblSalaries[[#This Row],[Years of Experience]]="",Filters!$I$10,VLOOKUP(tblSalaries[[#This Row],[Years of Experience]],Filters!$G$3:$I$9,3,TRUE))</f>
        <v>1</v>
      </c>
    </row>
    <row r="990" spans="2:23" ht="15" customHeight="1" x14ac:dyDescent="0.25">
      <c r="B990" t="s">
        <v>2386</v>
      </c>
      <c r="C990" s="1">
        <v>41057.445925925924</v>
      </c>
      <c r="D990">
        <v>173384.64158844808</v>
      </c>
      <c r="E990" t="s">
        <v>827</v>
      </c>
      <c r="F990" t="s">
        <v>294</v>
      </c>
      <c r="G990" t="s">
        <v>70</v>
      </c>
      <c r="H990" t="s">
        <v>15</v>
      </c>
      <c r="I990">
        <v>8</v>
      </c>
      <c r="J990" t="str">
        <f>VLOOKUP(tblSalaries[[#This Row],[clean Country]],tblCountries[[#All],[Mapping]:[Region]],2,FALSE)</f>
        <v>APAC</v>
      </c>
      <c r="L990" s="9" t="str">
        <f>IF($T990,tblSalaries[[#This Row],[Salary in USD]],"")</f>
        <v/>
      </c>
      <c r="M990" s="9" t="str">
        <f>IF($T990,tblSalaries[[#This Row],[Your Job Title]],"")</f>
        <v/>
      </c>
      <c r="N990" s="9" t="str">
        <f>IF($T990,tblSalaries[[#This Row],[Job Type]],"")</f>
        <v/>
      </c>
      <c r="O990" s="9" t="str">
        <f>IF($T990,tblSalaries[[#This Row],[clean Country]],"")</f>
        <v/>
      </c>
      <c r="P990" s="9" t="str">
        <f>IF($T990,tblSalaries[[#This Row],[How many hours of a day you work on Excel]],"")</f>
        <v/>
      </c>
      <c r="Q990" s="9" t="str">
        <f>IF($T990,tblSalaries[[#This Row],[Years of Experience]],"")</f>
        <v/>
      </c>
      <c r="R990" s="9" t="str">
        <f>IF($T990,tblSalaries[[#This Row],[Region]],"")</f>
        <v/>
      </c>
      <c r="T990" s="11">
        <f t="shared" si="15"/>
        <v>0</v>
      </c>
      <c r="U990" s="11">
        <f>VLOOKUP(tblSalaries[[#This Row],[Region]],SReg,2,FALSE)</f>
        <v>0</v>
      </c>
      <c r="V990" s="11">
        <f>VLOOKUP(tblSalaries[[#This Row],[How many hours of a day you work on Excel]],SHours,2,FALSE)</f>
        <v>0</v>
      </c>
      <c r="W990" s="11">
        <f>IF(tblSalaries[[#This Row],[Years of Experience]]="",Filters!$I$10,VLOOKUP(tblSalaries[[#This Row],[Years of Experience]],Filters!$G$3:$I$9,3,TRUE))</f>
        <v>0</v>
      </c>
    </row>
    <row r="991" spans="2:23" ht="15" customHeight="1" x14ac:dyDescent="0.25">
      <c r="B991" t="s">
        <v>2387</v>
      </c>
      <c r="C991" s="1">
        <v>41057.466585648152</v>
      </c>
      <c r="D991">
        <v>11575.14584683767</v>
      </c>
      <c r="E991" t="s">
        <v>828</v>
      </c>
      <c r="F991" t="s">
        <v>45</v>
      </c>
      <c r="G991" t="s">
        <v>6</v>
      </c>
      <c r="H991" t="s">
        <v>15</v>
      </c>
      <c r="I991">
        <v>1</v>
      </c>
      <c r="J991" t="str">
        <f>VLOOKUP(tblSalaries[[#This Row],[clean Country]],tblCountries[[#All],[Mapping]:[Region]],2,FALSE)</f>
        <v>APAC</v>
      </c>
      <c r="L991" s="9" t="str">
        <f>IF($T991,tblSalaries[[#This Row],[Salary in USD]],"")</f>
        <v/>
      </c>
      <c r="M991" s="9" t="str">
        <f>IF($T991,tblSalaries[[#This Row],[Your Job Title]],"")</f>
        <v/>
      </c>
      <c r="N991" s="9" t="str">
        <f>IF($T991,tblSalaries[[#This Row],[Job Type]],"")</f>
        <v/>
      </c>
      <c r="O991" s="9" t="str">
        <f>IF($T991,tblSalaries[[#This Row],[clean Country]],"")</f>
        <v/>
      </c>
      <c r="P991" s="9" t="str">
        <f>IF($T991,tblSalaries[[#This Row],[How many hours of a day you work on Excel]],"")</f>
        <v/>
      </c>
      <c r="Q991" s="9" t="str">
        <f>IF($T991,tblSalaries[[#This Row],[Years of Experience]],"")</f>
        <v/>
      </c>
      <c r="R991" s="9" t="str">
        <f>IF($T991,tblSalaries[[#This Row],[Region]],"")</f>
        <v/>
      </c>
      <c r="T991" s="11">
        <f t="shared" si="15"/>
        <v>0</v>
      </c>
      <c r="U991" s="11">
        <f>VLOOKUP(tblSalaries[[#This Row],[Region]],SReg,2,FALSE)</f>
        <v>0</v>
      </c>
      <c r="V991" s="11">
        <f>VLOOKUP(tblSalaries[[#This Row],[How many hours of a day you work on Excel]],SHours,2,FALSE)</f>
        <v>0</v>
      </c>
      <c r="W991" s="11">
        <f>IF(tblSalaries[[#This Row],[Years of Experience]]="",Filters!$I$10,VLOOKUP(tblSalaries[[#This Row],[Years of Experience]],Filters!$G$3:$I$9,3,TRUE))</f>
        <v>0</v>
      </c>
    </row>
    <row r="992" spans="2:23" ht="15" customHeight="1" x14ac:dyDescent="0.25">
      <c r="B992" t="s">
        <v>2388</v>
      </c>
      <c r="C992" s="1">
        <v>41057.480092592596</v>
      </c>
      <c r="D992">
        <v>18000</v>
      </c>
      <c r="E992" t="s">
        <v>829</v>
      </c>
      <c r="F992" t="s">
        <v>56</v>
      </c>
      <c r="G992" t="s">
        <v>6</v>
      </c>
      <c r="H992" t="s">
        <v>10</v>
      </c>
      <c r="I992">
        <v>8</v>
      </c>
      <c r="J992" t="str">
        <f>VLOOKUP(tblSalaries[[#This Row],[clean Country]],tblCountries[[#All],[Mapping]:[Region]],2,FALSE)</f>
        <v>APAC</v>
      </c>
      <c r="L992" s="9" t="str">
        <f>IF($T992,tblSalaries[[#This Row],[Salary in USD]],"")</f>
        <v/>
      </c>
      <c r="M992" s="9" t="str">
        <f>IF($T992,tblSalaries[[#This Row],[Your Job Title]],"")</f>
        <v/>
      </c>
      <c r="N992" s="9" t="str">
        <f>IF($T992,tblSalaries[[#This Row],[Job Type]],"")</f>
        <v/>
      </c>
      <c r="O992" s="9" t="str">
        <f>IF($T992,tblSalaries[[#This Row],[clean Country]],"")</f>
        <v/>
      </c>
      <c r="P992" s="9" t="str">
        <f>IF($T992,tblSalaries[[#This Row],[How many hours of a day you work on Excel]],"")</f>
        <v/>
      </c>
      <c r="Q992" s="9" t="str">
        <f>IF($T992,tblSalaries[[#This Row],[Years of Experience]],"")</f>
        <v/>
      </c>
      <c r="R992" s="9" t="str">
        <f>IF($T992,tblSalaries[[#This Row],[Region]],"")</f>
        <v/>
      </c>
      <c r="T992" s="11">
        <f t="shared" si="15"/>
        <v>0</v>
      </c>
      <c r="U992" s="11">
        <f>VLOOKUP(tblSalaries[[#This Row],[Region]],SReg,2,FALSE)</f>
        <v>0</v>
      </c>
      <c r="V992" s="11">
        <f>VLOOKUP(tblSalaries[[#This Row],[How many hours of a day you work on Excel]],SHours,2,FALSE)</f>
        <v>1</v>
      </c>
      <c r="W992" s="11">
        <f>IF(tblSalaries[[#This Row],[Years of Experience]]="",Filters!$I$10,VLOOKUP(tblSalaries[[#This Row],[Years of Experience]],Filters!$G$3:$I$9,3,TRUE))</f>
        <v>0</v>
      </c>
    </row>
    <row r="993" spans="2:23" ht="15" customHeight="1" x14ac:dyDescent="0.25">
      <c r="B993" t="s">
        <v>2389</v>
      </c>
      <c r="C993" s="1">
        <v>41057.481307870374</v>
      </c>
      <c r="D993">
        <v>71393.675948184507</v>
      </c>
      <c r="E993" t="s">
        <v>115</v>
      </c>
      <c r="F993" t="s">
        <v>3393</v>
      </c>
      <c r="G993" t="s">
        <v>70</v>
      </c>
      <c r="H993" t="s">
        <v>10</v>
      </c>
      <c r="I993">
        <v>2</v>
      </c>
      <c r="J993" t="str">
        <f>VLOOKUP(tblSalaries[[#This Row],[clean Country]],tblCountries[[#All],[Mapping]:[Region]],2,FALSE)</f>
        <v>APAC</v>
      </c>
      <c r="L993" s="9" t="str">
        <f>IF($T993,tblSalaries[[#This Row],[Salary in USD]],"")</f>
        <v/>
      </c>
      <c r="M993" s="9" t="str">
        <f>IF($T993,tblSalaries[[#This Row],[Your Job Title]],"")</f>
        <v/>
      </c>
      <c r="N993" s="9" t="str">
        <f>IF($T993,tblSalaries[[#This Row],[Job Type]],"")</f>
        <v/>
      </c>
      <c r="O993" s="9" t="str">
        <f>IF($T993,tblSalaries[[#This Row],[clean Country]],"")</f>
        <v/>
      </c>
      <c r="P993" s="9" t="str">
        <f>IF($T993,tblSalaries[[#This Row],[How many hours of a day you work on Excel]],"")</f>
        <v/>
      </c>
      <c r="Q993" s="9" t="str">
        <f>IF($T993,tblSalaries[[#This Row],[Years of Experience]],"")</f>
        <v/>
      </c>
      <c r="R993" s="9" t="str">
        <f>IF($T993,tblSalaries[[#This Row],[Region]],"")</f>
        <v/>
      </c>
      <c r="T993" s="11">
        <f t="shared" si="15"/>
        <v>0</v>
      </c>
      <c r="U993" s="11">
        <f>VLOOKUP(tblSalaries[[#This Row],[Region]],SReg,2,FALSE)</f>
        <v>0</v>
      </c>
      <c r="V993" s="11">
        <f>VLOOKUP(tblSalaries[[#This Row],[How many hours of a day you work on Excel]],SHours,2,FALSE)</f>
        <v>1</v>
      </c>
      <c r="W993" s="11">
        <f>IF(tblSalaries[[#This Row],[Years of Experience]]="",Filters!$I$10,VLOOKUP(tblSalaries[[#This Row],[Years of Experience]],Filters!$G$3:$I$9,3,TRUE))</f>
        <v>0</v>
      </c>
    </row>
    <row r="994" spans="2:23" ht="15" customHeight="1" x14ac:dyDescent="0.25">
      <c r="B994" t="s">
        <v>2390</v>
      </c>
      <c r="C994" s="1">
        <v>41057.48133101852</v>
      </c>
      <c r="D994">
        <v>6232.7708406048987</v>
      </c>
      <c r="E994" t="s">
        <v>126</v>
      </c>
      <c r="F994" t="s">
        <v>17</v>
      </c>
      <c r="G994" t="s">
        <v>6</v>
      </c>
      <c r="H994" t="s">
        <v>7</v>
      </c>
      <c r="I994">
        <v>2.5</v>
      </c>
      <c r="J994" t="str">
        <f>VLOOKUP(tblSalaries[[#This Row],[clean Country]],tblCountries[[#All],[Mapping]:[Region]],2,FALSE)</f>
        <v>APAC</v>
      </c>
      <c r="L994" s="9" t="str">
        <f>IF($T994,tblSalaries[[#This Row],[Salary in USD]],"")</f>
        <v/>
      </c>
      <c r="M994" s="9" t="str">
        <f>IF($T994,tblSalaries[[#This Row],[Your Job Title]],"")</f>
        <v/>
      </c>
      <c r="N994" s="9" t="str">
        <f>IF($T994,tblSalaries[[#This Row],[Job Type]],"")</f>
        <v/>
      </c>
      <c r="O994" s="9" t="str">
        <f>IF($T994,tblSalaries[[#This Row],[clean Country]],"")</f>
        <v/>
      </c>
      <c r="P994" s="9" t="str">
        <f>IF($T994,tblSalaries[[#This Row],[How many hours of a day you work on Excel]],"")</f>
        <v/>
      </c>
      <c r="Q994" s="9" t="str">
        <f>IF($T994,tblSalaries[[#This Row],[Years of Experience]],"")</f>
        <v/>
      </c>
      <c r="R994" s="9" t="str">
        <f>IF($T994,tblSalaries[[#This Row],[Region]],"")</f>
        <v/>
      </c>
      <c r="T994" s="11">
        <f t="shared" si="15"/>
        <v>0</v>
      </c>
      <c r="U994" s="11">
        <f>VLOOKUP(tblSalaries[[#This Row],[Region]],SReg,2,FALSE)</f>
        <v>0</v>
      </c>
      <c r="V994" s="11">
        <f>VLOOKUP(tblSalaries[[#This Row],[How many hours of a day you work on Excel]],SHours,2,FALSE)</f>
        <v>1</v>
      </c>
      <c r="W994" s="11">
        <f>IF(tblSalaries[[#This Row],[Years of Experience]]="",Filters!$I$10,VLOOKUP(tblSalaries[[#This Row],[Years of Experience]],Filters!$G$3:$I$9,3,TRUE))</f>
        <v>0</v>
      </c>
    </row>
    <row r="995" spans="2:23" ht="15" customHeight="1" x14ac:dyDescent="0.25">
      <c r="B995" t="s">
        <v>2391</v>
      </c>
      <c r="C995" s="1">
        <v>41057.484224537038</v>
      </c>
      <c r="D995">
        <v>1805.7739622442759</v>
      </c>
      <c r="E995" t="s">
        <v>698</v>
      </c>
      <c r="F995" t="s">
        <v>45</v>
      </c>
      <c r="G995" t="s">
        <v>560</v>
      </c>
      <c r="H995" t="s">
        <v>7</v>
      </c>
      <c r="I995">
        <v>3</v>
      </c>
      <c r="J995" t="str">
        <f>VLOOKUP(tblSalaries[[#This Row],[clean Country]],tblCountries[[#All],[Mapping]:[Region]],2,FALSE)</f>
        <v>APAC</v>
      </c>
      <c r="L995" s="9" t="str">
        <f>IF($T995,tblSalaries[[#This Row],[Salary in USD]],"")</f>
        <v/>
      </c>
      <c r="M995" s="9" t="str">
        <f>IF($T995,tblSalaries[[#This Row],[Your Job Title]],"")</f>
        <v/>
      </c>
      <c r="N995" s="9" t="str">
        <f>IF($T995,tblSalaries[[#This Row],[Job Type]],"")</f>
        <v/>
      </c>
      <c r="O995" s="9" t="str">
        <f>IF($T995,tblSalaries[[#This Row],[clean Country]],"")</f>
        <v/>
      </c>
      <c r="P995" s="9" t="str">
        <f>IF($T995,tblSalaries[[#This Row],[How many hours of a day you work on Excel]],"")</f>
        <v/>
      </c>
      <c r="Q995" s="9" t="str">
        <f>IF($T995,tblSalaries[[#This Row],[Years of Experience]],"")</f>
        <v/>
      </c>
      <c r="R995" s="9" t="str">
        <f>IF($T995,tblSalaries[[#This Row],[Region]],"")</f>
        <v/>
      </c>
      <c r="T995" s="11">
        <f t="shared" si="15"/>
        <v>0</v>
      </c>
      <c r="U995" s="11">
        <f>VLOOKUP(tblSalaries[[#This Row],[Region]],SReg,2,FALSE)</f>
        <v>0</v>
      </c>
      <c r="V995" s="11">
        <f>VLOOKUP(tblSalaries[[#This Row],[How many hours of a day you work on Excel]],SHours,2,FALSE)</f>
        <v>1</v>
      </c>
      <c r="W995" s="11">
        <f>IF(tblSalaries[[#This Row],[Years of Experience]]="",Filters!$I$10,VLOOKUP(tblSalaries[[#This Row],[Years of Experience]],Filters!$G$3:$I$9,3,TRUE))</f>
        <v>0</v>
      </c>
    </row>
    <row r="996" spans="2:23" ht="15" customHeight="1" x14ac:dyDescent="0.25">
      <c r="B996" t="s">
        <v>2392</v>
      </c>
      <c r="C996" s="1">
        <v>41057.48542824074</v>
      </c>
      <c r="D996">
        <v>11397.066679963244</v>
      </c>
      <c r="E996" t="s">
        <v>831</v>
      </c>
      <c r="F996" t="s">
        <v>17</v>
      </c>
      <c r="G996" t="s">
        <v>6</v>
      </c>
      <c r="H996" t="s">
        <v>10</v>
      </c>
      <c r="I996">
        <v>6</v>
      </c>
      <c r="J996" t="str">
        <f>VLOOKUP(tblSalaries[[#This Row],[clean Country]],tblCountries[[#All],[Mapping]:[Region]],2,FALSE)</f>
        <v>APAC</v>
      </c>
      <c r="L996" s="9" t="str">
        <f>IF($T996,tblSalaries[[#This Row],[Salary in USD]],"")</f>
        <v/>
      </c>
      <c r="M996" s="9" t="str">
        <f>IF($T996,tblSalaries[[#This Row],[Your Job Title]],"")</f>
        <v/>
      </c>
      <c r="N996" s="9" t="str">
        <f>IF($T996,tblSalaries[[#This Row],[Job Type]],"")</f>
        <v/>
      </c>
      <c r="O996" s="9" t="str">
        <f>IF($T996,tblSalaries[[#This Row],[clean Country]],"")</f>
        <v/>
      </c>
      <c r="P996" s="9" t="str">
        <f>IF($T996,tblSalaries[[#This Row],[How many hours of a day you work on Excel]],"")</f>
        <v/>
      </c>
      <c r="Q996" s="9" t="str">
        <f>IF($T996,tblSalaries[[#This Row],[Years of Experience]],"")</f>
        <v/>
      </c>
      <c r="R996" s="9" t="str">
        <f>IF($T996,tblSalaries[[#This Row],[Region]],"")</f>
        <v/>
      </c>
      <c r="T996" s="11">
        <f t="shared" si="15"/>
        <v>0</v>
      </c>
      <c r="U996" s="11">
        <f>VLOOKUP(tblSalaries[[#This Row],[Region]],SReg,2,FALSE)</f>
        <v>0</v>
      </c>
      <c r="V996" s="11">
        <f>VLOOKUP(tblSalaries[[#This Row],[How many hours of a day you work on Excel]],SHours,2,FALSE)</f>
        <v>1</v>
      </c>
      <c r="W996" s="11">
        <f>IF(tblSalaries[[#This Row],[Years of Experience]]="",Filters!$I$10,VLOOKUP(tblSalaries[[#This Row],[Years of Experience]],Filters!$G$3:$I$9,3,TRUE))</f>
        <v>0</v>
      </c>
    </row>
    <row r="997" spans="2:23" ht="15" customHeight="1" x14ac:dyDescent="0.25">
      <c r="B997" t="s">
        <v>2393</v>
      </c>
      <c r="C997" s="1">
        <v>41057.486932870372</v>
      </c>
      <c r="D997">
        <v>15000</v>
      </c>
      <c r="E997" t="s">
        <v>832</v>
      </c>
      <c r="F997" t="s">
        <v>45</v>
      </c>
      <c r="G997" t="s">
        <v>6</v>
      </c>
      <c r="H997" t="s">
        <v>7</v>
      </c>
      <c r="I997">
        <v>4</v>
      </c>
      <c r="J997" t="str">
        <f>VLOOKUP(tblSalaries[[#This Row],[clean Country]],tblCountries[[#All],[Mapping]:[Region]],2,FALSE)</f>
        <v>APAC</v>
      </c>
      <c r="L997" s="9" t="str">
        <f>IF($T997,tblSalaries[[#This Row],[Salary in USD]],"")</f>
        <v/>
      </c>
      <c r="M997" s="9" t="str">
        <f>IF($T997,tblSalaries[[#This Row],[Your Job Title]],"")</f>
        <v/>
      </c>
      <c r="N997" s="9" t="str">
        <f>IF($T997,tblSalaries[[#This Row],[Job Type]],"")</f>
        <v/>
      </c>
      <c r="O997" s="9" t="str">
        <f>IF($T997,tblSalaries[[#This Row],[clean Country]],"")</f>
        <v/>
      </c>
      <c r="P997" s="9" t="str">
        <f>IF($T997,tblSalaries[[#This Row],[How many hours of a day you work on Excel]],"")</f>
        <v/>
      </c>
      <c r="Q997" s="9" t="str">
        <f>IF($T997,tblSalaries[[#This Row],[Years of Experience]],"")</f>
        <v/>
      </c>
      <c r="R997" s="9" t="str">
        <f>IF($T997,tblSalaries[[#This Row],[Region]],"")</f>
        <v/>
      </c>
      <c r="T997" s="11">
        <f t="shared" si="15"/>
        <v>0</v>
      </c>
      <c r="U997" s="11">
        <f>VLOOKUP(tblSalaries[[#This Row],[Region]],SReg,2,FALSE)</f>
        <v>0</v>
      </c>
      <c r="V997" s="11">
        <f>VLOOKUP(tblSalaries[[#This Row],[How many hours of a day you work on Excel]],SHours,2,FALSE)</f>
        <v>1</v>
      </c>
      <c r="W997" s="11">
        <f>IF(tblSalaries[[#This Row],[Years of Experience]]="",Filters!$I$10,VLOOKUP(tblSalaries[[#This Row],[Years of Experience]],Filters!$G$3:$I$9,3,TRUE))</f>
        <v>0</v>
      </c>
    </row>
    <row r="998" spans="2:23" ht="15" customHeight="1" x14ac:dyDescent="0.25">
      <c r="B998" t="s">
        <v>2394</v>
      </c>
      <c r="C998" s="1">
        <v>41057.499062499999</v>
      </c>
      <c r="D998">
        <v>37612.869087708088</v>
      </c>
      <c r="E998" t="s">
        <v>833</v>
      </c>
      <c r="F998" t="s">
        <v>45</v>
      </c>
      <c r="G998" t="s">
        <v>41</v>
      </c>
      <c r="H998" t="s">
        <v>10</v>
      </c>
      <c r="I998">
        <v>3</v>
      </c>
      <c r="J998" t="str">
        <f>VLOOKUP(tblSalaries[[#This Row],[clean Country]],tblCountries[[#All],[Mapping]:[Region]],2,FALSE)</f>
        <v>EMEA</v>
      </c>
      <c r="L998" s="9" t="str">
        <f>IF($T998,tblSalaries[[#This Row],[Salary in USD]],"")</f>
        <v/>
      </c>
      <c r="M998" s="9" t="str">
        <f>IF($T998,tblSalaries[[#This Row],[Your Job Title]],"")</f>
        <v/>
      </c>
      <c r="N998" s="9" t="str">
        <f>IF($T998,tblSalaries[[#This Row],[Job Type]],"")</f>
        <v/>
      </c>
      <c r="O998" s="9" t="str">
        <f>IF($T998,tblSalaries[[#This Row],[clean Country]],"")</f>
        <v/>
      </c>
      <c r="P998" s="9" t="str">
        <f>IF($T998,tblSalaries[[#This Row],[How many hours of a day you work on Excel]],"")</f>
        <v/>
      </c>
      <c r="Q998" s="9" t="str">
        <f>IF($T998,tblSalaries[[#This Row],[Years of Experience]],"")</f>
        <v/>
      </c>
      <c r="R998" s="9" t="str">
        <f>IF($T998,tblSalaries[[#This Row],[Region]],"")</f>
        <v/>
      </c>
      <c r="T998" s="11">
        <f t="shared" si="15"/>
        <v>0</v>
      </c>
      <c r="U998" s="11">
        <f>VLOOKUP(tblSalaries[[#This Row],[Region]],SReg,2,FALSE)</f>
        <v>0</v>
      </c>
      <c r="V998" s="11">
        <f>VLOOKUP(tblSalaries[[#This Row],[How many hours of a day you work on Excel]],SHours,2,FALSE)</f>
        <v>1</v>
      </c>
      <c r="W998" s="11">
        <f>IF(tblSalaries[[#This Row],[Years of Experience]]="",Filters!$I$10,VLOOKUP(tblSalaries[[#This Row],[Years of Experience]],Filters!$G$3:$I$9,3,TRUE))</f>
        <v>0</v>
      </c>
    </row>
    <row r="999" spans="2:23" ht="15" customHeight="1" x14ac:dyDescent="0.25">
      <c r="B999" t="s">
        <v>2395</v>
      </c>
      <c r="C999" s="1">
        <v>41057.500162037039</v>
      </c>
      <c r="D999">
        <v>6499.8895909165376</v>
      </c>
      <c r="E999" t="s">
        <v>834</v>
      </c>
      <c r="F999" t="s">
        <v>17</v>
      </c>
      <c r="G999" t="s">
        <v>6</v>
      </c>
      <c r="H999" t="s">
        <v>7</v>
      </c>
      <c r="I999">
        <v>3</v>
      </c>
      <c r="J999" t="str">
        <f>VLOOKUP(tblSalaries[[#This Row],[clean Country]],tblCountries[[#All],[Mapping]:[Region]],2,FALSE)</f>
        <v>APAC</v>
      </c>
      <c r="L999" s="9" t="str">
        <f>IF($T999,tblSalaries[[#This Row],[Salary in USD]],"")</f>
        <v/>
      </c>
      <c r="M999" s="9" t="str">
        <f>IF($T999,tblSalaries[[#This Row],[Your Job Title]],"")</f>
        <v/>
      </c>
      <c r="N999" s="9" t="str">
        <f>IF($T999,tblSalaries[[#This Row],[Job Type]],"")</f>
        <v/>
      </c>
      <c r="O999" s="9" t="str">
        <f>IF($T999,tblSalaries[[#This Row],[clean Country]],"")</f>
        <v/>
      </c>
      <c r="P999" s="9" t="str">
        <f>IF($T999,tblSalaries[[#This Row],[How many hours of a day you work on Excel]],"")</f>
        <v/>
      </c>
      <c r="Q999" s="9" t="str">
        <f>IF($T999,tblSalaries[[#This Row],[Years of Experience]],"")</f>
        <v/>
      </c>
      <c r="R999" s="9" t="str">
        <f>IF($T999,tblSalaries[[#This Row],[Region]],"")</f>
        <v/>
      </c>
      <c r="T999" s="11">
        <f t="shared" si="15"/>
        <v>0</v>
      </c>
      <c r="U999" s="11">
        <f>VLOOKUP(tblSalaries[[#This Row],[Region]],SReg,2,FALSE)</f>
        <v>0</v>
      </c>
      <c r="V999" s="11">
        <f>VLOOKUP(tblSalaries[[#This Row],[How many hours of a day you work on Excel]],SHours,2,FALSE)</f>
        <v>1</v>
      </c>
      <c r="W999" s="11">
        <f>IF(tblSalaries[[#This Row],[Years of Experience]]="",Filters!$I$10,VLOOKUP(tblSalaries[[#This Row],[Years of Experience]],Filters!$G$3:$I$9,3,TRUE))</f>
        <v>0</v>
      </c>
    </row>
    <row r="1000" spans="2:23" ht="15" customHeight="1" x14ac:dyDescent="0.25">
      <c r="B1000" t="s">
        <v>2396</v>
      </c>
      <c r="C1000" s="1">
        <v>41057.506678240738</v>
      </c>
      <c r="D1000">
        <v>20000</v>
      </c>
      <c r="E1000" t="s">
        <v>835</v>
      </c>
      <c r="F1000" t="s">
        <v>3391</v>
      </c>
      <c r="G1000" t="s">
        <v>836</v>
      </c>
      <c r="H1000" t="s">
        <v>10</v>
      </c>
      <c r="I1000">
        <v>6</v>
      </c>
      <c r="J1000" t="str">
        <f>VLOOKUP(tblSalaries[[#This Row],[clean Country]],tblCountries[[#All],[Mapping]:[Region]],2,FALSE)</f>
        <v>S AMER</v>
      </c>
      <c r="L1000" s="9" t="str">
        <f>IF($T1000,tblSalaries[[#This Row],[Salary in USD]],"")</f>
        <v/>
      </c>
      <c r="M1000" s="9" t="str">
        <f>IF($T1000,tblSalaries[[#This Row],[Your Job Title]],"")</f>
        <v/>
      </c>
      <c r="N1000" s="9" t="str">
        <f>IF($T1000,tblSalaries[[#This Row],[Job Type]],"")</f>
        <v/>
      </c>
      <c r="O1000" s="9" t="str">
        <f>IF($T1000,tblSalaries[[#This Row],[clean Country]],"")</f>
        <v/>
      </c>
      <c r="P1000" s="9" t="str">
        <f>IF($T1000,tblSalaries[[#This Row],[How many hours of a day you work on Excel]],"")</f>
        <v/>
      </c>
      <c r="Q1000" s="9" t="str">
        <f>IF($T1000,tblSalaries[[#This Row],[Years of Experience]],"")</f>
        <v/>
      </c>
      <c r="R1000" s="9" t="str">
        <f>IF($T1000,tblSalaries[[#This Row],[Region]],"")</f>
        <v/>
      </c>
      <c r="T1000" s="11">
        <f t="shared" si="15"/>
        <v>0</v>
      </c>
      <c r="U1000" s="11">
        <f>VLOOKUP(tblSalaries[[#This Row],[Region]],SReg,2,FALSE)</f>
        <v>0</v>
      </c>
      <c r="V1000" s="11">
        <f>VLOOKUP(tblSalaries[[#This Row],[How many hours of a day you work on Excel]],SHours,2,FALSE)</f>
        <v>1</v>
      </c>
      <c r="W1000" s="11">
        <f>IF(tblSalaries[[#This Row],[Years of Experience]]="",Filters!$I$10,VLOOKUP(tblSalaries[[#This Row],[Years of Experience]],Filters!$G$3:$I$9,3,TRUE))</f>
        <v>0</v>
      </c>
    </row>
    <row r="1001" spans="2:23" ht="15" customHeight="1" x14ac:dyDescent="0.25">
      <c r="B1001" t="s">
        <v>2397</v>
      </c>
      <c r="C1001" s="1">
        <v>41057.507048611114</v>
      </c>
      <c r="D1001">
        <v>7265</v>
      </c>
      <c r="E1001" t="s">
        <v>837</v>
      </c>
      <c r="F1001" t="s">
        <v>233</v>
      </c>
      <c r="G1001" t="s">
        <v>6</v>
      </c>
      <c r="H1001" t="s">
        <v>7</v>
      </c>
      <c r="I1001">
        <v>6</v>
      </c>
      <c r="J1001" t="str">
        <f>VLOOKUP(tblSalaries[[#This Row],[clean Country]],tblCountries[[#All],[Mapping]:[Region]],2,FALSE)</f>
        <v>APAC</v>
      </c>
      <c r="L1001" s="9" t="str">
        <f>IF($T1001,tblSalaries[[#This Row],[Salary in USD]],"")</f>
        <v/>
      </c>
      <c r="M1001" s="9" t="str">
        <f>IF($T1001,tblSalaries[[#This Row],[Your Job Title]],"")</f>
        <v/>
      </c>
      <c r="N1001" s="9" t="str">
        <f>IF($T1001,tblSalaries[[#This Row],[Job Type]],"")</f>
        <v/>
      </c>
      <c r="O1001" s="9" t="str">
        <f>IF($T1001,tblSalaries[[#This Row],[clean Country]],"")</f>
        <v/>
      </c>
      <c r="P1001" s="9" t="str">
        <f>IF($T1001,tblSalaries[[#This Row],[How many hours of a day you work on Excel]],"")</f>
        <v/>
      </c>
      <c r="Q1001" s="9" t="str">
        <f>IF($T1001,tblSalaries[[#This Row],[Years of Experience]],"")</f>
        <v/>
      </c>
      <c r="R1001" s="9" t="str">
        <f>IF($T1001,tblSalaries[[#This Row],[Region]],"")</f>
        <v/>
      </c>
      <c r="T1001" s="11">
        <f t="shared" si="15"/>
        <v>0</v>
      </c>
      <c r="U1001" s="11">
        <f>VLOOKUP(tblSalaries[[#This Row],[Region]],SReg,2,FALSE)</f>
        <v>0</v>
      </c>
      <c r="V1001" s="11">
        <f>VLOOKUP(tblSalaries[[#This Row],[How many hours of a day you work on Excel]],SHours,2,FALSE)</f>
        <v>1</v>
      </c>
      <c r="W1001" s="11">
        <f>IF(tblSalaries[[#This Row],[Years of Experience]]="",Filters!$I$10,VLOOKUP(tblSalaries[[#This Row],[Years of Experience]],Filters!$G$3:$I$9,3,TRUE))</f>
        <v>0</v>
      </c>
    </row>
    <row r="1002" spans="2:23" ht="15" customHeight="1" x14ac:dyDescent="0.25">
      <c r="B1002" t="s">
        <v>2398</v>
      </c>
      <c r="C1002" s="1">
        <v>41057.511030092595</v>
      </c>
      <c r="D1002">
        <v>72571.80269935554</v>
      </c>
      <c r="E1002" t="s">
        <v>502</v>
      </c>
      <c r="F1002" t="s">
        <v>45</v>
      </c>
      <c r="G1002" t="s">
        <v>142</v>
      </c>
      <c r="H1002" t="s">
        <v>10</v>
      </c>
      <c r="I1002">
        <v>15</v>
      </c>
      <c r="J1002" t="str">
        <f>VLOOKUP(tblSalaries[[#This Row],[clean Country]],tblCountries[[#All],[Mapping]:[Region]],2,FALSE)</f>
        <v>APAC</v>
      </c>
      <c r="L1002" s="9" t="str">
        <f>IF($T1002,tblSalaries[[#This Row],[Salary in USD]],"")</f>
        <v/>
      </c>
      <c r="M1002" s="9" t="str">
        <f>IF($T1002,tblSalaries[[#This Row],[Your Job Title]],"")</f>
        <v/>
      </c>
      <c r="N1002" s="9" t="str">
        <f>IF($T1002,tblSalaries[[#This Row],[Job Type]],"")</f>
        <v/>
      </c>
      <c r="O1002" s="9" t="str">
        <f>IF($T1002,tblSalaries[[#This Row],[clean Country]],"")</f>
        <v/>
      </c>
      <c r="P1002" s="9" t="str">
        <f>IF($T1002,tblSalaries[[#This Row],[How many hours of a day you work on Excel]],"")</f>
        <v/>
      </c>
      <c r="Q1002" s="9" t="str">
        <f>IF($T1002,tblSalaries[[#This Row],[Years of Experience]],"")</f>
        <v/>
      </c>
      <c r="R1002" s="9" t="str">
        <f>IF($T1002,tblSalaries[[#This Row],[Region]],"")</f>
        <v/>
      </c>
      <c r="T1002" s="11">
        <f t="shared" si="15"/>
        <v>0</v>
      </c>
      <c r="U1002" s="11">
        <f>VLOOKUP(tblSalaries[[#This Row],[Region]],SReg,2,FALSE)</f>
        <v>0</v>
      </c>
      <c r="V1002" s="11">
        <f>VLOOKUP(tblSalaries[[#This Row],[How many hours of a day you work on Excel]],SHours,2,FALSE)</f>
        <v>1</v>
      </c>
      <c r="W1002" s="11">
        <f>IF(tblSalaries[[#This Row],[Years of Experience]]="",Filters!$I$10,VLOOKUP(tblSalaries[[#This Row],[Years of Experience]],Filters!$G$3:$I$9,3,TRUE))</f>
        <v>1</v>
      </c>
    </row>
    <row r="1003" spans="2:23" ht="15" customHeight="1" x14ac:dyDescent="0.25">
      <c r="B1003" t="s">
        <v>2399</v>
      </c>
      <c r="C1003" s="1">
        <v>41057.514444444445</v>
      </c>
      <c r="D1003">
        <v>8013.5625093491553</v>
      </c>
      <c r="E1003" t="s">
        <v>616</v>
      </c>
      <c r="F1003" t="s">
        <v>45</v>
      </c>
      <c r="G1003" t="s">
        <v>6</v>
      </c>
      <c r="H1003" t="s">
        <v>10</v>
      </c>
      <c r="I1003">
        <v>15</v>
      </c>
      <c r="J1003" t="str">
        <f>VLOOKUP(tblSalaries[[#This Row],[clean Country]],tblCountries[[#All],[Mapping]:[Region]],2,FALSE)</f>
        <v>APAC</v>
      </c>
      <c r="L1003" s="9" t="str">
        <f>IF($T1003,tblSalaries[[#This Row],[Salary in USD]],"")</f>
        <v/>
      </c>
      <c r="M1003" s="9" t="str">
        <f>IF($T1003,tblSalaries[[#This Row],[Your Job Title]],"")</f>
        <v/>
      </c>
      <c r="N1003" s="9" t="str">
        <f>IF($T1003,tblSalaries[[#This Row],[Job Type]],"")</f>
        <v/>
      </c>
      <c r="O1003" s="9" t="str">
        <f>IF($T1003,tblSalaries[[#This Row],[clean Country]],"")</f>
        <v/>
      </c>
      <c r="P1003" s="9" t="str">
        <f>IF($T1003,tblSalaries[[#This Row],[How many hours of a day you work on Excel]],"")</f>
        <v/>
      </c>
      <c r="Q1003" s="9" t="str">
        <f>IF($T1003,tblSalaries[[#This Row],[Years of Experience]],"")</f>
        <v/>
      </c>
      <c r="R1003" s="9" t="str">
        <f>IF($T1003,tblSalaries[[#This Row],[Region]],"")</f>
        <v/>
      </c>
      <c r="T1003" s="11">
        <f t="shared" si="15"/>
        <v>0</v>
      </c>
      <c r="U1003" s="11">
        <f>VLOOKUP(tblSalaries[[#This Row],[Region]],SReg,2,FALSE)</f>
        <v>0</v>
      </c>
      <c r="V1003" s="11">
        <f>VLOOKUP(tblSalaries[[#This Row],[How many hours of a day you work on Excel]],SHours,2,FALSE)</f>
        <v>1</v>
      </c>
      <c r="W1003" s="11">
        <f>IF(tblSalaries[[#This Row],[Years of Experience]]="",Filters!$I$10,VLOOKUP(tblSalaries[[#This Row],[Years of Experience]],Filters!$G$3:$I$9,3,TRUE))</f>
        <v>1</v>
      </c>
    </row>
    <row r="1004" spans="2:23" ht="15" customHeight="1" x14ac:dyDescent="0.25">
      <c r="B1004" t="s">
        <v>2400</v>
      </c>
      <c r="C1004" s="1">
        <v>41057.518067129633</v>
      </c>
      <c r="D1004">
        <v>10150.512511842264</v>
      </c>
      <c r="E1004" t="s">
        <v>839</v>
      </c>
      <c r="F1004" t="s">
        <v>17</v>
      </c>
      <c r="G1004" t="s">
        <v>6</v>
      </c>
      <c r="H1004" t="s">
        <v>7</v>
      </c>
      <c r="I1004">
        <v>5</v>
      </c>
      <c r="J1004" t="str">
        <f>VLOOKUP(tblSalaries[[#This Row],[clean Country]],tblCountries[[#All],[Mapping]:[Region]],2,FALSE)</f>
        <v>APAC</v>
      </c>
      <c r="L1004" s="9" t="str">
        <f>IF($T1004,tblSalaries[[#This Row],[Salary in USD]],"")</f>
        <v/>
      </c>
      <c r="M1004" s="9" t="str">
        <f>IF($T1004,tblSalaries[[#This Row],[Your Job Title]],"")</f>
        <v/>
      </c>
      <c r="N1004" s="9" t="str">
        <f>IF($T1004,tblSalaries[[#This Row],[Job Type]],"")</f>
        <v/>
      </c>
      <c r="O1004" s="9" t="str">
        <f>IF($T1004,tblSalaries[[#This Row],[clean Country]],"")</f>
        <v/>
      </c>
      <c r="P1004" s="9" t="str">
        <f>IF($T1004,tblSalaries[[#This Row],[How many hours of a day you work on Excel]],"")</f>
        <v/>
      </c>
      <c r="Q1004" s="9" t="str">
        <f>IF($T1004,tblSalaries[[#This Row],[Years of Experience]],"")</f>
        <v/>
      </c>
      <c r="R1004" s="9" t="str">
        <f>IF($T1004,tblSalaries[[#This Row],[Region]],"")</f>
        <v/>
      </c>
      <c r="T1004" s="11">
        <f t="shared" si="15"/>
        <v>0</v>
      </c>
      <c r="U1004" s="11">
        <f>VLOOKUP(tblSalaries[[#This Row],[Region]],SReg,2,FALSE)</f>
        <v>0</v>
      </c>
      <c r="V1004" s="11">
        <f>VLOOKUP(tblSalaries[[#This Row],[How many hours of a day you work on Excel]],SHours,2,FALSE)</f>
        <v>1</v>
      </c>
      <c r="W1004" s="11">
        <f>IF(tblSalaries[[#This Row],[Years of Experience]]="",Filters!$I$10,VLOOKUP(tblSalaries[[#This Row],[Years of Experience]],Filters!$G$3:$I$9,3,TRUE))</f>
        <v>0</v>
      </c>
    </row>
    <row r="1005" spans="2:23" ht="15" customHeight="1" x14ac:dyDescent="0.25">
      <c r="B1005" t="s">
        <v>2401</v>
      </c>
      <c r="C1005" s="1">
        <v>41057.518541666665</v>
      </c>
      <c r="D1005">
        <v>65000</v>
      </c>
      <c r="E1005" t="s">
        <v>391</v>
      </c>
      <c r="F1005" t="s">
        <v>391</v>
      </c>
      <c r="G1005" t="s">
        <v>12</v>
      </c>
      <c r="H1005" t="s">
        <v>7</v>
      </c>
      <c r="I1005">
        <v>9</v>
      </c>
      <c r="J1005" t="str">
        <f>VLOOKUP(tblSalaries[[#This Row],[clean Country]],tblCountries[[#All],[Mapping]:[Region]],2,FALSE)</f>
        <v>USA</v>
      </c>
      <c r="L1005" s="9" t="str">
        <f>IF($T1005,tblSalaries[[#This Row],[Salary in USD]],"")</f>
        <v/>
      </c>
      <c r="M1005" s="9" t="str">
        <f>IF($T1005,tblSalaries[[#This Row],[Your Job Title]],"")</f>
        <v/>
      </c>
      <c r="N1005" s="9" t="str">
        <f>IF($T1005,tblSalaries[[#This Row],[Job Type]],"")</f>
        <v/>
      </c>
      <c r="O1005" s="9" t="str">
        <f>IF($T1005,tblSalaries[[#This Row],[clean Country]],"")</f>
        <v/>
      </c>
      <c r="P1005" s="9" t="str">
        <f>IF($T1005,tblSalaries[[#This Row],[How many hours of a day you work on Excel]],"")</f>
        <v/>
      </c>
      <c r="Q1005" s="9" t="str">
        <f>IF($T1005,tblSalaries[[#This Row],[Years of Experience]],"")</f>
        <v/>
      </c>
      <c r="R1005" s="9" t="str">
        <f>IF($T1005,tblSalaries[[#This Row],[Region]],"")</f>
        <v/>
      </c>
      <c r="T1005" s="11">
        <f t="shared" si="15"/>
        <v>0</v>
      </c>
      <c r="U1005" s="11">
        <f>VLOOKUP(tblSalaries[[#This Row],[Region]],SReg,2,FALSE)</f>
        <v>1</v>
      </c>
      <c r="V1005" s="11">
        <f>VLOOKUP(tblSalaries[[#This Row],[How many hours of a day you work on Excel]],SHours,2,FALSE)</f>
        <v>1</v>
      </c>
      <c r="W1005" s="11">
        <f>IF(tblSalaries[[#This Row],[Years of Experience]]="",Filters!$I$10,VLOOKUP(tblSalaries[[#This Row],[Years of Experience]],Filters!$G$3:$I$9,3,TRUE))</f>
        <v>0</v>
      </c>
    </row>
    <row r="1006" spans="2:23" ht="15" customHeight="1" x14ac:dyDescent="0.25">
      <c r="B1006" t="s">
        <v>2402</v>
      </c>
      <c r="C1006" s="1">
        <v>41057.522361111114</v>
      </c>
      <c r="D1006">
        <v>3184.2266150397395</v>
      </c>
      <c r="E1006" t="s">
        <v>672</v>
      </c>
      <c r="F1006" t="s">
        <v>45</v>
      </c>
      <c r="G1006" t="s">
        <v>14</v>
      </c>
      <c r="H1006" t="s">
        <v>7</v>
      </c>
      <c r="I1006">
        <v>4</v>
      </c>
      <c r="J1006" t="str">
        <f>VLOOKUP(tblSalaries[[#This Row],[clean Country]],tblCountries[[#All],[Mapping]:[Region]],2,FALSE)</f>
        <v>EMEA</v>
      </c>
      <c r="L1006" s="9" t="str">
        <f>IF($T1006,tblSalaries[[#This Row],[Salary in USD]],"")</f>
        <v/>
      </c>
      <c r="M1006" s="9" t="str">
        <f>IF($T1006,tblSalaries[[#This Row],[Your Job Title]],"")</f>
        <v/>
      </c>
      <c r="N1006" s="9" t="str">
        <f>IF($T1006,tblSalaries[[#This Row],[Job Type]],"")</f>
        <v/>
      </c>
      <c r="O1006" s="9" t="str">
        <f>IF($T1006,tblSalaries[[#This Row],[clean Country]],"")</f>
        <v/>
      </c>
      <c r="P1006" s="9" t="str">
        <f>IF($T1006,tblSalaries[[#This Row],[How many hours of a day you work on Excel]],"")</f>
        <v/>
      </c>
      <c r="Q1006" s="9" t="str">
        <f>IF($T1006,tblSalaries[[#This Row],[Years of Experience]],"")</f>
        <v/>
      </c>
      <c r="R1006" s="9" t="str">
        <f>IF($T1006,tblSalaries[[#This Row],[Region]],"")</f>
        <v/>
      </c>
      <c r="T1006" s="11">
        <f t="shared" si="15"/>
        <v>0</v>
      </c>
      <c r="U1006" s="11">
        <f>VLOOKUP(tblSalaries[[#This Row],[Region]],SReg,2,FALSE)</f>
        <v>0</v>
      </c>
      <c r="V1006" s="11">
        <f>VLOOKUP(tblSalaries[[#This Row],[How many hours of a day you work on Excel]],SHours,2,FALSE)</f>
        <v>1</v>
      </c>
      <c r="W1006" s="11">
        <f>IF(tblSalaries[[#This Row],[Years of Experience]]="",Filters!$I$10,VLOOKUP(tblSalaries[[#This Row],[Years of Experience]],Filters!$G$3:$I$9,3,TRUE))</f>
        <v>0</v>
      </c>
    </row>
    <row r="1007" spans="2:23" ht="15" customHeight="1" x14ac:dyDescent="0.25">
      <c r="B1007" t="s">
        <v>2403</v>
      </c>
      <c r="C1007" s="1">
        <v>41057.524745370371</v>
      </c>
      <c r="D1007">
        <v>10898.445012714852</v>
      </c>
      <c r="E1007" t="s">
        <v>840</v>
      </c>
      <c r="F1007" t="s">
        <v>45</v>
      </c>
      <c r="G1007" t="s">
        <v>6</v>
      </c>
      <c r="H1007" t="s">
        <v>15</v>
      </c>
      <c r="I1007">
        <v>13</v>
      </c>
      <c r="J1007" t="str">
        <f>VLOOKUP(tblSalaries[[#This Row],[clean Country]],tblCountries[[#All],[Mapping]:[Region]],2,FALSE)</f>
        <v>APAC</v>
      </c>
      <c r="L1007" s="9" t="str">
        <f>IF($T1007,tblSalaries[[#This Row],[Salary in USD]],"")</f>
        <v/>
      </c>
      <c r="M1007" s="9" t="str">
        <f>IF($T1007,tblSalaries[[#This Row],[Your Job Title]],"")</f>
        <v/>
      </c>
      <c r="N1007" s="9" t="str">
        <f>IF($T1007,tblSalaries[[#This Row],[Job Type]],"")</f>
        <v/>
      </c>
      <c r="O1007" s="9" t="str">
        <f>IF($T1007,tblSalaries[[#This Row],[clean Country]],"")</f>
        <v/>
      </c>
      <c r="P1007" s="9" t="str">
        <f>IF($T1007,tblSalaries[[#This Row],[How many hours of a day you work on Excel]],"")</f>
        <v/>
      </c>
      <c r="Q1007" s="9" t="str">
        <f>IF($T1007,tblSalaries[[#This Row],[Years of Experience]],"")</f>
        <v/>
      </c>
      <c r="R1007" s="9" t="str">
        <f>IF($T1007,tblSalaries[[#This Row],[Region]],"")</f>
        <v/>
      </c>
      <c r="T1007" s="11">
        <f t="shared" si="15"/>
        <v>0</v>
      </c>
      <c r="U1007" s="11">
        <f>VLOOKUP(tblSalaries[[#This Row],[Region]],SReg,2,FALSE)</f>
        <v>0</v>
      </c>
      <c r="V1007" s="11">
        <f>VLOOKUP(tblSalaries[[#This Row],[How many hours of a day you work on Excel]],SHours,2,FALSE)</f>
        <v>0</v>
      </c>
      <c r="W1007" s="11">
        <f>IF(tblSalaries[[#This Row],[Years of Experience]]="",Filters!$I$10,VLOOKUP(tblSalaries[[#This Row],[Years of Experience]],Filters!$G$3:$I$9,3,TRUE))</f>
        <v>1</v>
      </c>
    </row>
    <row r="1008" spans="2:23" ht="15" customHeight="1" x14ac:dyDescent="0.25">
      <c r="B1008" t="s">
        <v>2404</v>
      </c>
      <c r="C1008" s="1">
        <v>41057.528078703705</v>
      </c>
      <c r="D1008">
        <v>10800</v>
      </c>
      <c r="E1008" t="s">
        <v>841</v>
      </c>
      <c r="F1008" t="s">
        <v>45</v>
      </c>
      <c r="G1008" t="s">
        <v>14</v>
      </c>
      <c r="H1008" t="s">
        <v>10</v>
      </c>
      <c r="I1008">
        <v>5</v>
      </c>
      <c r="J1008" t="str">
        <f>VLOOKUP(tblSalaries[[#This Row],[clean Country]],tblCountries[[#All],[Mapping]:[Region]],2,FALSE)</f>
        <v>EMEA</v>
      </c>
      <c r="L1008" s="9" t="str">
        <f>IF($T1008,tblSalaries[[#This Row],[Salary in USD]],"")</f>
        <v/>
      </c>
      <c r="M1008" s="9" t="str">
        <f>IF($T1008,tblSalaries[[#This Row],[Your Job Title]],"")</f>
        <v/>
      </c>
      <c r="N1008" s="9" t="str">
        <f>IF($T1008,tblSalaries[[#This Row],[Job Type]],"")</f>
        <v/>
      </c>
      <c r="O1008" s="9" t="str">
        <f>IF($T1008,tblSalaries[[#This Row],[clean Country]],"")</f>
        <v/>
      </c>
      <c r="P1008" s="9" t="str">
        <f>IF($T1008,tblSalaries[[#This Row],[How many hours of a day you work on Excel]],"")</f>
        <v/>
      </c>
      <c r="Q1008" s="9" t="str">
        <f>IF($T1008,tblSalaries[[#This Row],[Years of Experience]],"")</f>
        <v/>
      </c>
      <c r="R1008" s="9" t="str">
        <f>IF($T1008,tblSalaries[[#This Row],[Region]],"")</f>
        <v/>
      </c>
      <c r="T1008" s="11">
        <f t="shared" si="15"/>
        <v>0</v>
      </c>
      <c r="U1008" s="11">
        <f>VLOOKUP(tblSalaries[[#This Row],[Region]],SReg,2,FALSE)</f>
        <v>0</v>
      </c>
      <c r="V1008" s="11">
        <f>VLOOKUP(tblSalaries[[#This Row],[How many hours of a day you work on Excel]],SHours,2,FALSE)</f>
        <v>1</v>
      </c>
      <c r="W1008" s="11">
        <f>IF(tblSalaries[[#This Row],[Years of Experience]]="",Filters!$I$10,VLOOKUP(tblSalaries[[#This Row],[Years of Experience]],Filters!$G$3:$I$9,3,TRUE))</f>
        <v>0</v>
      </c>
    </row>
    <row r="1009" spans="2:23" ht="15" customHeight="1" x14ac:dyDescent="0.25">
      <c r="B1009" t="s">
        <v>2405</v>
      </c>
      <c r="C1009" s="1">
        <v>41057.532870370371</v>
      </c>
      <c r="D1009">
        <v>2136.9500024931081</v>
      </c>
      <c r="E1009" t="s">
        <v>842</v>
      </c>
      <c r="F1009" t="s">
        <v>17</v>
      </c>
      <c r="G1009" t="s">
        <v>6</v>
      </c>
      <c r="H1009" t="s">
        <v>15</v>
      </c>
      <c r="I1009">
        <v>3.5</v>
      </c>
      <c r="J1009" t="str">
        <f>VLOOKUP(tblSalaries[[#This Row],[clean Country]],tblCountries[[#All],[Mapping]:[Region]],2,FALSE)</f>
        <v>APAC</v>
      </c>
      <c r="L1009" s="9" t="str">
        <f>IF($T1009,tblSalaries[[#This Row],[Salary in USD]],"")</f>
        <v/>
      </c>
      <c r="M1009" s="9" t="str">
        <f>IF($T1009,tblSalaries[[#This Row],[Your Job Title]],"")</f>
        <v/>
      </c>
      <c r="N1009" s="9" t="str">
        <f>IF($T1009,tblSalaries[[#This Row],[Job Type]],"")</f>
        <v/>
      </c>
      <c r="O1009" s="9" t="str">
        <f>IF($T1009,tblSalaries[[#This Row],[clean Country]],"")</f>
        <v/>
      </c>
      <c r="P1009" s="9" t="str">
        <f>IF($T1009,tblSalaries[[#This Row],[How many hours of a day you work on Excel]],"")</f>
        <v/>
      </c>
      <c r="Q1009" s="9" t="str">
        <f>IF($T1009,tblSalaries[[#This Row],[Years of Experience]],"")</f>
        <v/>
      </c>
      <c r="R1009" s="9" t="str">
        <f>IF($T1009,tblSalaries[[#This Row],[Region]],"")</f>
        <v/>
      </c>
      <c r="T1009" s="11">
        <f t="shared" si="15"/>
        <v>0</v>
      </c>
      <c r="U1009" s="11">
        <f>VLOOKUP(tblSalaries[[#This Row],[Region]],SReg,2,FALSE)</f>
        <v>0</v>
      </c>
      <c r="V1009" s="11">
        <f>VLOOKUP(tblSalaries[[#This Row],[How many hours of a day you work on Excel]],SHours,2,FALSE)</f>
        <v>0</v>
      </c>
      <c r="W1009" s="11">
        <f>IF(tblSalaries[[#This Row],[Years of Experience]]="",Filters!$I$10,VLOOKUP(tblSalaries[[#This Row],[Years of Experience]],Filters!$G$3:$I$9,3,TRUE))</f>
        <v>0</v>
      </c>
    </row>
    <row r="1010" spans="2:23" ht="15" customHeight="1" x14ac:dyDescent="0.25">
      <c r="B1010" t="s">
        <v>2406</v>
      </c>
      <c r="C1010" s="1">
        <v>41057.536030092589</v>
      </c>
      <c r="D1010">
        <v>45000</v>
      </c>
      <c r="E1010" t="s">
        <v>233</v>
      </c>
      <c r="F1010" t="s">
        <v>233</v>
      </c>
      <c r="G1010" t="s">
        <v>142</v>
      </c>
      <c r="H1010" t="s">
        <v>15</v>
      </c>
      <c r="I1010">
        <v>4</v>
      </c>
      <c r="J1010" t="str">
        <f>VLOOKUP(tblSalaries[[#This Row],[clean Country]],tblCountries[[#All],[Mapping]:[Region]],2,FALSE)</f>
        <v>APAC</v>
      </c>
      <c r="L1010" s="9" t="str">
        <f>IF($T1010,tblSalaries[[#This Row],[Salary in USD]],"")</f>
        <v/>
      </c>
      <c r="M1010" s="9" t="str">
        <f>IF($T1010,tblSalaries[[#This Row],[Your Job Title]],"")</f>
        <v/>
      </c>
      <c r="N1010" s="9" t="str">
        <f>IF($T1010,tblSalaries[[#This Row],[Job Type]],"")</f>
        <v/>
      </c>
      <c r="O1010" s="9" t="str">
        <f>IF($T1010,tblSalaries[[#This Row],[clean Country]],"")</f>
        <v/>
      </c>
      <c r="P1010" s="9" t="str">
        <f>IF($T1010,tblSalaries[[#This Row],[How many hours of a day you work on Excel]],"")</f>
        <v/>
      </c>
      <c r="Q1010" s="9" t="str">
        <f>IF($T1010,tblSalaries[[#This Row],[Years of Experience]],"")</f>
        <v/>
      </c>
      <c r="R1010" s="9" t="str">
        <f>IF($T1010,tblSalaries[[#This Row],[Region]],"")</f>
        <v/>
      </c>
      <c r="T1010" s="11">
        <f t="shared" si="15"/>
        <v>0</v>
      </c>
      <c r="U1010" s="11">
        <f>VLOOKUP(tblSalaries[[#This Row],[Region]],SReg,2,FALSE)</f>
        <v>0</v>
      </c>
      <c r="V1010" s="11">
        <f>VLOOKUP(tblSalaries[[#This Row],[How many hours of a day you work on Excel]],SHours,2,FALSE)</f>
        <v>0</v>
      </c>
      <c r="W1010" s="11">
        <f>IF(tblSalaries[[#This Row],[Years of Experience]]="",Filters!$I$10,VLOOKUP(tblSalaries[[#This Row],[Years of Experience]],Filters!$G$3:$I$9,3,TRUE))</f>
        <v>0</v>
      </c>
    </row>
    <row r="1011" spans="2:23" ht="15" customHeight="1" x14ac:dyDescent="0.25">
      <c r="B1011" t="s">
        <v>2407</v>
      </c>
      <c r="C1011" s="1">
        <v>41057.539733796293</v>
      </c>
      <c r="D1011">
        <v>7123.1666749770275</v>
      </c>
      <c r="E1011" t="s">
        <v>691</v>
      </c>
      <c r="F1011" t="s">
        <v>45</v>
      </c>
      <c r="G1011" t="s">
        <v>6</v>
      </c>
      <c r="H1011" t="s">
        <v>15</v>
      </c>
      <c r="I1011">
        <v>5</v>
      </c>
      <c r="J1011" t="str">
        <f>VLOOKUP(tblSalaries[[#This Row],[clean Country]],tblCountries[[#All],[Mapping]:[Region]],2,FALSE)</f>
        <v>APAC</v>
      </c>
      <c r="L1011" s="9" t="str">
        <f>IF($T1011,tblSalaries[[#This Row],[Salary in USD]],"")</f>
        <v/>
      </c>
      <c r="M1011" s="9" t="str">
        <f>IF($T1011,tblSalaries[[#This Row],[Your Job Title]],"")</f>
        <v/>
      </c>
      <c r="N1011" s="9" t="str">
        <f>IF($T1011,tblSalaries[[#This Row],[Job Type]],"")</f>
        <v/>
      </c>
      <c r="O1011" s="9" t="str">
        <f>IF($T1011,tblSalaries[[#This Row],[clean Country]],"")</f>
        <v/>
      </c>
      <c r="P1011" s="9" t="str">
        <f>IF($T1011,tblSalaries[[#This Row],[How many hours of a day you work on Excel]],"")</f>
        <v/>
      </c>
      <c r="Q1011" s="9" t="str">
        <f>IF($T1011,tblSalaries[[#This Row],[Years of Experience]],"")</f>
        <v/>
      </c>
      <c r="R1011" s="9" t="str">
        <f>IF($T1011,tblSalaries[[#This Row],[Region]],"")</f>
        <v/>
      </c>
      <c r="T1011" s="11">
        <f t="shared" si="15"/>
        <v>0</v>
      </c>
      <c r="U1011" s="11">
        <f>VLOOKUP(tblSalaries[[#This Row],[Region]],SReg,2,FALSE)</f>
        <v>0</v>
      </c>
      <c r="V1011" s="11">
        <f>VLOOKUP(tblSalaries[[#This Row],[How many hours of a day you work on Excel]],SHours,2,FALSE)</f>
        <v>0</v>
      </c>
      <c r="W1011" s="11">
        <f>IF(tblSalaries[[#This Row],[Years of Experience]]="",Filters!$I$10,VLOOKUP(tblSalaries[[#This Row],[Years of Experience]],Filters!$G$3:$I$9,3,TRUE))</f>
        <v>0</v>
      </c>
    </row>
    <row r="1012" spans="2:23" ht="15" customHeight="1" x14ac:dyDescent="0.25">
      <c r="B1012" t="s">
        <v>2408</v>
      </c>
      <c r="C1012" s="1">
        <v>41057.54078703704</v>
      </c>
      <c r="D1012">
        <v>5342.3750062327708</v>
      </c>
      <c r="E1012" t="s">
        <v>843</v>
      </c>
      <c r="F1012" t="s">
        <v>258</v>
      </c>
      <c r="G1012" t="s">
        <v>6</v>
      </c>
      <c r="H1012" t="s">
        <v>15</v>
      </c>
      <c r="I1012">
        <v>5</v>
      </c>
      <c r="J1012" t="str">
        <f>VLOOKUP(tblSalaries[[#This Row],[clean Country]],tblCountries[[#All],[Mapping]:[Region]],2,FALSE)</f>
        <v>APAC</v>
      </c>
      <c r="L1012" s="9" t="str">
        <f>IF($T1012,tblSalaries[[#This Row],[Salary in USD]],"")</f>
        <v/>
      </c>
      <c r="M1012" s="9" t="str">
        <f>IF($T1012,tblSalaries[[#This Row],[Your Job Title]],"")</f>
        <v/>
      </c>
      <c r="N1012" s="9" t="str">
        <f>IF($T1012,tblSalaries[[#This Row],[Job Type]],"")</f>
        <v/>
      </c>
      <c r="O1012" s="9" t="str">
        <f>IF($T1012,tblSalaries[[#This Row],[clean Country]],"")</f>
        <v/>
      </c>
      <c r="P1012" s="9" t="str">
        <f>IF($T1012,tblSalaries[[#This Row],[How many hours of a day you work on Excel]],"")</f>
        <v/>
      </c>
      <c r="Q1012" s="9" t="str">
        <f>IF($T1012,tblSalaries[[#This Row],[Years of Experience]],"")</f>
        <v/>
      </c>
      <c r="R1012" s="9" t="str">
        <f>IF($T1012,tblSalaries[[#This Row],[Region]],"")</f>
        <v/>
      </c>
      <c r="T1012" s="11">
        <f t="shared" si="15"/>
        <v>0</v>
      </c>
      <c r="U1012" s="11">
        <f>VLOOKUP(tblSalaries[[#This Row],[Region]],SReg,2,FALSE)</f>
        <v>0</v>
      </c>
      <c r="V1012" s="11">
        <f>VLOOKUP(tblSalaries[[#This Row],[How many hours of a day you work on Excel]],SHours,2,FALSE)</f>
        <v>0</v>
      </c>
      <c r="W1012" s="11">
        <f>IF(tblSalaries[[#This Row],[Years of Experience]]="",Filters!$I$10,VLOOKUP(tblSalaries[[#This Row],[Years of Experience]],Filters!$G$3:$I$9,3,TRUE))</f>
        <v>0</v>
      </c>
    </row>
    <row r="1013" spans="2:23" ht="15" customHeight="1" x14ac:dyDescent="0.25">
      <c r="B1013" t="s">
        <v>2409</v>
      </c>
      <c r="C1013" s="1">
        <v>41057.541655092595</v>
      </c>
      <c r="D1013">
        <v>18000</v>
      </c>
      <c r="E1013" t="s">
        <v>844</v>
      </c>
      <c r="F1013" t="s">
        <v>45</v>
      </c>
      <c r="G1013" t="s">
        <v>6</v>
      </c>
      <c r="H1013" t="s">
        <v>15</v>
      </c>
      <c r="I1013">
        <v>4.5999999999999996</v>
      </c>
      <c r="J1013" t="str">
        <f>VLOOKUP(tblSalaries[[#This Row],[clean Country]],tblCountries[[#All],[Mapping]:[Region]],2,FALSE)</f>
        <v>APAC</v>
      </c>
      <c r="L1013" s="9" t="str">
        <f>IF($T1013,tblSalaries[[#This Row],[Salary in USD]],"")</f>
        <v/>
      </c>
      <c r="M1013" s="9" t="str">
        <f>IF($T1013,tblSalaries[[#This Row],[Your Job Title]],"")</f>
        <v/>
      </c>
      <c r="N1013" s="9" t="str">
        <f>IF($T1013,tblSalaries[[#This Row],[Job Type]],"")</f>
        <v/>
      </c>
      <c r="O1013" s="9" t="str">
        <f>IF($T1013,tblSalaries[[#This Row],[clean Country]],"")</f>
        <v/>
      </c>
      <c r="P1013" s="9" t="str">
        <f>IF($T1013,tblSalaries[[#This Row],[How many hours of a day you work on Excel]],"")</f>
        <v/>
      </c>
      <c r="Q1013" s="9" t="str">
        <f>IF($T1013,tblSalaries[[#This Row],[Years of Experience]],"")</f>
        <v/>
      </c>
      <c r="R1013" s="9" t="str">
        <f>IF($T1013,tblSalaries[[#This Row],[Region]],"")</f>
        <v/>
      </c>
      <c r="T1013" s="11">
        <f t="shared" si="15"/>
        <v>0</v>
      </c>
      <c r="U1013" s="11">
        <f>VLOOKUP(tblSalaries[[#This Row],[Region]],SReg,2,FALSE)</f>
        <v>0</v>
      </c>
      <c r="V1013" s="11">
        <f>VLOOKUP(tblSalaries[[#This Row],[How many hours of a day you work on Excel]],SHours,2,FALSE)</f>
        <v>0</v>
      </c>
      <c r="W1013" s="11">
        <f>IF(tblSalaries[[#This Row],[Years of Experience]]="",Filters!$I$10,VLOOKUP(tblSalaries[[#This Row],[Years of Experience]],Filters!$G$3:$I$9,3,TRUE))</f>
        <v>0</v>
      </c>
    </row>
    <row r="1014" spans="2:23" ht="15" customHeight="1" x14ac:dyDescent="0.25">
      <c r="B1014" t="s">
        <v>2410</v>
      </c>
      <c r="C1014" s="1">
        <v>41057.542847222219</v>
      </c>
      <c r="D1014">
        <v>4840.0244548604041</v>
      </c>
      <c r="E1014" t="s">
        <v>845</v>
      </c>
      <c r="F1014" t="s">
        <v>45</v>
      </c>
      <c r="G1014" t="s">
        <v>14</v>
      </c>
      <c r="H1014" t="s">
        <v>7</v>
      </c>
      <c r="I1014">
        <v>2</v>
      </c>
      <c r="J1014" t="str">
        <f>VLOOKUP(tblSalaries[[#This Row],[clean Country]],tblCountries[[#All],[Mapping]:[Region]],2,FALSE)</f>
        <v>EMEA</v>
      </c>
      <c r="L1014" s="9" t="str">
        <f>IF($T1014,tblSalaries[[#This Row],[Salary in USD]],"")</f>
        <v/>
      </c>
      <c r="M1014" s="9" t="str">
        <f>IF($T1014,tblSalaries[[#This Row],[Your Job Title]],"")</f>
        <v/>
      </c>
      <c r="N1014" s="9" t="str">
        <f>IF($T1014,tblSalaries[[#This Row],[Job Type]],"")</f>
        <v/>
      </c>
      <c r="O1014" s="9" t="str">
        <f>IF($T1014,tblSalaries[[#This Row],[clean Country]],"")</f>
        <v/>
      </c>
      <c r="P1014" s="9" t="str">
        <f>IF($T1014,tblSalaries[[#This Row],[How many hours of a day you work on Excel]],"")</f>
        <v/>
      </c>
      <c r="Q1014" s="9" t="str">
        <f>IF($T1014,tblSalaries[[#This Row],[Years of Experience]],"")</f>
        <v/>
      </c>
      <c r="R1014" s="9" t="str">
        <f>IF($T1014,tblSalaries[[#This Row],[Region]],"")</f>
        <v/>
      </c>
      <c r="T1014" s="11">
        <f t="shared" si="15"/>
        <v>0</v>
      </c>
      <c r="U1014" s="11">
        <f>VLOOKUP(tblSalaries[[#This Row],[Region]],SReg,2,FALSE)</f>
        <v>0</v>
      </c>
      <c r="V1014" s="11">
        <f>VLOOKUP(tblSalaries[[#This Row],[How many hours of a day you work on Excel]],SHours,2,FALSE)</f>
        <v>1</v>
      </c>
      <c r="W1014" s="11">
        <f>IF(tblSalaries[[#This Row],[Years of Experience]]="",Filters!$I$10,VLOOKUP(tblSalaries[[#This Row],[Years of Experience]],Filters!$G$3:$I$9,3,TRUE))</f>
        <v>0</v>
      </c>
    </row>
    <row r="1015" spans="2:23" ht="15" customHeight="1" x14ac:dyDescent="0.25">
      <c r="B1015" t="s">
        <v>2411</v>
      </c>
      <c r="C1015" s="1">
        <v>41057.543703703705</v>
      </c>
      <c r="D1015">
        <v>7479.3250087258784</v>
      </c>
      <c r="E1015" t="s">
        <v>17</v>
      </c>
      <c r="F1015" t="s">
        <v>17</v>
      </c>
      <c r="G1015" t="s">
        <v>6</v>
      </c>
      <c r="H1015" t="s">
        <v>15</v>
      </c>
      <c r="I1015">
        <v>10</v>
      </c>
      <c r="J1015" t="str">
        <f>VLOOKUP(tblSalaries[[#This Row],[clean Country]],tblCountries[[#All],[Mapping]:[Region]],2,FALSE)</f>
        <v>APAC</v>
      </c>
      <c r="L1015" s="9" t="str">
        <f>IF($T1015,tblSalaries[[#This Row],[Salary in USD]],"")</f>
        <v/>
      </c>
      <c r="M1015" s="9" t="str">
        <f>IF($T1015,tblSalaries[[#This Row],[Your Job Title]],"")</f>
        <v/>
      </c>
      <c r="N1015" s="9" t="str">
        <f>IF($T1015,tblSalaries[[#This Row],[Job Type]],"")</f>
        <v/>
      </c>
      <c r="O1015" s="9" t="str">
        <f>IF($T1015,tblSalaries[[#This Row],[clean Country]],"")</f>
        <v/>
      </c>
      <c r="P1015" s="9" t="str">
        <f>IF($T1015,tblSalaries[[#This Row],[How many hours of a day you work on Excel]],"")</f>
        <v/>
      </c>
      <c r="Q1015" s="9" t="str">
        <f>IF($T1015,tblSalaries[[#This Row],[Years of Experience]],"")</f>
        <v/>
      </c>
      <c r="R1015" s="9" t="str">
        <f>IF($T1015,tblSalaries[[#This Row],[Region]],"")</f>
        <v/>
      </c>
      <c r="T1015" s="11">
        <f t="shared" si="15"/>
        <v>0</v>
      </c>
      <c r="U1015" s="11">
        <f>VLOOKUP(tblSalaries[[#This Row],[Region]],SReg,2,FALSE)</f>
        <v>0</v>
      </c>
      <c r="V1015" s="11">
        <f>VLOOKUP(tblSalaries[[#This Row],[How many hours of a day you work on Excel]],SHours,2,FALSE)</f>
        <v>0</v>
      </c>
      <c r="W1015" s="11">
        <f>IF(tblSalaries[[#This Row],[Years of Experience]]="",Filters!$I$10,VLOOKUP(tblSalaries[[#This Row],[Years of Experience]],Filters!$G$3:$I$9,3,TRUE))</f>
        <v>1</v>
      </c>
    </row>
    <row r="1016" spans="2:23" ht="15" customHeight="1" x14ac:dyDescent="0.25">
      <c r="B1016" t="s">
        <v>2412</v>
      </c>
      <c r="C1016" s="1">
        <v>41057.545590277776</v>
      </c>
      <c r="D1016">
        <v>3739.6625043629392</v>
      </c>
      <c r="E1016" t="s">
        <v>614</v>
      </c>
      <c r="F1016" t="s">
        <v>3391</v>
      </c>
      <c r="G1016" t="s">
        <v>6</v>
      </c>
      <c r="H1016" t="s">
        <v>10</v>
      </c>
      <c r="I1016">
        <v>3.5</v>
      </c>
      <c r="J1016" t="str">
        <f>VLOOKUP(tblSalaries[[#This Row],[clean Country]],tblCountries[[#All],[Mapping]:[Region]],2,FALSE)</f>
        <v>APAC</v>
      </c>
      <c r="L1016" s="9" t="str">
        <f>IF($T1016,tblSalaries[[#This Row],[Salary in USD]],"")</f>
        <v/>
      </c>
      <c r="M1016" s="9" t="str">
        <f>IF($T1016,tblSalaries[[#This Row],[Your Job Title]],"")</f>
        <v/>
      </c>
      <c r="N1016" s="9" t="str">
        <f>IF($T1016,tblSalaries[[#This Row],[Job Type]],"")</f>
        <v/>
      </c>
      <c r="O1016" s="9" t="str">
        <f>IF($T1016,tblSalaries[[#This Row],[clean Country]],"")</f>
        <v/>
      </c>
      <c r="P1016" s="9" t="str">
        <f>IF($T1016,tblSalaries[[#This Row],[How many hours of a day you work on Excel]],"")</f>
        <v/>
      </c>
      <c r="Q1016" s="9" t="str">
        <f>IF($T1016,tblSalaries[[#This Row],[Years of Experience]],"")</f>
        <v/>
      </c>
      <c r="R1016" s="9" t="str">
        <f>IF($T1016,tblSalaries[[#This Row],[Region]],"")</f>
        <v/>
      </c>
      <c r="T1016" s="11">
        <f t="shared" si="15"/>
        <v>0</v>
      </c>
      <c r="U1016" s="11">
        <f>VLOOKUP(tblSalaries[[#This Row],[Region]],SReg,2,FALSE)</f>
        <v>0</v>
      </c>
      <c r="V1016" s="11">
        <f>VLOOKUP(tblSalaries[[#This Row],[How many hours of a day you work on Excel]],SHours,2,FALSE)</f>
        <v>1</v>
      </c>
      <c r="W1016" s="11">
        <f>IF(tblSalaries[[#This Row],[Years of Experience]]="",Filters!$I$10,VLOOKUP(tblSalaries[[#This Row],[Years of Experience]],Filters!$G$3:$I$9,3,TRUE))</f>
        <v>0</v>
      </c>
    </row>
    <row r="1017" spans="2:23" ht="15" customHeight="1" x14ac:dyDescent="0.25">
      <c r="B1017" t="s">
        <v>2413</v>
      </c>
      <c r="C1017" s="1">
        <v>41057.546261574076</v>
      </c>
      <c r="D1017">
        <v>42000</v>
      </c>
      <c r="E1017" t="s">
        <v>846</v>
      </c>
      <c r="F1017" t="s">
        <v>45</v>
      </c>
      <c r="G1017" t="s">
        <v>847</v>
      </c>
      <c r="H1017" t="s">
        <v>10</v>
      </c>
      <c r="I1017">
        <v>5</v>
      </c>
      <c r="J1017" t="str">
        <f>VLOOKUP(tblSalaries[[#This Row],[clean Country]],tblCountries[[#All],[Mapping]:[Region]],2,FALSE)</f>
        <v>EMEA</v>
      </c>
      <c r="L1017" s="9" t="str">
        <f>IF($T1017,tblSalaries[[#This Row],[Salary in USD]],"")</f>
        <v/>
      </c>
      <c r="M1017" s="9" t="str">
        <f>IF($T1017,tblSalaries[[#This Row],[Your Job Title]],"")</f>
        <v/>
      </c>
      <c r="N1017" s="9" t="str">
        <f>IF($T1017,tblSalaries[[#This Row],[Job Type]],"")</f>
        <v/>
      </c>
      <c r="O1017" s="9" t="str">
        <f>IF($T1017,tblSalaries[[#This Row],[clean Country]],"")</f>
        <v/>
      </c>
      <c r="P1017" s="9" t="str">
        <f>IF($T1017,tblSalaries[[#This Row],[How many hours of a day you work on Excel]],"")</f>
        <v/>
      </c>
      <c r="Q1017" s="9" t="str">
        <f>IF($T1017,tblSalaries[[#This Row],[Years of Experience]],"")</f>
        <v/>
      </c>
      <c r="R1017" s="9" t="str">
        <f>IF($T1017,tblSalaries[[#This Row],[Region]],"")</f>
        <v/>
      </c>
      <c r="T1017" s="11">
        <f t="shared" si="15"/>
        <v>0</v>
      </c>
      <c r="U1017" s="11">
        <f>VLOOKUP(tblSalaries[[#This Row],[Region]],SReg,2,FALSE)</f>
        <v>0</v>
      </c>
      <c r="V1017" s="11">
        <f>VLOOKUP(tblSalaries[[#This Row],[How many hours of a day you work on Excel]],SHours,2,FALSE)</f>
        <v>1</v>
      </c>
      <c r="W1017" s="11">
        <f>IF(tblSalaries[[#This Row],[Years of Experience]]="",Filters!$I$10,VLOOKUP(tblSalaries[[#This Row],[Years of Experience]],Filters!$G$3:$I$9,3,TRUE))</f>
        <v>0</v>
      </c>
    </row>
    <row r="1018" spans="2:23" ht="15" customHeight="1" x14ac:dyDescent="0.25">
      <c r="B1018" t="s">
        <v>2414</v>
      </c>
      <c r="C1018" s="1">
        <v>41057.548634259256</v>
      </c>
      <c r="D1018">
        <v>28000</v>
      </c>
      <c r="E1018" t="s">
        <v>792</v>
      </c>
      <c r="F1018" t="s">
        <v>3391</v>
      </c>
      <c r="G1018" t="s">
        <v>6</v>
      </c>
      <c r="H1018" t="s">
        <v>15</v>
      </c>
      <c r="I1018">
        <v>3</v>
      </c>
      <c r="J1018" t="str">
        <f>VLOOKUP(tblSalaries[[#This Row],[clean Country]],tblCountries[[#All],[Mapping]:[Region]],2,FALSE)</f>
        <v>APAC</v>
      </c>
      <c r="L1018" s="9" t="str">
        <f>IF($T1018,tblSalaries[[#This Row],[Salary in USD]],"")</f>
        <v/>
      </c>
      <c r="M1018" s="9" t="str">
        <f>IF($T1018,tblSalaries[[#This Row],[Your Job Title]],"")</f>
        <v/>
      </c>
      <c r="N1018" s="9" t="str">
        <f>IF($T1018,tblSalaries[[#This Row],[Job Type]],"")</f>
        <v/>
      </c>
      <c r="O1018" s="9" t="str">
        <f>IF($T1018,tblSalaries[[#This Row],[clean Country]],"")</f>
        <v/>
      </c>
      <c r="P1018" s="9" t="str">
        <f>IF($T1018,tblSalaries[[#This Row],[How many hours of a day you work on Excel]],"")</f>
        <v/>
      </c>
      <c r="Q1018" s="9" t="str">
        <f>IF($T1018,tblSalaries[[#This Row],[Years of Experience]],"")</f>
        <v/>
      </c>
      <c r="R1018" s="9" t="str">
        <f>IF($T1018,tblSalaries[[#This Row],[Region]],"")</f>
        <v/>
      </c>
      <c r="T1018" s="11">
        <f t="shared" si="15"/>
        <v>0</v>
      </c>
      <c r="U1018" s="11">
        <f>VLOOKUP(tblSalaries[[#This Row],[Region]],SReg,2,FALSE)</f>
        <v>0</v>
      </c>
      <c r="V1018" s="11">
        <f>VLOOKUP(tblSalaries[[#This Row],[How many hours of a day you work on Excel]],SHours,2,FALSE)</f>
        <v>0</v>
      </c>
      <c r="W1018" s="11">
        <f>IF(tblSalaries[[#This Row],[Years of Experience]]="",Filters!$I$10,VLOOKUP(tblSalaries[[#This Row],[Years of Experience]],Filters!$G$3:$I$9,3,TRUE))</f>
        <v>0</v>
      </c>
    </row>
    <row r="1019" spans="2:23" ht="15" customHeight="1" x14ac:dyDescent="0.25">
      <c r="B1019" t="s">
        <v>2415</v>
      </c>
      <c r="C1019" s="1">
        <v>41057.549791666665</v>
      </c>
      <c r="D1019">
        <v>6000</v>
      </c>
      <c r="E1019" t="s">
        <v>45</v>
      </c>
      <c r="F1019" t="s">
        <v>45</v>
      </c>
      <c r="G1019" t="s">
        <v>6</v>
      </c>
      <c r="H1019" t="s">
        <v>7</v>
      </c>
      <c r="I1019">
        <v>5</v>
      </c>
      <c r="J1019" t="str">
        <f>VLOOKUP(tblSalaries[[#This Row],[clean Country]],tblCountries[[#All],[Mapping]:[Region]],2,FALSE)</f>
        <v>APAC</v>
      </c>
      <c r="L1019" s="9" t="str">
        <f>IF($T1019,tblSalaries[[#This Row],[Salary in USD]],"")</f>
        <v/>
      </c>
      <c r="M1019" s="9" t="str">
        <f>IF($T1019,tblSalaries[[#This Row],[Your Job Title]],"")</f>
        <v/>
      </c>
      <c r="N1019" s="9" t="str">
        <f>IF($T1019,tblSalaries[[#This Row],[Job Type]],"")</f>
        <v/>
      </c>
      <c r="O1019" s="9" t="str">
        <f>IF($T1019,tblSalaries[[#This Row],[clean Country]],"")</f>
        <v/>
      </c>
      <c r="P1019" s="9" t="str">
        <f>IF($T1019,tblSalaries[[#This Row],[How many hours of a day you work on Excel]],"")</f>
        <v/>
      </c>
      <c r="Q1019" s="9" t="str">
        <f>IF($T1019,tblSalaries[[#This Row],[Years of Experience]],"")</f>
        <v/>
      </c>
      <c r="R1019" s="9" t="str">
        <f>IF($T1019,tblSalaries[[#This Row],[Region]],"")</f>
        <v/>
      </c>
      <c r="T1019" s="11">
        <f t="shared" si="15"/>
        <v>0</v>
      </c>
      <c r="U1019" s="11">
        <f>VLOOKUP(tblSalaries[[#This Row],[Region]],SReg,2,FALSE)</f>
        <v>0</v>
      </c>
      <c r="V1019" s="11">
        <f>VLOOKUP(tblSalaries[[#This Row],[How many hours of a day you work on Excel]],SHours,2,FALSE)</f>
        <v>1</v>
      </c>
      <c r="W1019" s="11">
        <f>IF(tblSalaries[[#This Row],[Years of Experience]]="",Filters!$I$10,VLOOKUP(tblSalaries[[#This Row],[Years of Experience]],Filters!$G$3:$I$9,3,TRUE))</f>
        <v>0</v>
      </c>
    </row>
    <row r="1020" spans="2:23" ht="15" customHeight="1" x14ac:dyDescent="0.25">
      <c r="B1020" t="s">
        <v>2416</v>
      </c>
      <c r="C1020" s="1">
        <v>41057.559976851851</v>
      </c>
      <c r="D1020">
        <v>43867.345148271634</v>
      </c>
      <c r="E1020" t="s">
        <v>11</v>
      </c>
      <c r="F1020" t="s">
        <v>17</v>
      </c>
      <c r="G1020" t="s">
        <v>526</v>
      </c>
      <c r="H1020" t="s">
        <v>10</v>
      </c>
      <c r="I1020">
        <v>10</v>
      </c>
      <c r="J1020" t="str">
        <f>VLOOKUP(tblSalaries[[#This Row],[clean Country]],tblCountries[[#All],[Mapping]:[Region]],2,FALSE)</f>
        <v>APAC</v>
      </c>
      <c r="L1020" s="9" t="str">
        <f>IF($T1020,tblSalaries[[#This Row],[Salary in USD]],"")</f>
        <v/>
      </c>
      <c r="M1020" s="9" t="str">
        <f>IF($T1020,tblSalaries[[#This Row],[Your Job Title]],"")</f>
        <v/>
      </c>
      <c r="N1020" s="9" t="str">
        <f>IF($T1020,tblSalaries[[#This Row],[Job Type]],"")</f>
        <v/>
      </c>
      <c r="O1020" s="9" t="str">
        <f>IF($T1020,tblSalaries[[#This Row],[clean Country]],"")</f>
        <v/>
      </c>
      <c r="P1020" s="9" t="str">
        <f>IF($T1020,tblSalaries[[#This Row],[How many hours of a day you work on Excel]],"")</f>
        <v/>
      </c>
      <c r="Q1020" s="9" t="str">
        <f>IF($T1020,tblSalaries[[#This Row],[Years of Experience]],"")</f>
        <v/>
      </c>
      <c r="R1020" s="9" t="str">
        <f>IF($T1020,tblSalaries[[#This Row],[Region]],"")</f>
        <v/>
      </c>
      <c r="T1020" s="11">
        <f t="shared" si="15"/>
        <v>0</v>
      </c>
      <c r="U1020" s="11">
        <f>VLOOKUP(tblSalaries[[#This Row],[Region]],SReg,2,FALSE)</f>
        <v>0</v>
      </c>
      <c r="V1020" s="11">
        <f>VLOOKUP(tblSalaries[[#This Row],[How many hours of a day you work on Excel]],SHours,2,FALSE)</f>
        <v>1</v>
      </c>
      <c r="W1020" s="11">
        <f>IF(tblSalaries[[#This Row],[Years of Experience]]="",Filters!$I$10,VLOOKUP(tblSalaries[[#This Row],[Years of Experience]],Filters!$G$3:$I$9,3,TRUE))</f>
        <v>1</v>
      </c>
    </row>
    <row r="1021" spans="2:23" ht="15" customHeight="1" x14ac:dyDescent="0.25">
      <c r="B1021" t="s">
        <v>2417</v>
      </c>
      <c r="C1021" s="1">
        <v>41057.560949074075</v>
      </c>
      <c r="D1021">
        <v>17807.916687442568</v>
      </c>
      <c r="E1021" t="s">
        <v>848</v>
      </c>
      <c r="F1021" t="s">
        <v>17</v>
      </c>
      <c r="G1021" t="s">
        <v>6</v>
      </c>
      <c r="H1021" t="s">
        <v>22</v>
      </c>
      <c r="I1021">
        <v>25</v>
      </c>
      <c r="J1021" t="str">
        <f>VLOOKUP(tblSalaries[[#This Row],[clean Country]],tblCountries[[#All],[Mapping]:[Region]],2,FALSE)</f>
        <v>APAC</v>
      </c>
      <c r="L1021" s="9" t="str">
        <f>IF($T1021,tblSalaries[[#This Row],[Salary in USD]],"")</f>
        <v/>
      </c>
      <c r="M1021" s="9" t="str">
        <f>IF($T1021,tblSalaries[[#This Row],[Your Job Title]],"")</f>
        <v/>
      </c>
      <c r="N1021" s="9" t="str">
        <f>IF($T1021,tblSalaries[[#This Row],[Job Type]],"")</f>
        <v/>
      </c>
      <c r="O1021" s="9" t="str">
        <f>IF($T1021,tblSalaries[[#This Row],[clean Country]],"")</f>
        <v/>
      </c>
      <c r="P1021" s="9" t="str">
        <f>IF($T1021,tblSalaries[[#This Row],[How many hours of a day you work on Excel]],"")</f>
        <v/>
      </c>
      <c r="Q1021" s="9" t="str">
        <f>IF($T1021,tblSalaries[[#This Row],[Years of Experience]],"")</f>
        <v/>
      </c>
      <c r="R1021" s="9" t="str">
        <f>IF($T1021,tblSalaries[[#This Row],[Region]],"")</f>
        <v/>
      </c>
      <c r="T1021" s="11">
        <f t="shared" si="15"/>
        <v>0</v>
      </c>
      <c r="U1021" s="11">
        <f>VLOOKUP(tblSalaries[[#This Row],[Region]],SReg,2,FALSE)</f>
        <v>0</v>
      </c>
      <c r="V1021" s="11">
        <f>VLOOKUP(tblSalaries[[#This Row],[How many hours of a day you work on Excel]],SHours,2,FALSE)</f>
        <v>0</v>
      </c>
      <c r="W1021" s="11">
        <f>IF(tblSalaries[[#This Row],[Years of Experience]]="",Filters!$I$10,VLOOKUP(tblSalaries[[#This Row],[Years of Experience]],Filters!$G$3:$I$9,3,TRUE))</f>
        <v>1</v>
      </c>
    </row>
    <row r="1022" spans="2:23" ht="15" customHeight="1" x14ac:dyDescent="0.25">
      <c r="B1022" t="s">
        <v>2418</v>
      </c>
      <c r="C1022" s="1">
        <v>41057.567476851851</v>
      </c>
      <c r="D1022">
        <v>10684.750012465542</v>
      </c>
      <c r="E1022" t="s">
        <v>173</v>
      </c>
      <c r="F1022" t="s">
        <v>17</v>
      </c>
      <c r="G1022" t="s">
        <v>6</v>
      </c>
      <c r="H1022" t="s">
        <v>10</v>
      </c>
      <c r="I1022">
        <v>12</v>
      </c>
      <c r="J1022" t="str">
        <f>VLOOKUP(tblSalaries[[#This Row],[clean Country]],tblCountries[[#All],[Mapping]:[Region]],2,FALSE)</f>
        <v>APAC</v>
      </c>
      <c r="L1022" s="9" t="str">
        <f>IF($T1022,tblSalaries[[#This Row],[Salary in USD]],"")</f>
        <v/>
      </c>
      <c r="M1022" s="9" t="str">
        <f>IF($T1022,tblSalaries[[#This Row],[Your Job Title]],"")</f>
        <v/>
      </c>
      <c r="N1022" s="9" t="str">
        <f>IF($T1022,tblSalaries[[#This Row],[Job Type]],"")</f>
        <v/>
      </c>
      <c r="O1022" s="9" t="str">
        <f>IF($T1022,tblSalaries[[#This Row],[clean Country]],"")</f>
        <v/>
      </c>
      <c r="P1022" s="9" t="str">
        <f>IF($T1022,tblSalaries[[#This Row],[How many hours of a day you work on Excel]],"")</f>
        <v/>
      </c>
      <c r="Q1022" s="9" t="str">
        <f>IF($T1022,tblSalaries[[#This Row],[Years of Experience]],"")</f>
        <v/>
      </c>
      <c r="R1022" s="9" t="str">
        <f>IF($T1022,tblSalaries[[#This Row],[Region]],"")</f>
        <v/>
      </c>
      <c r="T1022" s="11">
        <f t="shared" si="15"/>
        <v>0</v>
      </c>
      <c r="U1022" s="11">
        <f>VLOOKUP(tblSalaries[[#This Row],[Region]],SReg,2,FALSE)</f>
        <v>0</v>
      </c>
      <c r="V1022" s="11">
        <f>VLOOKUP(tblSalaries[[#This Row],[How many hours of a day you work on Excel]],SHours,2,FALSE)</f>
        <v>1</v>
      </c>
      <c r="W1022" s="11">
        <f>IF(tblSalaries[[#This Row],[Years of Experience]]="",Filters!$I$10,VLOOKUP(tblSalaries[[#This Row],[Years of Experience]],Filters!$G$3:$I$9,3,TRUE))</f>
        <v>1</v>
      </c>
    </row>
    <row r="1023" spans="2:23" ht="15" customHeight="1" x14ac:dyDescent="0.25">
      <c r="B1023" t="s">
        <v>2419</v>
      </c>
      <c r="C1023" s="1">
        <v>41057.570115740738</v>
      </c>
      <c r="D1023">
        <v>60000</v>
      </c>
      <c r="E1023" t="s">
        <v>849</v>
      </c>
      <c r="F1023" t="s">
        <v>294</v>
      </c>
      <c r="G1023" t="s">
        <v>412</v>
      </c>
      <c r="H1023" t="s">
        <v>10</v>
      </c>
      <c r="I1023">
        <v>5</v>
      </c>
      <c r="J1023" t="str">
        <f>VLOOKUP(tblSalaries[[#This Row],[clean Country]],tblCountries[[#All],[Mapping]:[Region]],2,FALSE)</f>
        <v>EMEA</v>
      </c>
      <c r="L1023" s="9" t="str">
        <f>IF($T1023,tblSalaries[[#This Row],[Salary in USD]],"")</f>
        <v/>
      </c>
      <c r="M1023" s="9" t="str">
        <f>IF($T1023,tblSalaries[[#This Row],[Your Job Title]],"")</f>
        <v/>
      </c>
      <c r="N1023" s="9" t="str">
        <f>IF($T1023,tblSalaries[[#This Row],[Job Type]],"")</f>
        <v/>
      </c>
      <c r="O1023" s="9" t="str">
        <f>IF($T1023,tblSalaries[[#This Row],[clean Country]],"")</f>
        <v/>
      </c>
      <c r="P1023" s="9" t="str">
        <f>IF($T1023,tblSalaries[[#This Row],[How many hours of a day you work on Excel]],"")</f>
        <v/>
      </c>
      <c r="Q1023" s="9" t="str">
        <f>IF($T1023,tblSalaries[[#This Row],[Years of Experience]],"")</f>
        <v/>
      </c>
      <c r="R1023" s="9" t="str">
        <f>IF($T1023,tblSalaries[[#This Row],[Region]],"")</f>
        <v/>
      </c>
      <c r="T1023" s="11">
        <f t="shared" si="15"/>
        <v>0</v>
      </c>
      <c r="U1023" s="11">
        <f>VLOOKUP(tblSalaries[[#This Row],[Region]],SReg,2,FALSE)</f>
        <v>0</v>
      </c>
      <c r="V1023" s="11">
        <f>VLOOKUP(tblSalaries[[#This Row],[How many hours of a day you work on Excel]],SHours,2,FALSE)</f>
        <v>1</v>
      </c>
      <c r="W1023" s="11">
        <f>IF(tblSalaries[[#This Row],[Years of Experience]]="",Filters!$I$10,VLOOKUP(tblSalaries[[#This Row],[Years of Experience]],Filters!$G$3:$I$9,3,TRUE))</f>
        <v>0</v>
      </c>
    </row>
    <row r="1024" spans="2:23" ht="15" customHeight="1" x14ac:dyDescent="0.25">
      <c r="B1024" t="s">
        <v>2420</v>
      </c>
      <c r="C1024" s="1">
        <v>41057.570520833331</v>
      </c>
      <c r="D1024">
        <v>8476.5683432226633</v>
      </c>
      <c r="E1024" t="s">
        <v>850</v>
      </c>
      <c r="F1024" t="s">
        <v>3391</v>
      </c>
      <c r="G1024" t="s">
        <v>6</v>
      </c>
      <c r="H1024" t="s">
        <v>7</v>
      </c>
      <c r="I1024">
        <v>8</v>
      </c>
      <c r="J1024" t="str">
        <f>VLOOKUP(tblSalaries[[#This Row],[clean Country]],tblCountries[[#All],[Mapping]:[Region]],2,FALSE)</f>
        <v>APAC</v>
      </c>
      <c r="L1024" s="9" t="str">
        <f>IF($T1024,tblSalaries[[#This Row],[Salary in USD]],"")</f>
        <v/>
      </c>
      <c r="M1024" s="9" t="str">
        <f>IF($T1024,tblSalaries[[#This Row],[Your Job Title]],"")</f>
        <v/>
      </c>
      <c r="N1024" s="9" t="str">
        <f>IF($T1024,tblSalaries[[#This Row],[Job Type]],"")</f>
        <v/>
      </c>
      <c r="O1024" s="9" t="str">
        <f>IF($T1024,tblSalaries[[#This Row],[clean Country]],"")</f>
        <v/>
      </c>
      <c r="P1024" s="9" t="str">
        <f>IF($T1024,tblSalaries[[#This Row],[How many hours of a day you work on Excel]],"")</f>
        <v/>
      </c>
      <c r="Q1024" s="9" t="str">
        <f>IF($T1024,tblSalaries[[#This Row],[Years of Experience]],"")</f>
        <v/>
      </c>
      <c r="R1024" s="9" t="str">
        <f>IF($T1024,tblSalaries[[#This Row],[Region]],"")</f>
        <v/>
      </c>
      <c r="T1024" s="11">
        <f t="shared" si="15"/>
        <v>0</v>
      </c>
      <c r="U1024" s="11">
        <f>VLOOKUP(tblSalaries[[#This Row],[Region]],SReg,2,FALSE)</f>
        <v>0</v>
      </c>
      <c r="V1024" s="11">
        <f>VLOOKUP(tblSalaries[[#This Row],[How many hours of a day you work on Excel]],SHours,2,FALSE)</f>
        <v>1</v>
      </c>
      <c r="W1024" s="11">
        <f>IF(tblSalaries[[#This Row],[Years of Experience]]="",Filters!$I$10,VLOOKUP(tblSalaries[[#This Row],[Years of Experience]],Filters!$G$3:$I$9,3,TRUE))</f>
        <v>0</v>
      </c>
    </row>
    <row r="1025" spans="2:23" ht="15" customHeight="1" x14ac:dyDescent="0.25">
      <c r="B1025" t="s">
        <v>2421</v>
      </c>
      <c r="C1025" s="1">
        <v>41057.570972222224</v>
      </c>
      <c r="D1025">
        <v>8700</v>
      </c>
      <c r="E1025" t="s">
        <v>851</v>
      </c>
      <c r="F1025" t="s">
        <v>391</v>
      </c>
      <c r="G1025" t="s">
        <v>6</v>
      </c>
      <c r="H1025" t="s">
        <v>15</v>
      </c>
      <c r="I1025">
        <v>7</v>
      </c>
      <c r="J1025" t="str">
        <f>VLOOKUP(tblSalaries[[#This Row],[clean Country]],tblCountries[[#All],[Mapping]:[Region]],2,FALSE)</f>
        <v>APAC</v>
      </c>
      <c r="L1025" s="9" t="str">
        <f>IF($T1025,tblSalaries[[#This Row],[Salary in USD]],"")</f>
        <v/>
      </c>
      <c r="M1025" s="9" t="str">
        <f>IF($T1025,tblSalaries[[#This Row],[Your Job Title]],"")</f>
        <v/>
      </c>
      <c r="N1025" s="9" t="str">
        <f>IF($T1025,tblSalaries[[#This Row],[Job Type]],"")</f>
        <v/>
      </c>
      <c r="O1025" s="9" t="str">
        <f>IF($T1025,tblSalaries[[#This Row],[clean Country]],"")</f>
        <v/>
      </c>
      <c r="P1025" s="9" t="str">
        <f>IF($T1025,tblSalaries[[#This Row],[How many hours of a day you work on Excel]],"")</f>
        <v/>
      </c>
      <c r="Q1025" s="9" t="str">
        <f>IF($T1025,tblSalaries[[#This Row],[Years of Experience]],"")</f>
        <v/>
      </c>
      <c r="R1025" s="9" t="str">
        <f>IF($T1025,tblSalaries[[#This Row],[Region]],"")</f>
        <v/>
      </c>
      <c r="T1025" s="11">
        <f t="shared" si="15"/>
        <v>0</v>
      </c>
      <c r="U1025" s="11">
        <f>VLOOKUP(tblSalaries[[#This Row],[Region]],SReg,2,FALSE)</f>
        <v>0</v>
      </c>
      <c r="V1025" s="11">
        <f>VLOOKUP(tblSalaries[[#This Row],[How many hours of a day you work on Excel]],SHours,2,FALSE)</f>
        <v>0</v>
      </c>
      <c r="W1025" s="11">
        <f>IF(tblSalaries[[#This Row],[Years of Experience]]="",Filters!$I$10,VLOOKUP(tblSalaries[[#This Row],[Years of Experience]],Filters!$G$3:$I$9,3,TRUE))</f>
        <v>0</v>
      </c>
    </row>
    <row r="1026" spans="2:23" ht="15" customHeight="1" x14ac:dyDescent="0.25">
      <c r="B1026" t="s">
        <v>2422</v>
      </c>
      <c r="C1026" s="1">
        <v>41057.571238425924</v>
      </c>
      <c r="D1026">
        <v>3561.5833374885137</v>
      </c>
      <c r="E1026" t="s">
        <v>852</v>
      </c>
      <c r="F1026" t="s">
        <v>45</v>
      </c>
      <c r="G1026" t="s">
        <v>6</v>
      </c>
      <c r="H1026" t="s">
        <v>10</v>
      </c>
      <c r="I1026">
        <v>8</v>
      </c>
      <c r="J1026" t="str">
        <f>VLOOKUP(tblSalaries[[#This Row],[clean Country]],tblCountries[[#All],[Mapping]:[Region]],2,FALSE)</f>
        <v>APAC</v>
      </c>
      <c r="L1026" s="9" t="str">
        <f>IF($T1026,tblSalaries[[#This Row],[Salary in USD]],"")</f>
        <v/>
      </c>
      <c r="M1026" s="9" t="str">
        <f>IF($T1026,tblSalaries[[#This Row],[Your Job Title]],"")</f>
        <v/>
      </c>
      <c r="N1026" s="9" t="str">
        <f>IF($T1026,tblSalaries[[#This Row],[Job Type]],"")</f>
        <v/>
      </c>
      <c r="O1026" s="9" t="str">
        <f>IF($T1026,tblSalaries[[#This Row],[clean Country]],"")</f>
        <v/>
      </c>
      <c r="P1026" s="9" t="str">
        <f>IF($T1026,tblSalaries[[#This Row],[How many hours of a day you work on Excel]],"")</f>
        <v/>
      </c>
      <c r="Q1026" s="9" t="str">
        <f>IF($T1026,tblSalaries[[#This Row],[Years of Experience]],"")</f>
        <v/>
      </c>
      <c r="R1026" s="9" t="str">
        <f>IF($T1026,tblSalaries[[#This Row],[Region]],"")</f>
        <v/>
      </c>
      <c r="T1026" s="11">
        <f t="shared" si="15"/>
        <v>0</v>
      </c>
      <c r="U1026" s="11">
        <f>VLOOKUP(tblSalaries[[#This Row],[Region]],SReg,2,FALSE)</f>
        <v>0</v>
      </c>
      <c r="V1026" s="11">
        <f>VLOOKUP(tblSalaries[[#This Row],[How many hours of a day you work on Excel]],SHours,2,FALSE)</f>
        <v>1</v>
      </c>
      <c r="W1026" s="11">
        <f>IF(tblSalaries[[#This Row],[Years of Experience]]="",Filters!$I$10,VLOOKUP(tblSalaries[[#This Row],[Years of Experience]],Filters!$G$3:$I$9,3,TRUE))</f>
        <v>0</v>
      </c>
    </row>
    <row r="1027" spans="2:23" ht="15" customHeight="1" x14ac:dyDescent="0.25">
      <c r="B1027" t="s">
        <v>2423</v>
      </c>
      <c r="C1027" s="1">
        <v>41057.571539351855</v>
      </c>
      <c r="D1027">
        <v>3205.4250037396623</v>
      </c>
      <c r="E1027" t="s">
        <v>346</v>
      </c>
      <c r="F1027" t="s">
        <v>3391</v>
      </c>
      <c r="G1027" t="s">
        <v>6</v>
      </c>
      <c r="H1027" t="s">
        <v>10</v>
      </c>
      <c r="I1027">
        <v>4</v>
      </c>
      <c r="J1027" t="str">
        <f>VLOOKUP(tblSalaries[[#This Row],[clean Country]],tblCountries[[#All],[Mapping]:[Region]],2,FALSE)</f>
        <v>APAC</v>
      </c>
      <c r="L1027" s="9" t="str">
        <f>IF($T1027,tblSalaries[[#This Row],[Salary in USD]],"")</f>
        <v/>
      </c>
      <c r="M1027" s="9" t="str">
        <f>IF($T1027,tblSalaries[[#This Row],[Your Job Title]],"")</f>
        <v/>
      </c>
      <c r="N1027" s="9" t="str">
        <f>IF($T1027,tblSalaries[[#This Row],[Job Type]],"")</f>
        <v/>
      </c>
      <c r="O1027" s="9" t="str">
        <f>IF($T1027,tblSalaries[[#This Row],[clean Country]],"")</f>
        <v/>
      </c>
      <c r="P1027" s="9" t="str">
        <f>IF($T1027,tblSalaries[[#This Row],[How many hours of a day you work on Excel]],"")</f>
        <v/>
      </c>
      <c r="Q1027" s="9" t="str">
        <f>IF($T1027,tblSalaries[[#This Row],[Years of Experience]],"")</f>
        <v/>
      </c>
      <c r="R1027" s="9" t="str">
        <f>IF($T1027,tblSalaries[[#This Row],[Region]],"")</f>
        <v/>
      </c>
      <c r="T1027" s="11">
        <f t="shared" si="15"/>
        <v>0</v>
      </c>
      <c r="U1027" s="11">
        <f>VLOOKUP(tblSalaries[[#This Row],[Region]],SReg,2,FALSE)</f>
        <v>0</v>
      </c>
      <c r="V1027" s="11">
        <f>VLOOKUP(tblSalaries[[#This Row],[How many hours of a day you work on Excel]],SHours,2,FALSE)</f>
        <v>1</v>
      </c>
      <c r="W1027" s="11">
        <f>IF(tblSalaries[[#This Row],[Years of Experience]]="",Filters!$I$10,VLOOKUP(tblSalaries[[#This Row],[Years of Experience]],Filters!$G$3:$I$9,3,TRUE))</f>
        <v>0</v>
      </c>
    </row>
    <row r="1028" spans="2:23" ht="15" customHeight="1" x14ac:dyDescent="0.25">
      <c r="B1028" t="s">
        <v>2424</v>
      </c>
      <c r="C1028" s="1">
        <v>41057.573807870373</v>
      </c>
      <c r="D1028">
        <v>4487.5950052355274</v>
      </c>
      <c r="E1028" t="s">
        <v>853</v>
      </c>
      <c r="F1028" t="s">
        <v>258</v>
      </c>
      <c r="G1028" t="s">
        <v>6</v>
      </c>
      <c r="H1028" t="s">
        <v>22</v>
      </c>
      <c r="I1028">
        <v>5</v>
      </c>
      <c r="J1028" t="str">
        <f>VLOOKUP(tblSalaries[[#This Row],[clean Country]],tblCountries[[#All],[Mapping]:[Region]],2,FALSE)</f>
        <v>APAC</v>
      </c>
      <c r="L1028" s="9" t="str">
        <f>IF($T1028,tblSalaries[[#This Row],[Salary in USD]],"")</f>
        <v/>
      </c>
      <c r="M1028" s="9" t="str">
        <f>IF($T1028,tblSalaries[[#This Row],[Your Job Title]],"")</f>
        <v/>
      </c>
      <c r="N1028" s="9" t="str">
        <f>IF($T1028,tblSalaries[[#This Row],[Job Type]],"")</f>
        <v/>
      </c>
      <c r="O1028" s="9" t="str">
        <f>IF($T1028,tblSalaries[[#This Row],[clean Country]],"")</f>
        <v/>
      </c>
      <c r="P1028" s="9" t="str">
        <f>IF($T1028,tblSalaries[[#This Row],[How many hours of a day you work on Excel]],"")</f>
        <v/>
      </c>
      <c r="Q1028" s="9" t="str">
        <f>IF($T1028,tblSalaries[[#This Row],[Years of Experience]],"")</f>
        <v/>
      </c>
      <c r="R1028" s="9" t="str">
        <f>IF($T1028,tblSalaries[[#This Row],[Region]],"")</f>
        <v/>
      </c>
      <c r="T1028" s="11">
        <f t="shared" si="15"/>
        <v>0</v>
      </c>
      <c r="U1028" s="11">
        <f>VLOOKUP(tblSalaries[[#This Row],[Region]],SReg,2,FALSE)</f>
        <v>0</v>
      </c>
      <c r="V1028" s="11">
        <f>VLOOKUP(tblSalaries[[#This Row],[How many hours of a day you work on Excel]],SHours,2,FALSE)</f>
        <v>0</v>
      </c>
      <c r="W1028" s="11">
        <f>IF(tblSalaries[[#This Row],[Years of Experience]]="",Filters!$I$10,VLOOKUP(tblSalaries[[#This Row],[Years of Experience]],Filters!$G$3:$I$9,3,TRUE))</f>
        <v>0</v>
      </c>
    </row>
    <row r="1029" spans="2:23" ht="15" customHeight="1" x14ac:dyDescent="0.25">
      <c r="B1029" t="s">
        <v>2425</v>
      </c>
      <c r="C1029" s="1">
        <v>41057.579826388886</v>
      </c>
      <c r="D1029">
        <v>12465.541681209797</v>
      </c>
      <c r="E1029" t="s">
        <v>405</v>
      </c>
      <c r="F1029" t="s">
        <v>17</v>
      </c>
      <c r="G1029" t="s">
        <v>6</v>
      </c>
      <c r="H1029" t="s">
        <v>7</v>
      </c>
      <c r="I1029">
        <v>5</v>
      </c>
      <c r="J1029" t="str">
        <f>VLOOKUP(tblSalaries[[#This Row],[clean Country]],tblCountries[[#All],[Mapping]:[Region]],2,FALSE)</f>
        <v>APAC</v>
      </c>
      <c r="L1029" s="9" t="str">
        <f>IF($T1029,tblSalaries[[#This Row],[Salary in USD]],"")</f>
        <v/>
      </c>
      <c r="M1029" s="9" t="str">
        <f>IF($T1029,tblSalaries[[#This Row],[Your Job Title]],"")</f>
        <v/>
      </c>
      <c r="N1029" s="9" t="str">
        <f>IF($T1029,tblSalaries[[#This Row],[Job Type]],"")</f>
        <v/>
      </c>
      <c r="O1029" s="9" t="str">
        <f>IF($T1029,tblSalaries[[#This Row],[clean Country]],"")</f>
        <v/>
      </c>
      <c r="P1029" s="9" t="str">
        <f>IF($T1029,tblSalaries[[#This Row],[How many hours of a day you work on Excel]],"")</f>
        <v/>
      </c>
      <c r="Q1029" s="9" t="str">
        <f>IF($T1029,tblSalaries[[#This Row],[Years of Experience]],"")</f>
        <v/>
      </c>
      <c r="R1029" s="9" t="str">
        <f>IF($T1029,tblSalaries[[#This Row],[Region]],"")</f>
        <v/>
      </c>
      <c r="T1029" s="11">
        <f t="shared" si="15"/>
        <v>0</v>
      </c>
      <c r="U1029" s="11">
        <f>VLOOKUP(tblSalaries[[#This Row],[Region]],SReg,2,FALSE)</f>
        <v>0</v>
      </c>
      <c r="V1029" s="11">
        <f>VLOOKUP(tblSalaries[[#This Row],[How many hours of a day you work on Excel]],SHours,2,FALSE)</f>
        <v>1</v>
      </c>
      <c r="W1029" s="11">
        <f>IF(tblSalaries[[#This Row],[Years of Experience]]="",Filters!$I$10,VLOOKUP(tblSalaries[[#This Row],[Years of Experience]],Filters!$G$3:$I$9,3,TRUE))</f>
        <v>0</v>
      </c>
    </row>
    <row r="1030" spans="2:23" ht="15" customHeight="1" x14ac:dyDescent="0.25">
      <c r="B1030" t="s">
        <v>2426</v>
      </c>
      <c r="C1030" s="1">
        <v>41057.583981481483</v>
      </c>
      <c r="D1030">
        <v>2400</v>
      </c>
      <c r="E1030" t="s">
        <v>587</v>
      </c>
      <c r="F1030" t="s">
        <v>258</v>
      </c>
      <c r="G1030" t="s">
        <v>14</v>
      </c>
      <c r="H1030" t="s">
        <v>15</v>
      </c>
      <c r="I1030">
        <v>15</v>
      </c>
      <c r="J1030" t="str">
        <f>VLOOKUP(tblSalaries[[#This Row],[clean Country]],tblCountries[[#All],[Mapping]:[Region]],2,FALSE)</f>
        <v>EMEA</v>
      </c>
      <c r="L1030" s="9" t="str">
        <f>IF($T1030,tblSalaries[[#This Row],[Salary in USD]],"")</f>
        <v/>
      </c>
      <c r="M1030" s="9" t="str">
        <f>IF($T1030,tblSalaries[[#This Row],[Your Job Title]],"")</f>
        <v/>
      </c>
      <c r="N1030" s="9" t="str">
        <f>IF($T1030,tblSalaries[[#This Row],[Job Type]],"")</f>
        <v/>
      </c>
      <c r="O1030" s="9" t="str">
        <f>IF($T1030,tblSalaries[[#This Row],[clean Country]],"")</f>
        <v/>
      </c>
      <c r="P1030" s="9" t="str">
        <f>IF($T1030,tblSalaries[[#This Row],[How many hours of a day you work on Excel]],"")</f>
        <v/>
      </c>
      <c r="Q1030" s="9" t="str">
        <f>IF($T1030,tblSalaries[[#This Row],[Years of Experience]],"")</f>
        <v/>
      </c>
      <c r="R1030" s="9" t="str">
        <f>IF($T1030,tblSalaries[[#This Row],[Region]],"")</f>
        <v/>
      </c>
      <c r="T1030" s="11">
        <f t="shared" si="15"/>
        <v>0</v>
      </c>
      <c r="U1030" s="11">
        <f>VLOOKUP(tblSalaries[[#This Row],[Region]],SReg,2,FALSE)</f>
        <v>0</v>
      </c>
      <c r="V1030" s="11">
        <f>VLOOKUP(tblSalaries[[#This Row],[How many hours of a day you work on Excel]],SHours,2,FALSE)</f>
        <v>0</v>
      </c>
      <c r="W1030" s="11">
        <f>IF(tblSalaries[[#This Row],[Years of Experience]]="",Filters!$I$10,VLOOKUP(tblSalaries[[#This Row],[Years of Experience]],Filters!$G$3:$I$9,3,TRUE))</f>
        <v>1</v>
      </c>
    </row>
    <row r="1031" spans="2:23" ht="15" customHeight="1" x14ac:dyDescent="0.25">
      <c r="B1031" t="s">
        <v>2427</v>
      </c>
      <c r="C1031" s="1">
        <v>41057.591365740744</v>
      </c>
      <c r="D1031">
        <v>55000</v>
      </c>
      <c r="E1031" t="s">
        <v>375</v>
      </c>
      <c r="F1031" t="s">
        <v>3391</v>
      </c>
      <c r="G1031" t="s">
        <v>337</v>
      </c>
      <c r="H1031" t="s">
        <v>7</v>
      </c>
      <c r="I1031">
        <v>6</v>
      </c>
      <c r="J1031" t="str">
        <f>VLOOKUP(tblSalaries[[#This Row],[clean Country]],tblCountries[[#All],[Mapping]:[Region]],2,FALSE)</f>
        <v>EMEA</v>
      </c>
      <c r="L1031" s="9" t="str">
        <f>IF($T1031,tblSalaries[[#This Row],[Salary in USD]],"")</f>
        <v/>
      </c>
      <c r="M1031" s="9" t="str">
        <f>IF($T1031,tblSalaries[[#This Row],[Your Job Title]],"")</f>
        <v/>
      </c>
      <c r="N1031" s="9" t="str">
        <f>IF($T1031,tblSalaries[[#This Row],[Job Type]],"")</f>
        <v/>
      </c>
      <c r="O1031" s="9" t="str">
        <f>IF($T1031,tblSalaries[[#This Row],[clean Country]],"")</f>
        <v/>
      </c>
      <c r="P1031" s="9" t="str">
        <f>IF($T1031,tblSalaries[[#This Row],[How many hours of a day you work on Excel]],"")</f>
        <v/>
      </c>
      <c r="Q1031" s="9" t="str">
        <f>IF($T1031,tblSalaries[[#This Row],[Years of Experience]],"")</f>
        <v/>
      </c>
      <c r="R1031" s="9" t="str">
        <f>IF($T1031,tblSalaries[[#This Row],[Region]],"")</f>
        <v/>
      </c>
      <c r="T1031" s="11">
        <f t="shared" ref="T1031:T1094" si="16">U1031*V1031*W1031</f>
        <v>0</v>
      </c>
      <c r="U1031" s="11">
        <f>VLOOKUP(tblSalaries[[#This Row],[Region]],SReg,2,FALSE)</f>
        <v>0</v>
      </c>
      <c r="V1031" s="11">
        <f>VLOOKUP(tblSalaries[[#This Row],[How many hours of a day you work on Excel]],SHours,2,FALSE)</f>
        <v>1</v>
      </c>
      <c r="W1031" s="11">
        <f>IF(tblSalaries[[#This Row],[Years of Experience]]="",Filters!$I$10,VLOOKUP(tblSalaries[[#This Row],[Years of Experience]],Filters!$G$3:$I$9,3,TRUE))</f>
        <v>0</v>
      </c>
    </row>
    <row r="1032" spans="2:23" ht="15" customHeight="1" x14ac:dyDescent="0.25">
      <c r="B1032" t="s">
        <v>2428</v>
      </c>
      <c r="C1032" s="1">
        <v>41057.59207175926</v>
      </c>
      <c r="D1032">
        <v>12000</v>
      </c>
      <c r="E1032" t="s">
        <v>854</v>
      </c>
      <c r="F1032" t="s">
        <v>391</v>
      </c>
      <c r="G1032" t="s">
        <v>410</v>
      </c>
      <c r="H1032" t="s">
        <v>7</v>
      </c>
      <c r="I1032">
        <v>3</v>
      </c>
      <c r="J1032" t="str">
        <f>VLOOKUP(tblSalaries[[#This Row],[clean Country]],tblCountries[[#All],[Mapping]:[Region]],2,FALSE)</f>
        <v>EMEA</v>
      </c>
      <c r="L1032" s="9" t="str">
        <f>IF($T1032,tblSalaries[[#This Row],[Salary in USD]],"")</f>
        <v/>
      </c>
      <c r="M1032" s="9" t="str">
        <f>IF($T1032,tblSalaries[[#This Row],[Your Job Title]],"")</f>
        <v/>
      </c>
      <c r="N1032" s="9" t="str">
        <f>IF($T1032,tblSalaries[[#This Row],[Job Type]],"")</f>
        <v/>
      </c>
      <c r="O1032" s="9" t="str">
        <f>IF($T1032,tblSalaries[[#This Row],[clean Country]],"")</f>
        <v/>
      </c>
      <c r="P1032" s="9" t="str">
        <f>IF($T1032,tblSalaries[[#This Row],[How many hours of a day you work on Excel]],"")</f>
        <v/>
      </c>
      <c r="Q1032" s="9" t="str">
        <f>IF($T1032,tblSalaries[[#This Row],[Years of Experience]],"")</f>
        <v/>
      </c>
      <c r="R1032" s="9" t="str">
        <f>IF($T1032,tblSalaries[[#This Row],[Region]],"")</f>
        <v/>
      </c>
      <c r="T1032" s="11">
        <f t="shared" si="16"/>
        <v>0</v>
      </c>
      <c r="U1032" s="11">
        <f>VLOOKUP(tblSalaries[[#This Row],[Region]],SReg,2,FALSE)</f>
        <v>0</v>
      </c>
      <c r="V1032" s="11">
        <f>VLOOKUP(tblSalaries[[#This Row],[How many hours of a day you work on Excel]],SHours,2,FALSE)</f>
        <v>1</v>
      </c>
      <c r="W1032" s="11">
        <f>IF(tblSalaries[[#This Row],[Years of Experience]]="",Filters!$I$10,VLOOKUP(tblSalaries[[#This Row],[Years of Experience]],Filters!$G$3:$I$9,3,TRUE))</f>
        <v>0</v>
      </c>
    </row>
    <row r="1033" spans="2:23" ht="15" customHeight="1" x14ac:dyDescent="0.25">
      <c r="B1033" t="s">
        <v>2429</v>
      </c>
      <c r="C1033" s="1">
        <v>41057.592245370368</v>
      </c>
      <c r="D1033">
        <v>55262.375596134938</v>
      </c>
      <c r="E1033" t="s">
        <v>855</v>
      </c>
      <c r="F1033" t="s">
        <v>45</v>
      </c>
      <c r="G1033" t="s">
        <v>478</v>
      </c>
      <c r="H1033" t="s">
        <v>15</v>
      </c>
      <c r="I1033">
        <v>10</v>
      </c>
      <c r="J1033" t="str">
        <f>VLOOKUP(tblSalaries[[#This Row],[clean Country]],tblCountries[[#All],[Mapping]:[Region]],2,FALSE)</f>
        <v>EMEA</v>
      </c>
      <c r="L1033" s="9" t="str">
        <f>IF($T1033,tblSalaries[[#This Row],[Salary in USD]],"")</f>
        <v/>
      </c>
      <c r="M1033" s="9" t="str">
        <f>IF($T1033,tblSalaries[[#This Row],[Your Job Title]],"")</f>
        <v/>
      </c>
      <c r="N1033" s="9" t="str">
        <f>IF($T1033,tblSalaries[[#This Row],[Job Type]],"")</f>
        <v/>
      </c>
      <c r="O1033" s="9" t="str">
        <f>IF($T1033,tblSalaries[[#This Row],[clean Country]],"")</f>
        <v/>
      </c>
      <c r="P1033" s="9" t="str">
        <f>IF($T1033,tblSalaries[[#This Row],[How many hours of a day you work on Excel]],"")</f>
        <v/>
      </c>
      <c r="Q1033" s="9" t="str">
        <f>IF($T1033,tblSalaries[[#This Row],[Years of Experience]],"")</f>
        <v/>
      </c>
      <c r="R1033" s="9" t="str">
        <f>IF($T1033,tblSalaries[[#This Row],[Region]],"")</f>
        <v/>
      </c>
      <c r="T1033" s="11">
        <f t="shared" si="16"/>
        <v>0</v>
      </c>
      <c r="U1033" s="11">
        <f>VLOOKUP(tblSalaries[[#This Row],[Region]],SReg,2,FALSE)</f>
        <v>0</v>
      </c>
      <c r="V1033" s="11">
        <f>VLOOKUP(tblSalaries[[#This Row],[How many hours of a day you work on Excel]],SHours,2,FALSE)</f>
        <v>0</v>
      </c>
      <c r="W1033" s="11">
        <f>IF(tblSalaries[[#This Row],[Years of Experience]]="",Filters!$I$10,VLOOKUP(tblSalaries[[#This Row],[Years of Experience]],Filters!$G$3:$I$9,3,TRUE))</f>
        <v>1</v>
      </c>
    </row>
    <row r="1034" spans="2:23" ht="15" customHeight="1" x14ac:dyDescent="0.25">
      <c r="B1034" t="s">
        <v>2430</v>
      </c>
      <c r="C1034" s="1">
        <v>41057.592268518521</v>
      </c>
      <c r="D1034">
        <v>21369.500024931083</v>
      </c>
      <c r="E1034" t="s">
        <v>698</v>
      </c>
      <c r="F1034" t="s">
        <v>45</v>
      </c>
      <c r="G1034" t="s">
        <v>6</v>
      </c>
      <c r="H1034" t="s">
        <v>15</v>
      </c>
      <c r="I1034">
        <v>2</v>
      </c>
      <c r="J1034" t="str">
        <f>VLOOKUP(tblSalaries[[#This Row],[clean Country]],tblCountries[[#All],[Mapping]:[Region]],2,FALSE)</f>
        <v>APAC</v>
      </c>
      <c r="L1034" s="9" t="str">
        <f>IF($T1034,tblSalaries[[#This Row],[Salary in USD]],"")</f>
        <v/>
      </c>
      <c r="M1034" s="9" t="str">
        <f>IF($T1034,tblSalaries[[#This Row],[Your Job Title]],"")</f>
        <v/>
      </c>
      <c r="N1034" s="9" t="str">
        <f>IF($T1034,tblSalaries[[#This Row],[Job Type]],"")</f>
        <v/>
      </c>
      <c r="O1034" s="9" t="str">
        <f>IF($T1034,tblSalaries[[#This Row],[clean Country]],"")</f>
        <v/>
      </c>
      <c r="P1034" s="9" t="str">
        <f>IF($T1034,tblSalaries[[#This Row],[How many hours of a day you work on Excel]],"")</f>
        <v/>
      </c>
      <c r="Q1034" s="9" t="str">
        <f>IF($T1034,tblSalaries[[#This Row],[Years of Experience]],"")</f>
        <v/>
      </c>
      <c r="R1034" s="9" t="str">
        <f>IF($T1034,tblSalaries[[#This Row],[Region]],"")</f>
        <v/>
      </c>
      <c r="T1034" s="11">
        <f t="shared" si="16"/>
        <v>0</v>
      </c>
      <c r="U1034" s="11">
        <f>VLOOKUP(tblSalaries[[#This Row],[Region]],SReg,2,FALSE)</f>
        <v>0</v>
      </c>
      <c r="V1034" s="11">
        <f>VLOOKUP(tblSalaries[[#This Row],[How many hours of a day you work on Excel]],SHours,2,FALSE)</f>
        <v>0</v>
      </c>
      <c r="W1034" s="11">
        <f>IF(tblSalaries[[#This Row],[Years of Experience]]="",Filters!$I$10,VLOOKUP(tblSalaries[[#This Row],[Years of Experience]],Filters!$G$3:$I$9,3,TRUE))</f>
        <v>0</v>
      </c>
    </row>
    <row r="1035" spans="2:23" ht="15" customHeight="1" x14ac:dyDescent="0.25">
      <c r="B1035" t="s">
        <v>2431</v>
      </c>
      <c r="C1035" s="1">
        <v>41057.596296296295</v>
      </c>
      <c r="D1035">
        <v>40980.635073749385</v>
      </c>
      <c r="E1035" t="s">
        <v>294</v>
      </c>
      <c r="F1035" t="s">
        <v>294</v>
      </c>
      <c r="G1035" t="s">
        <v>59</v>
      </c>
      <c r="H1035" t="s">
        <v>10</v>
      </c>
      <c r="I1035">
        <v>8</v>
      </c>
      <c r="J1035" t="str">
        <f>VLOOKUP(tblSalaries[[#This Row],[clean Country]],tblCountries[[#All],[Mapping]:[Region]],2,FALSE)</f>
        <v>EMEA</v>
      </c>
      <c r="L1035" s="9" t="str">
        <f>IF($T1035,tblSalaries[[#This Row],[Salary in USD]],"")</f>
        <v/>
      </c>
      <c r="M1035" s="9" t="str">
        <f>IF($T1035,tblSalaries[[#This Row],[Your Job Title]],"")</f>
        <v/>
      </c>
      <c r="N1035" s="9" t="str">
        <f>IF($T1035,tblSalaries[[#This Row],[Job Type]],"")</f>
        <v/>
      </c>
      <c r="O1035" s="9" t="str">
        <f>IF($T1035,tblSalaries[[#This Row],[clean Country]],"")</f>
        <v/>
      </c>
      <c r="P1035" s="9" t="str">
        <f>IF($T1035,tblSalaries[[#This Row],[How many hours of a day you work on Excel]],"")</f>
        <v/>
      </c>
      <c r="Q1035" s="9" t="str">
        <f>IF($T1035,tblSalaries[[#This Row],[Years of Experience]],"")</f>
        <v/>
      </c>
      <c r="R1035" s="9" t="str">
        <f>IF($T1035,tblSalaries[[#This Row],[Region]],"")</f>
        <v/>
      </c>
      <c r="T1035" s="11">
        <f t="shared" si="16"/>
        <v>0</v>
      </c>
      <c r="U1035" s="11">
        <f>VLOOKUP(tblSalaries[[#This Row],[Region]],SReg,2,FALSE)</f>
        <v>0</v>
      </c>
      <c r="V1035" s="11">
        <f>VLOOKUP(tblSalaries[[#This Row],[How many hours of a day you work on Excel]],SHours,2,FALSE)</f>
        <v>1</v>
      </c>
      <c r="W1035" s="11">
        <f>IF(tblSalaries[[#This Row],[Years of Experience]]="",Filters!$I$10,VLOOKUP(tblSalaries[[#This Row],[Years of Experience]],Filters!$G$3:$I$9,3,TRUE))</f>
        <v>0</v>
      </c>
    </row>
    <row r="1036" spans="2:23" ht="15" customHeight="1" x14ac:dyDescent="0.25">
      <c r="B1036" t="s">
        <v>2432</v>
      </c>
      <c r="C1036" s="1">
        <v>41057.598229166666</v>
      </c>
      <c r="D1036">
        <v>50995.482820131787</v>
      </c>
      <c r="E1036" t="s">
        <v>856</v>
      </c>
      <c r="F1036" t="s">
        <v>17</v>
      </c>
      <c r="G1036" t="s">
        <v>70</v>
      </c>
      <c r="H1036" t="s">
        <v>7</v>
      </c>
      <c r="I1036">
        <v>4</v>
      </c>
      <c r="J1036" t="str">
        <f>VLOOKUP(tblSalaries[[#This Row],[clean Country]],tblCountries[[#All],[Mapping]:[Region]],2,FALSE)</f>
        <v>APAC</v>
      </c>
      <c r="L1036" s="9" t="str">
        <f>IF($T1036,tblSalaries[[#This Row],[Salary in USD]],"")</f>
        <v/>
      </c>
      <c r="M1036" s="9" t="str">
        <f>IF($T1036,tblSalaries[[#This Row],[Your Job Title]],"")</f>
        <v/>
      </c>
      <c r="N1036" s="9" t="str">
        <f>IF($T1036,tblSalaries[[#This Row],[Job Type]],"")</f>
        <v/>
      </c>
      <c r="O1036" s="9" t="str">
        <f>IF($T1036,tblSalaries[[#This Row],[clean Country]],"")</f>
        <v/>
      </c>
      <c r="P1036" s="9" t="str">
        <f>IF($T1036,tblSalaries[[#This Row],[How many hours of a day you work on Excel]],"")</f>
        <v/>
      </c>
      <c r="Q1036" s="9" t="str">
        <f>IF($T1036,tblSalaries[[#This Row],[Years of Experience]],"")</f>
        <v/>
      </c>
      <c r="R1036" s="9" t="str">
        <f>IF($T1036,tblSalaries[[#This Row],[Region]],"")</f>
        <v/>
      </c>
      <c r="T1036" s="11">
        <f t="shared" si="16"/>
        <v>0</v>
      </c>
      <c r="U1036" s="11">
        <f>VLOOKUP(tblSalaries[[#This Row],[Region]],SReg,2,FALSE)</f>
        <v>0</v>
      </c>
      <c r="V1036" s="11">
        <f>VLOOKUP(tblSalaries[[#This Row],[How many hours of a day you work on Excel]],SHours,2,FALSE)</f>
        <v>1</v>
      </c>
      <c r="W1036" s="11">
        <f>IF(tblSalaries[[#This Row],[Years of Experience]]="",Filters!$I$10,VLOOKUP(tblSalaries[[#This Row],[Years of Experience]],Filters!$G$3:$I$9,3,TRUE))</f>
        <v>0</v>
      </c>
    </row>
    <row r="1037" spans="2:23" ht="15" customHeight="1" x14ac:dyDescent="0.25">
      <c r="B1037" t="s">
        <v>2433</v>
      </c>
      <c r="C1037" s="1">
        <v>41057.598634259259</v>
      </c>
      <c r="D1037">
        <v>20326.391023865726</v>
      </c>
      <c r="E1037" t="s">
        <v>857</v>
      </c>
      <c r="F1037" t="s">
        <v>45</v>
      </c>
      <c r="G1037" t="s">
        <v>140</v>
      </c>
      <c r="H1037" t="s">
        <v>10</v>
      </c>
      <c r="I1037">
        <v>16</v>
      </c>
      <c r="J1037" t="str">
        <f>VLOOKUP(tblSalaries[[#This Row],[clean Country]],tblCountries[[#All],[Mapping]:[Region]],2,FALSE)</f>
        <v>EMEA</v>
      </c>
      <c r="L1037" s="9" t="str">
        <f>IF($T1037,tblSalaries[[#This Row],[Salary in USD]],"")</f>
        <v/>
      </c>
      <c r="M1037" s="9" t="str">
        <f>IF($T1037,tblSalaries[[#This Row],[Your Job Title]],"")</f>
        <v/>
      </c>
      <c r="N1037" s="9" t="str">
        <f>IF($T1037,tblSalaries[[#This Row],[Job Type]],"")</f>
        <v/>
      </c>
      <c r="O1037" s="9" t="str">
        <f>IF($T1037,tblSalaries[[#This Row],[clean Country]],"")</f>
        <v/>
      </c>
      <c r="P1037" s="9" t="str">
        <f>IF($T1037,tblSalaries[[#This Row],[How many hours of a day you work on Excel]],"")</f>
        <v/>
      </c>
      <c r="Q1037" s="9" t="str">
        <f>IF($T1037,tblSalaries[[#This Row],[Years of Experience]],"")</f>
        <v/>
      </c>
      <c r="R1037" s="9" t="str">
        <f>IF($T1037,tblSalaries[[#This Row],[Region]],"")</f>
        <v/>
      </c>
      <c r="T1037" s="11">
        <f t="shared" si="16"/>
        <v>0</v>
      </c>
      <c r="U1037" s="11">
        <f>VLOOKUP(tblSalaries[[#This Row],[Region]],SReg,2,FALSE)</f>
        <v>0</v>
      </c>
      <c r="V1037" s="11">
        <f>VLOOKUP(tblSalaries[[#This Row],[How many hours of a day you work on Excel]],SHours,2,FALSE)</f>
        <v>1</v>
      </c>
      <c r="W1037" s="11">
        <f>IF(tblSalaries[[#This Row],[Years of Experience]]="",Filters!$I$10,VLOOKUP(tblSalaries[[#This Row],[Years of Experience]],Filters!$G$3:$I$9,3,TRUE))</f>
        <v>1</v>
      </c>
    </row>
    <row r="1038" spans="2:23" ht="15" customHeight="1" x14ac:dyDescent="0.25">
      <c r="B1038" t="s">
        <v>2434</v>
      </c>
      <c r="C1038" s="1">
        <v>41057.599965277775</v>
      </c>
      <c r="D1038">
        <v>12000</v>
      </c>
      <c r="E1038" t="s">
        <v>69</v>
      </c>
      <c r="F1038" t="s">
        <v>294</v>
      </c>
      <c r="G1038" t="s">
        <v>6</v>
      </c>
      <c r="H1038" t="s">
        <v>15</v>
      </c>
      <c r="I1038">
        <v>8</v>
      </c>
      <c r="J1038" t="str">
        <f>VLOOKUP(tblSalaries[[#This Row],[clean Country]],tblCountries[[#All],[Mapping]:[Region]],2,FALSE)</f>
        <v>APAC</v>
      </c>
      <c r="L1038" s="9" t="str">
        <f>IF($T1038,tblSalaries[[#This Row],[Salary in USD]],"")</f>
        <v/>
      </c>
      <c r="M1038" s="9" t="str">
        <f>IF($T1038,tblSalaries[[#This Row],[Your Job Title]],"")</f>
        <v/>
      </c>
      <c r="N1038" s="9" t="str">
        <f>IF($T1038,tblSalaries[[#This Row],[Job Type]],"")</f>
        <v/>
      </c>
      <c r="O1038" s="9" t="str">
        <f>IF($T1038,tblSalaries[[#This Row],[clean Country]],"")</f>
        <v/>
      </c>
      <c r="P1038" s="9" t="str">
        <f>IF($T1038,tblSalaries[[#This Row],[How many hours of a day you work on Excel]],"")</f>
        <v/>
      </c>
      <c r="Q1038" s="9" t="str">
        <f>IF($T1038,tblSalaries[[#This Row],[Years of Experience]],"")</f>
        <v/>
      </c>
      <c r="R1038" s="9" t="str">
        <f>IF($T1038,tblSalaries[[#This Row],[Region]],"")</f>
        <v/>
      </c>
      <c r="T1038" s="11">
        <f t="shared" si="16"/>
        <v>0</v>
      </c>
      <c r="U1038" s="11">
        <f>VLOOKUP(tblSalaries[[#This Row],[Region]],SReg,2,FALSE)</f>
        <v>0</v>
      </c>
      <c r="V1038" s="11">
        <f>VLOOKUP(tblSalaries[[#This Row],[How many hours of a day you work on Excel]],SHours,2,FALSE)</f>
        <v>0</v>
      </c>
      <c r="W1038" s="11">
        <f>IF(tblSalaries[[#This Row],[Years of Experience]]="",Filters!$I$10,VLOOKUP(tblSalaries[[#This Row],[Years of Experience]],Filters!$G$3:$I$9,3,TRUE))</f>
        <v>0</v>
      </c>
    </row>
    <row r="1039" spans="2:23" ht="15" customHeight="1" x14ac:dyDescent="0.25">
      <c r="B1039" t="s">
        <v>2435</v>
      </c>
      <c r="C1039" s="1">
        <v>41057.604224537034</v>
      </c>
      <c r="D1039">
        <v>29261.227167098674</v>
      </c>
      <c r="E1039" t="s">
        <v>858</v>
      </c>
      <c r="F1039" t="s">
        <v>258</v>
      </c>
      <c r="G1039" t="s">
        <v>41</v>
      </c>
      <c r="H1039" t="s">
        <v>15</v>
      </c>
      <c r="I1039">
        <v>20</v>
      </c>
      <c r="J1039" t="str">
        <f>VLOOKUP(tblSalaries[[#This Row],[clean Country]],tblCountries[[#All],[Mapping]:[Region]],2,FALSE)</f>
        <v>EMEA</v>
      </c>
      <c r="L1039" s="9" t="str">
        <f>IF($T1039,tblSalaries[[#This Row],[Salary in USD]],"")</f>
        <v/>
      </c>
      <c r="M1039" s="9" t="str">
        <f>IF($T1039,tblSalaries[[#This Row],[Your Job Title]],"")</f>
        <v/>
      </c>
      <c r="N1039" s="9" t="str">
        <f>IF($T1039,tblSalaries[[#This Row],[Job Type]],"")</f>
        <v/>
      </c>
      <c r="O1039" s="9" t="str">
        <f>IF($T1039,tblSalaries[[#This Row],[clean Country]],"")</f>
        <v/>
      </c>
      <c r="P1039" s="9" t="str">
        <f>IF($T1039,tblSalaries[[#This Row],[How many hours of a day you work on Excel]],"")</f>
        <v/>
      </c>
      <c r="Q1039" s="9" t="str">
        <f>IF($T1039,tblSalaries[[#This Row],[Years of Experience]],"")</f>
        <v/>
      </c>
      <c r="R1039" s="9" t="str">
        <f>IF($T1039,tblSalaries[[#This Row],[Region]],"")</f>
        <v/>
      </c>
      <c r="T1039" s="11">
        <f t="shared" si="16"/>
        <v>0</v>
      </c>
      <c r="U1039" s="11">
        <f>VLOOKUP(tblSalaries[[#This Row],[Region]],SReg,2,FALSE)</f>
        <v>0</v>
      </c>
      <c r="V1039" s="11">
        <f>VLOOKUP(tblSalaries[[#This Row],[How many hours of a day you work on Excel]],SHours,2,FALSE)</f>
        <v>0</v>
      </c>
      <c r="W1039" s="11">
        <f>IF(tblSalaries[[#This Row],[Years of Experience]]="",Filters!$I$10,VLOOKUP(tblSalaries[[#This Row],[Years of Experience]],Filters!$G$3:$I$9,3,TRUE))</f>
        <v>1</v>
      </c>
    </row>
    <row r="1040" spans="2:23" ht="15" customHeight="1" x14ac:dyDescent="0.25">
      <c r="B1040" t="s">
        <v>2436</v>
      </c>
      <c r="C1040" s="1">
        <v>41057.605682870373</v>
      </c>
      <c r="D1040">
        <v>14630.613583549337</v>
      </c>
      <c r="E1040" t="s">
        <v>285</v>
      </c>
      <c r="F1040" t="s">
        <v>3393</v>
      </c>
      <c r="G1040" t="s">
        <v>41</v>
      </c>
      <c r="H1040" t="s">
        <v>7</v>
      </c>
      <c r="I1040">
        <v>10</v>
      </c>
      <c r="J1040" t="str">
        <f>VLOOKUP(tblSalaries[[#This Row],[clean Country]],tblCountries[[#All],[Mapping]:[Region]],2,FALSE)</f>
        <v>EMEA</v>
      </c>
      <c r="L1040" s="9" t="str">
        <f>IF($T1040,tblSalaries[[#This Row],[Salary in USD]],"")</f>
        <v/>
      </c>
      <c r="M1040" s="9" t="str">
        <f>IF($T1040,tblSalaries[[#This Row],[Your Job Title]],"")</f>
        <v/>
      </c>
      <c r="N1040" s="9" t="str">
        <f>IF($T1040,tblSalaries[[#This Row],[Job Type]],"")</f>
        <v/>
      </c>
      <c r="O1040" s="9" t="str">
        <f>IF($T1040,tblSalaries[[#This Row],[clean Country]],"")</f>
        <v/>
      </c>
      <c r="P1040" s="9" t="str">
        <f>IF($T1040,tblSalaries[[#This Row],[How many hours of a day you work on Excel]],"")</f>
        <v/>
      </c>
      <c r="Q1040" s="9" t="str">
        <f>IF($T1040,tblSalaries[[#This Row],[Years of Experience]],"")</f>
        <v/>
      </c>
      <c r="R1040" s="9" t="str">
        <f>IF($T1040,tblSalaries[[#This Row],[Region]],"")</f>
        <v/>
      </c>
      <c r="T1040" s="11">
        <f t="shared" si="16"/>
        <v>0</v>
      </c>
      <c r="U1040" s="11">
        <f>VLOOKUP(tblSalaries[[#This Row],[Region]],SReg,2,FALSE)</f>
        <v>0</v>
      </c>
      <c r="V1040" s="11">
        <f>VLOOKUP(tblSalaries[[#This Row],[How many hours of a day you work on Excel]],SHours,2,FALSE)</f>
        <v>1</v>
      </c>
      <c r="W1040" s="11">
        <f>IF(tblSalaries[[#This Row],[Years of Experience]]="",Filters!$I$10,VLOOKUP(tblSalaries[[#This Row],[Years of Experience]],Filters!$G$3:$I$9,3,TRUE))</f>
        <v>1</v>
      </c>
    </row>
    <row r="1041" spans="2:23" ht="15" customHeight="1" x14ac:dyDescent="0.25">
      <c r="B1041" t="s">
        <v>2437</v>
      </c>
      <c r="C1041" s="1">
        <v>41057.60733796296</v>
      </c>
      <c r="D1041">
        <v>7265.630008476568</v>
      </c>
      <c r="E1041" t="s">
        <v>859</v>
      </c>
      <c r="F1041" t="s">
        <v>258</v>
      </c>
      <c r="G1041" t="s">
        <v>6</v>
      </c>
      <c r="H1041" t="s">
        <v>10</v>
      </c>
      <c r="I1041">
        <v>5</v>
      </c>
      <c r="J1041" t="str">
        <f>VLOOKUP(tblSalaries[[#This Row],[clean Country]],tblCountries[[#All],[Mapping]:[Region]],2,FALSE)</f>
        <v>APAC</v>
      </c>
      <c r="L1041" s="9" t="str">
        <f>IF($T1041,tblSalaries[[#This Row],[Salary in USD]],"")</f>
        <v/>
      </c>
      <c r="M1041" s="9" t="str">
        <f>IF($T1041,tblSalaries[[#This Row],[Your Job Title]],"")</f>
        <v/>
      </c>
      <c r="N1041" s="9" t="str">
        <f>IF($T1041,tblSalaries[[#This Row],[Job Type]],"")</f>
        <v/>
      </c>
      <c r="O1041" s="9" t="str">
        <f>IF($T1041,tblSalaries[[#This Row],[clean Country]],"")</f>
        <v/>
      </c>
      <c r="P1041" s="9" t="str">
        <f>IF($T1041,tblSalaries[[#This Row],[How many hours of a day you work on Excel]],"")</f>
        <v/>
      </c>
      <c r="Q1041" s="9" t="str">
        <f>IF($T1041,tblSalaries[[#This Row],[Years of Experience]],"")</f>
        <v/>
      </c>
      <c r="R1041" s="9" t="str">
        <f>IF($T1041,tblSalaries[[#This Row],[Region]],"")</f>
        <v/>
      </c>
      <c r="T1041" s="11">
        <f t="shared" si="16"/>
        <v>0</v>
      </c>
      <c r="U1041" s="11">
        <f>VLOOKUP(tblSalaries[[#This Row],[Region]],SReg,2,FALSE)</f>
        <v>0</v>
      </c>
      <c r="V1041" s="11">
        <f>VLOOKUP(tblSalaries[[#This Row],[How many hours of a day you work on Excel]],SHours,2,FALSE)</f>
        <v>1</v>
      </c>
      <c r="W1041" s="11">
        <f>IF(tblSalaries[[#This Row],[Years of Experience]]="",Filters!$I$10,VLOOKUP(tblSalaries[[#This Row],[Years of Experience]],Filters!$G$3:$I$9,3,TRUE))</f>
        <v>0</v>
      </c>
    </row>
    <row r="1042" spans="2:23" ht="15" customHeight="1" x14ac:dyDescent="0.25">
      <c r="B1042" t="s">
        <v>2438</v>
      </c>
      <c r="C1042" s="1">
        <v>41057.607372685183</v>
      </c>
      <c r="D1042">
        <v>44132.991617883956</v>
      </c>
      <c r="E1042" t="s">
        <v>632</v>
      </c>
      <c r="F1042" t="s">
        <v>17</v>
      </c>
      <c r="G1042" t="s">
        <v>59</v>
      </c>
      <c r="H1042" t="s">
        <v>15</v>
      </c>
      <c r="I1042">
        <v>16</v>
      </c>
      <c r="J1042" t="str">
        <f>VLOOKUP(tblSalaries[[#This Row],[clean Country]],tblCountries[[#All],[Mapping]:[Region]],2,FALSE)</f>
        <v>EMEA</v>
      </c>
      <c r="L1042" s="9" t="str">
        <f>IF($T1042,tblSalaries[[#This Row],[Salary in USD]],"")</f>
        <v/>
      </c>
      <c r="M1042" s="9" t="str">
        <f>IF($T1042,tblSalaries[[#This Row],[Your Job Title]],"")</f>
        <v/>
      </c>
      <c r="N1042" s="9" t="str">
        <f>IF($T1042,tblSalaries[[#This Row],[Job Type]],"")</f>
        <v/>
      </c>
      <c r="O1042" s="9" t="str">
        <f>IF($T1042,tblSalaries[[#This Row],[clean Country]],"")</f>
        <v/>
      </c>
      <c r="P1042" s="9" t="str">
        <f>IF($T1042,tblSalaries[[#This Row],[How many hours of a day you work on Excel]],"")</f>
        <v/>
      </c>
      <c r="Q1042" s="9" t="str">
        <f>IF($T1042,tblSalaries[[#This Row],[Years of Experience]],"")</f>
        <v/>
      </c>
      <c r="R1042" s="9" t="str">
        <f>IF($T1042,tblSalaries[[#This Row],[Region]],"")</f>
        <v/>
      </c>
      <c r="T1042" s="11">
        <f t="shared" si="16"/>
        <v>0</v>
      </c>
      <c r="U1042" s="11">
        <f>VLOOKUP(tblSalaries[[#This Row],[Region]],SReg,2,FALSE)</f>
        <v>0</v>
      </c>
      <c r="V1042" s="11">
        <f>VLOOKUP(tblSalaries[[#This Row],[How many hours of a day you work on Excel]],SHours,2,FALSE)</f>
        <v>0</v>
      </c>
      <c r="W1042" s="11">
        <f>IF(tblSalaries[[#This Row],[Years of Experience]]="",Filters!$I$10,VLOOKUP(tblSalaries[[#This Row],[Years of Experience]],Filters!$G$3:$I$9,3,TRUE))</f>
        <v>1</v>
      </c>
    </row>
    <row r="1043" spans="2:23" ht="15" customHeight="1" x14ac:dyDescent="0.25">
      <c r="B1043" t="s">
        <v>2439</v>
      </c>
      <c r="C1043" s="1">
        <v>41057.61173611111</v>
      </c>
      <c r="D1043">
        <v>9438.1958443445619</v>
      </c>
      <c r="E1043" t="s">
        <v>860</v>
      </c>
      <c r="F1043" t="s">
        <v>17</v>
      </c>
      <c r="G1043" t="s">
        <v>6</v>
      </c>
      <c r="H1043" t="s">
        <v>15</v>
      </c>
      <c r="I1043">
        <v>7</v>
      </c>
      <c r="J1043" t="str">
        <f>VLOOKUP(tblSalaries[[#This Row],[clean Country]],tblCountries[[#All],[Mapping]:[Region]],2,FALSE)</f>
        <v>APAC</v>
      </c>
      <c r="L1043" s="9" t="str">
        <f>IF($T1043,tblSalaries[[#This Row],[Salary in USD]],"")</f>
        <v/>
      </c>
      <c r="M1043" s="9" t="str">
        <f>IF($T1043,tblSalaries[[#This Row],[Your Job Title]],"")</f>
        <v/>
      </c>
      <c r="N1043" s="9" t="str">
        <f>IF($T1043,tblSalaries[[#This Row],[Job Type]],"")</f>
        <v/>
      </c>
      <c r="O1043" s="9" t="str">
        <f>IF($T1043,tblSalaries[[#This Row],[clean Country]],"")</f>
        <v/>
      </c>
      <c r="P1043" s="9" t="str">
        <f>IF($T1043,tblSalaries[[#This Row],[How many hours of a day you work on Excel]],"")</f>
        <v/>
      </c>
      <c r="Q1043" s="9" t="str">
        <f>IF($T1043,tblSalaries[[#This Row],[Years of Experience]],"")</f>
        <v/>
      </c>
      <c r="R1043" s="9" t="str">
        <f>IF($T1043,tblSalaries[[#This Row],[Region]],"")</f>
        <v/>
      </c>
      <c r="T1043" s="11">
        <f t="shared" si="16"/>
        <v>0</v>
      </c>
      <c r="U1043" s="11">
        <f>VLOOKUP(tblSalaries[[#This Row],[Region]],SReg,2,FALSE)</f>
        <v>0</v>
      </c>
      <c r="V1043" s="11">
        <f>VLOOKUP(tblSalaries[[#This Row],[How many hours of a day you work on Excel]],SHours,2,FALSE)</f>
        <v>0</v>
      </c>
      <c r="W1043" s="11">
        <f>IF(tblSalaries[[#This Row],[Years of Experience]]="",Filters!$I$10,VLOOKUP(tblSalaries[[#This Row],[Years of Experience]],Filters!$G$3:$I$9,3,TRUE))</f>
        <v>0</v>
      </c>
    </row>
    <row r="1044" spans="2:23" ht="15" customHeight="1" x14ac:dyDescent="0.25">
      <c r="B1044" t="s">
        <v>2440</v>
      </c>
      <c r="C1044" s="1">
        <v>41057.613657407404</v>
      </c>
      <c r="D1044">
        <v>18000</v>
      </c>
      <c r="E1044" t="s">
        <v>17</v>
      </c>
      <c r="F1044" t="s">
        <v>17</v>
      </c>
      <c r="G1044" t="s">
        <v>62</v>
      </c>
      <c r="H1044" t="s">
        <v>7</v>
      </c>
      <c r="I1044">
        <v>7</v>
      </c>
      <c r="J1044" t="str">
        <f>VLOOKUP(tblSalaries[[#This Row],[clean Country]],tblCountries[[#All],[Mapping]:[Region]],2,FALSE)</f>
        <v>EMEA</v>
      </c>
      <c r="L1044" s="9" t="str">
        <f>IF($T1044,tblSalaries[[#This Row],[Salary in USD]],"")</f>
        <v/>
      </c>
      <c r="M1044" s="9" t="str">
        <f>IF($T1044,tblSalaries[[#This Row],[Your Job Title]],"")</f>
        <v/>
      </c>
      <c r="N1044" s="9" t="str">
        <f>IF($T1044,tblSalaries[[#This Row],[Job Type]],"")</f>
        <v/>
      </c>
      <c r="O1044" s="9" t="str">
        <f>IF($T1044,tblSalaries[[#This Row],[clean Country]],"")</f>
        <v/>
      </c>
      <c r="P1044" s="9" t="str">
        <f>IF($T1044,tblSalaries[[#This Row],[How many hours of a day you work on Excel]],"")</f>
        <v/>
      </c>
      <c r="Q1044" s="9" t="str">
        <f>IF($T1044,tblSalaries[[#This Row],[Years of Experience]],"")</f>
        <v/>
      </c>
      <c r="R1044" s="9" t="str">
        <f>IF($T1044,tblSalaries[[#This Row],[Region]],"")</f>
        <v/>
      </c>
      <c r="T1044" s="11">
        <f t="shared" si="16"/>
        <v>0</v>
      </c>
      <c r="U1044" s="11">
        <f>VLOOKUP(tblSalaries[[#This Row],[Region]],SReg,2,FALSE)</f>
        <v>0</v>
      </c>
      <c r="V1044" s="11">
        <f>VLOOKUP(tblSalaries[[#This Row],[How many hours of a day you work on Excel]],SHours,2,FALSE)</f>
        <v>1</v>
      </c>
      <c r="W1044" s="11">
        <f>IF(tblSalaries[[#This Row],[Years of Experience]]="",Filters!$I$10,VLOOKUP(tblSalaries[[#This Row],[Years of Experience]],Filters!$G$3:$I$9,3,TRUE))</f>
        <v>0</v>
      </c>
    </row>
    <row r="1045" spans="2:23" ht="15" customHeight="1" x14ac:dyDescent="0.25">
      <c r="B1045" t="s">
        <v>2441</v>
      </c>
      <c r="C1045" s="1">
        <v>41057.614189814813</v>
      </c>
      <c r="D1045">
        <v>3561.5833374885137</v>
      </c>
      <c r="E1045" t="s">
        <v>861</v>
      </c>
      <c r="F1045" t="s">
        <v>45</v>
      </c>
      <c r="G1045" t="s">
        <v>6</v>
      </c>
      <c r="H1045" t="s">
        <v>15</v>
      </c>
      <c r="I1045">
        <v>5</v>
      </c>
      <c r="J1045" t="str">
        <f>VLOOKUP(tblSalaries[[#This Row],[clean Country]],tblCountries[[#All],[Mapping]:[Region]],2,FALSE)</f>
        <v>APAC</v>
      </c>
      <c r="L1045" s="9" t="str">
        <f>IF($T1045,tblSalaries[[#This Row],[Salary in USD]],"")</f>
        <v/>
      </c>
      <c r="M1045" s="9" t="str">
        <f>IF($T1045,tblSalaries[[#This Row],[Your Job Title]],"")</f>
        <v/>
      </c>
      <c r="N1045" s="9" t="str">
        <f>IF($T1045,tblSalaries[[#This Row],[Job Type]],"")</f>
        <v/>
      </c>
      <c r="O1045" s="9" t="str">
        <f>IF($T1045,tblSalaries[[#This Row],[clean Country]],"")</f>
        <v/>
      </c>
      <c r="P1045" s="9" t="str">
        <f>IF($T1045,tblSalaries[[#This Row],[How many hours of a day you work on Excel]],"")</f>
        <v/>
      </c>
      <c r="Q1045" s="9" t="str">
        <f>IF($T1045,tblSalaries[[#This Row],[Years of Experience]],"")</f>
        <v/>
      </c>
      <c r="R1045" s="9" t="str">
        <f>IF($T1045,tblSalaries[[#This Row],[Region]],"")</f>
        <v/>
      </c>
      <c r="T1045" s="11">
        <f t="shared" si="16"/>
        <v>0</v>
      </c>
      <c r="U1045" s="11">
        <f>VLOOKUP(tblSalaries[[#This Row],[Region]],SReg,2,FALSE)</f>
        <v>0</v>
      </c>
      <c r="V1045" s="11">
        <f>VLOOKUP(tblSalaries[[#This Row],[How many hours of a day you work on Excel]],SHours,2,FALSE)</f>
        <v>0</v>
      </c>
      <c r="W1045" s="11">
        <f>IF(tblSalaries[[#This Row],[Years of Experience]]="",Filters!$I$10,VLOOKUP(tblSalaries[[#This Row],[Years of Experience]],Filters!$G$3:$I$9,3,TRUE))</f>
        <v>0</v>
      </c>
    </row>
    <row r="1046" spans="2:23" ht="15" customHeight="1" x14ac:dyDescent="0.25">
      <c r="B1046" t="s">
        <v>2442</v>
      </c>
      <c r="C1046" s="1">
        <v>41057.614629629628</v>
      </c>
      <c r="D1046">
        <v>3561.5833374885137</v>
      </c>
      <c r="E1046" t="s">
        <v>563</v>
      </c>
      <c r="F1046" t="s">
        <v>3391</v>
      </c>
      <c r="G1046" t="s">
        <v>6</v>
      </c>
      <c r="H1046" t="s">
        <v>7</v>
      </c>
      <c r="I1046">
        <v>3</v>
      </c>
      <c r="J1046" t="str">
        <f>VLOOKUP(tblSalaries[[#This Row],[clean Country]],tblCountries[[#All],[Mapping]:[Region]],2,FALSE)</f>
        <v>APAC</v>
      </c>
      <c r="L1046" s="9" t="str">
        <f>IF($T1046,tblSalaries[[#This Row],[Salary in USD]],"")</f>
        <v/>
      </c>
      <c r="M1046" s="9" t="str">
        <f>IF($T1046,tblSalaries[[#This Row],[Your Job Title]],"")</f>
        <v/>
      </c>
      <c r="N1046" s="9" t="str">
        <f>IF($T1046,tblSalaries[[#This Row],[Job Type]],"")</f>
        <v/>
      </c>
      <c r="O1046" s="9" t="str">
        <f>IF($T1046,tblSalaries[[#This Row],[clean Country]],"")</f>
        <v/>
      </c>
      <c r="P1046" s="9" t="str">
        <f>IF($T1046,tblSalaries[[#This Row],[How many hours of a day you work on Excel]],"")</f>
        <v/>
      </c>
      <c r="Q1046" s="9" t="str">
        <f>IF($T1046,tblSalaries[[#This Row],[Years of Experience]],"")</f>
        <v/>
      </c>
      <c r="R1046" s="9" t="str">
        <f>IF($T1046,tblSalaries[[#This Row],[Region]],"")</f>
        <v/>
      </c>
      <c r="T1046" s="11">
        <f t="shared" si="16"/>
        <v>0</v>
      </c>
      <c r="U1046" s="11">
        <f>VLOOKUP(tblSalaries[[#This Row],[Region]],SReg,2,FALSE)</f>
        <v>0</v>
      </c>
      <c r="V1046" s="11">
        <f>VLOOKUP(tblSalaries[[#This Row],[How many hours of a day you work on Excel]],SHours,2,FALSE)</f>
        <v>1</v>
      </c>
      <c r="W1046" s="11">
        <f>IF(tblSalaries[[#This Row],[Years of Experience]]="",Filters!$I$10,VLOOKUP(tblSalaries[[#This Row],[Years of Experience]],Filters!$G$3:$I$9,3,TRUE))</f>
        <v>0</v>
      </c>
    </row>
    <row r="1047" spans="2:23" ht="15" customHeight="1" x14ac:dyDescent="0.25">
      <c r="B1047" t="s">
        <v>2443</v>
      </c>
      <c r="C1047" s="1">
        <v>41057.615763888891</v>
      </c>
      <c r="D1047">
        <v>5100</v>
      </c>
      <c r="E1047" t="s">
        <v>563</v>
      </c>
      <c r="F1047" t="s">
        <v>3391</v>
      </c>
      <c r="G1047" t="s">
        <v>6</v>
      </c>
      <c r="H1047" t="s">
        <v>10</v>
      </c>
      <c r="I1047">
        <v>8</v>
      </c>
      <c r="J1047" t="str">
        <f>VLOOKUP(tblSalaries[[#This Row],[clean Country]],tblCountries[[#All],[Mapping]:[Region]],2,FALSE)</f>
        <v>APAC</v>
      </c>
      <c r="L1047" s="9" t="str">
        <f>IF($T1047,tblSalaries[[#This Row],[Salary in USD]],"")</f>
        <v/>
      </c>
      <c r="M1047" s="9" t="str">
        <f>IF($T1047,tblSalaries[[#This Row],[Your Job Title]],"")</f>
        <v/>
      </c>
      <c r="N1047" s="9" t="str">
        <f>IF($T1047,tblSalaries[[#This Row],[Job Type]],"")</f>
        <v/>
      </c>
      <c r="O1047" s="9" t="str">
        <f>IF($T1047,tblSalaries[[#This Row],[clean Country]],"")</f>
        <v/>
      </c>
      <c r="P1047" s="9" t="str">
        <f>IF($T1047,tblSalaries[[#This Row],[How many hours of a day you work on Excel]],"")</f>
        <v/>
      </c>
      <c r="Q1047" s="9" t="str">
        <f>IF($T1047,tblSalaries[[#This Row],[Years of Experience]],"")</f>
        <v/>
      </c>
      <c r="R1047" s="9" t="str">
        <f>IF($T1047,tblSalaries[[#This Row],[Region]],"")</f>
        <v/>
      </c>
      <c r="T1047" s="11">
        <f t="shared" si="16"/>
        <v>0</v>
      </c>
      <c r="U1047" s="11">
        <f>VLOOKUP(tblSalaries[[#This Row],[Region]],SReg,2,FALSE)</f>
        <v>0</v>
      </c>
      <c r="V1047" s="11">
        <f>VLOOKUP(tblSalaries[[#This Row],[How many hours of a day you work on Excel]],SHours,2,FALSE)</f>
        <v>1</v>
      </c>
      <c r="W1047" s="11">
        <f>IF(tblSalaries[[#This Row],[Years of Experience]]="",Filters!$I$10,VLOOKUP(tblSalaries[[#This Row],[Years of Experience]],Filters!$G$3:$I$9,3,TRUE))</f>
        <v>0</v>
      </c>
    </row>
    <row r="1048" spans="2:23" ht="15" customHeight="1" x14ac:dyDescent="0.25">
      <c r="B1048" t="s">
        <v>2444</v>
      </c>
      <c r="C1048" s="1">
        <v>41057.618090277778</v>
      </c>
      <c r="D1048">
        <v>21369.500024931083</v>
      </c>
      <c r="E1048" t="s">
        <v>566</v>
      </c>
      <c r="F1048" t="s">
        <v>17</v>
      </c>
      <c r="G1048" t="s">
        <v>6</v>
      </c>
      <c r="H1048" t="s">
        <v>7</v>
      </c>
      <c r="I1048">
        <v>7</v>
      </c>
      <c r="J1048" t="str">
        <f>VLOOKUP(tblSalaries[[#This Row],[clean Country]],tblCountries[[#All],[Mapping]:[Region]],2,FALSE)</f>
        <v>APAC</v>
      </c>
      <c r="L1048" s="9" t="str">
        <f>IF($T1048,tblSalaries[[#This Row],[Salary in USD]],"")</f>
        <v/>
      </c>
      <c r="M1048" s="9" t="str">
        <f>IF($T1048,tblSalaries[[#This Row],[Your Job Title]],"")</f>
        <v/>
      </c>
      <c r="N1048" s="9" t="str">
        <f>IF($T1048,tblSalaries[[#This Row],[Job Type]],"")</f>
        <v/>
      </c>
      <c r="O1048" s="9" t="str">
        <f>IF($T1048,tblSalaries[[#This Row],[clean Country]],"")</f>
        <v/>
      </c>
      <c r="P1048" s="9" t="str">
        <f>IF($T1048,tblSalaries[[#This Row],[How many hours of a day you work on Excel]],"")</f>
        <v/>
      </c>
      <c r="Q1048" s="9" t="str">
        <f>IF($T1048,tblSalaries[[#This Row],[Years of Experience]],"")</f>
        <v/>
      </c>
      <c r="R1048" s="9" t="str">
        <f>IF($T1048,tblSalaries[[#This Row],[Region]],"")</f>
        <v/>
      </c>
      <c r="T1048" s="11">
        <f t="shared" si="16"/>
        <v>0</v>
      </c>
      <c r="U1048" s="11">
        <f>VLOOKUP(tblSalaries[[#This Row],[Region]],SReg,2,FALSE)</f>
        <v>0</v>
      </c>
      <c r="V1048" s="11">
        <f>VLOOKUP(tblSalaries[[#This Row],[How many hours of a day you work on Excel]],SHours,2,FALSE)</f>
        <v>1</v>
      </c>
      <c r="W1048" s="11">
        <f>IF(tblSalaries[[#This Row],[Years of Experience]]="",Filters!$I$10,VLOOKUP(tblSalaries[[#This Row],[Years of Experience]],Filters!$G$3:$I$9,3,TRUE))</f>
        <v>0</v>
      </c>
    </row>
    <row r="1049" spans="2:23" ht="15" customHeight="1" x14ac:dyDescent="0.25">
      <c r="B1049" t="s">
        <v>2445</v>
      </c>
      <c r="C1049" s="1">
        <v>41057.61996527778</v>
      </c>
      <c r="D1049">
        <v>5342.3750062327708</v>
      </c>
      <c r="E1049" t="s">
        <v>862</v>
      </c>
      <c r="F1049" t="s">
        <v>294</v>
      </c>
      <c r="G1049" t="s">
        <v>6</v>
      </c>
      <c r="H1049" t="s">
        <v>15</v>
      </c>
      <c r="I1049">
        <v>1</v>
      </c>
      <c r="J1049" t="str">
        <f>VLOOKUP(tblSalaries[[#This Row],[clean Country]],tblCountries[[#All],[Mapping]:[Region]],2,FALSE)</f>
        <v>APAC</v>
      </c>
      <c r="L1049" s="9" t="str">
        <f>IF($T1049,tblSalaries[[#This Row],[Salary in USD]],"")</f>
        <v/>
      </c>
      <c r="M1049" s="9" t="str">
        <f>IF($T1049,tblSalaries[[#This Row],[Your Job Title]],"")</f>
        <v/>
      </c>
      <c r="N1049" s="9" t="str">
        <f>IF($T1049,tblSalaries[[#This Row],[Job Type]],"")</f>
        <v/>
      </c>
      <c r="O1049" s="9" t="str">
        <f>IF($T1049,tblSalaries[[#This Row],[clean Country]],"")</f>
        <v/>
      </c>
      <c r="P1049" s="9" t="str">
        <f>IF($T1049,tblSalaries[[#This Row],[How many hours of a day you work on Excel]],"")</f>
        <v/>
      </c>
      <c r="Q1049" s="9" t="str">
        <f>IF($T1049,tblSalaries[[#This Row],[Years of Experience]],"")</f>
        <v/>
      </c>
      <c r="R1049" s="9" t="str">
        <f>IF($T1049,tblSalaries[[#This Row],[Region]],"")</f>
        <v/>
      </c>
      <c r="T1049" s="11">
        <f t="shared" si="16"/>
        <v>0</v>
      </c>
      <c r="U1049" s="11">
        <f>VLOOKUP(tblSalaries[[#This Row],[Region]],SReg,2,FALSE)</f>
        <v>0</v>
      </c>
      <c r="V1049" s="11">
        <f>VLOOKUP(tblSalaries[[#This Row],[How many hours of a day you work on Excel]],SHours,2,FALSE)</f>
        <v>0</v>
      </c>
      <c r="W1049" s="11">
        <f>IF(tblSalaries[[#This Row],[Years of Experience]]="",Filters!$I$10,VLOOKUP(tblSalaries[[#This Row],[Years of Experience]],Filters!$G$3:$I$9,3,TRUE))</f>
        <v>0</v>
      </c>
    </row>
    <row r="1050" spans="2:23" ht="15" customHeight="1" x14ac:dyDescent="0.25">
      <c r="B1050" t="s">
        <v>2446</v>
      </c>
      <c r="C1050" s="1">
        <v>41057.620162037034</v>
      </c>
      <c r="D1050">
        <v>50000</v>
      </c>
      <c r="E1050" t="s">
        <v>468</v>
      </c>
      <c r="F1050" t="s">
        <v>3393</v>
      </c>
      <c r="G1050" t="s">
        <v>6</v>
      </c>
      <c r="H1050" t="s">
        <v>22</v>
      </c>
      <c r="I1050">
        <v>26</v>
      </c>
      <c r="J1050" t="str">
        <f>VLOOKUP(tblSalaries[[#This Row],[clean Country]],tblCountries[[#All],[Mapping]:[Region]],2,FALSE)</f>
        <v>APAC</v>
      </c>
      <c r="L1050" s="9" t="str">
        <f>IF($T1050,tblSalaries[[#This Row],[Salary in USD]],"")</f>
        <v/>
      </c>
      <c r="M1050" s="9" t="str">
        <f>IF($T1050,tblSalaries[[#This Row],[Your Job Title]],"")</f>
        <v/>
      </c>
      <c r="N1050" s="9" t="str">
        <f>IF($T1050,tblSalaries[[#This Row],[Job Type]],"")</f>
        <v/>
      </c>
      <c r="O1050" s="9" t="str">
        <f>IF($T1050,tblSalaries[[#This Row],[clean Country]],"")</f>
        <v/>
      </c>
      <c r="P1050" s="9" t="str">
        <f>IF($T1050,tblSalaries[[#This Row],[How many hours of a day you work on Excel]],"")</f>
        <v/>
      </c>
      <c r="Q1050" s="9" t="str">
        <f>IF($T1050,tblSalaries[[#This Row],[Years of Experience]],"")</f>
        <v/>
      </c>
      <c r="R1050" s="9" t="str">
        <f>IF($T1050,tblSalaries[[#This Row],[Region]],"")</f>
        <v/>
      </c>
      <c r="T1050" s="11">
        <f t="shared" si="16"/>
        <v>0</v>
      </c>
      <c r="U1050" s="11">
        <f>VLOOKUP(tblSalaries[[#This Row],[Region]],SReg,2,FALSE)</f>
        <v>0</v>
      </c>
      <c r="V1050" s="11">
        <f>VLOOKUP(tblSalaries[[#This Row],[How many hours of a day you work on Excel]],SHours,2,FALSE)</f>
        <v>0</v>
      </c>
      <c r="W1050" s="11">
        <f>IF(tblSalaries[[#This Row],[Years of Experience]]="",Filters!$I$10,VLOOKUP(tblSalaries[[#This Row],[Years of Experience]],Filters!$G$3:$I$9,3,TRUE))</f>
        <v>1</v>
      </c>
    </row>
    <row r="1051" spans="2:23" ht="15" customHeight="1" x14ac:dyDescent="0.25">
      <c r="B1051" t="s">
        <v>2447</v>
      </c>
      <c r="C1051" s="1">
        <v>41057.620648148149</v>
      </c>
      <c r="D1051">
        <v>28492.66669990811</v>
      </c>
      <c r="E1051" t="s">
        <v>863</v>
      </c>
      <c r="F1051" t="s">
        <v>45</v>
      </c>
      <c r="G1051" t="s">
        <v>6</v>
      </c>
      <c r="H1051" t="s">
        <v>10</v>
      </c>
      <c r="I1051">
        <v>9</v>
      </c>
      <c r="J1051" t="str">
        <f>VLOOKUP(tblSalaries[[#This Row],[clean Country]],tblCountries[[#All],[Mapping]:[Region]],2,FALSE)</f>
        <v>APAC</v>
      </c>
      <c r="L1051" s="9" t="str">
        <f>IF($T1051,tblSalaries[[#This Row],[Salary in USD]],"")</f>
        <v/>
      </c>
      <c r="M1051" s="9" t="str">
        <f>IF($T1051,tblSalaries[[#This Row],[Your Job Title]],"")</f>
        <v/>
      </c>
      <c r="N1051" s="9" t="str">
        <f>IF($T1051,tblSalaries[[#This Row],[Job Type]],"")</f>
        <v/>
      </c>
      <c r="O1051" s="9" t="str">
        <f>IF($T1051,tblSalaries[[#This Row],[clean Country]],"")</f>
        <v/>
      </c>
      <c r="P1051" s="9" t="str">
        <f>IF($T1051,tblSalaries[[#This Row],[How many hours of a day you work on Excel]],"")</f>
        <v/>
      </c>
      <c r="Q1051" s="9" t="str">
        <f>IF($T1051,tblSalaries[[#This Row],[Years of Experience]],"")</f>
        <v/>
      </c>
      <c r="R1051" s="9" t="str">
        <f>IF($T1051,tblSalaries[[#This Row],[Region]],"")</f>
        <v/>
      </c>
      <c r="T1051" s="11">
        <f t="shared" si="16"/>
        <v>0</v>
      </c>
      <c r="U1051" s="11">
        <f>VLOOKUP(tblSalaries[[#This Row],[Region]],SReg,2,FALSE)</f>
        <v>0</v>
      </c>
      <c r="V1051" s="11">
        <f>VLOOKUP(tblSalaries[[#This Row],[How many hours of a day you work on Excel]],SHours,2,FALSE)</f>
        <v>1</v>
      </c>
      <c r="W1051" s="11">
        <f>IF(tblSalaries[[#This Row],[Years of Experience]]="",Filters!$I$10,VLOOKUP(tblSalaries[[#This Row],[Years of Experience]],Filters!$G$3:$I$9,3,TRUE))</f>
        <v>0</v>
      </c>
    </row>
    <row r="1052" spans="2:23" ht="15" customHeight="1" x14ac:dyDescent="0.25">
      <c r="B1052" t="s">
        <v>2448</v>
      </c>
      <c r="C1052" s="1">
        <v>41057.622534722221</v>
      </c>
      <c r="D1052">
        <v>24588.381044249632</v>
      </c>
      <c r="E1052" t="s">
        <v>864</v>
      </c>
      <c r="F1052" t="s">
        <v>17</v>
      </c>
      <c r="G1052" t="s">
        <v>59</v>
      </c>
      <c r="H1052" t="s">
        <v>10</v>
      </c>
      <c r="I1052">
        <v>0</v>
      </c>
      <c r="J1052" t="str">
        <f>VLOOKUP(tblSalaries[[#This Row],[clean Country]],tblCountries[[#All],[Mapping]:[Region]],2,FALSE)</f>
        <v>EMEA</v>
      </c>
      <c r="L1052" s="9" t="str">
        <f>IF($T1052,tblSalaries[[#This Row],[Salary in USD]],"")</f>
        <v/>
      </c>
      <c r="M1052" s="9" t="str">
        <f>IF($T1052,tblSalaries[[#This Row],[Your Job Title]],"")</f>
        <v/>
      </c>
      <c r="N1052" s="9" t="str">
        <f>IF($T1052,tblSalaries[[#This Row],[Job Type]],"")</f>
        <v/>
      </c>
      <c r="O1052" s="9" t="str">
        <f>IF($T1052,tblSalaries[[#This Row],[clean Country]],"")</f>
        <v/>
      </c>
      <c r="P1052" s="9" t="str">
        <f>IF($T1052,tblSalaries[[#This Row],[How many hours of a day you work on Excel]],"")</f>
        <v/>
      </c>
      <c r="Q1052" s="9" t="str">
        <f>IF($T1052,tblSalaries[[#This Row],[Years of Experience]],"")</f>
        <v/>
      </c>
      <c r="R1052" s="9" t="str">
        <f>IF($T1052,tblSalaries[[#This Row],[Region]],"")</f>
        <v/>
      </c>
      <c r="T1052" s="11">
        <f t="shared" si="16"/>
        <v>0</v>
      </c>
      <c r="U1052" s="11">
        <f>VLOOKUP(tblSalaries[[#This Row],[Region]],SReg,2,FALSE)</f>
        <v>0</v>
      </c>
      <c r="V1052" s="11">
        <f>VLOOKUP(tblSalaries[[#This Row],[How many hours of a day you work on Excel]],SHours,2,FALSE)</f>
        <v>1</v>
      </c>
      <c r="W1052" s="11">
        <f>IF(tblSalaries[[#This Row],[Years of Experience]]="",Filters!$I$10,VLOOKUP(tblSalaries[[#This Row],[Years of Experience]],Filters!$G$3:$I$9,3,TRUE))</f>
        <v>0</v>
      </c>
    </row>
    <row r="1053" spans="2:23" ht="15" customHeight="1" x14ac:dyDescent="0.25">
      <c r="B1053" t="s">
        <v>2449</v>
      </c>
      <c r="C1053" s="1">
        <v>41057.633773148147</v>
      </c>
      <c r="D1053">
        <v>7000</v>
      </c>
      <c r="E1053" t="s">
        <v>563</v>
      </c>
      <c r="F1053" t="s">
        <v>3391</v>
      </c>
      <c r="G1053" t="s">
        <v>6</v>
      </c>
      <c r="H1053" t="s">
        <v>10</v>
      </c>
      <c r="I1053">
        <v>5</v>
      </c>
      <c r="J1053" t="str">
        <f>VLOOKUP(tblSalaries[[#This Row],[clean Country]],tblCountries[[#All],[Mapping]:[Region]],2,FALSE)</f>
        <v>APAC</v>
      </c>
      <c r="L1053" s="9" t="str">
        <f>IF($T1053,tblSalaries[[#This Row],[Salary in USD]],"")</f>
        <v/>
      </c>
      <c r="M1053" s="9" t="str">
        <f>IF($T1053,tblSalaries[[#This Row],[Your Job Title]],"")</f>
        <v/>
      </c>
      <c r="N1053" s="9" t="str">
        <f>IF($T1053,tblSalaries[[#This Row],[Job Type]],"")</f>
        <v/>
      </c>
      <c r="O1053" s="9" t="str">
        <f>IF($T1053,tblSalaries[[#This Row],[clean Country]],"")</f>
        <v/>
      </c>
      <c r="P1053" s="9" t="str">
        <f>IF($T1053,tblSalaries[[#This Row],[How many hours of a day you work on Excel]],"")</f>
        <v/>
      </c>
      <c r="Q1053" s="9" t="str">
        <f>IF($T1053,tblSalaries[[#This Row],[Years of Experience]],"")</f>
        <v/>
      </c>
      <c r="R1053" s="9" t="str">
        <f>IF($T1053,tblSalaries[[#This Row],[Region]],"")</f>
        <v/>
      </c>
      <c r="T1053" s="11">
        <f t="shared" si="16"/>
        <v>0</v>
      </c>
      <c r="U1053" s="11">
        <f>VLOOKUP(tblSalaries[[#This Row],[Region]],SReg,2,FALSE)</f>
        <v>0</v>
      </c>
      <c r="V1053" s="11">
        <f>VLOOKUP(tblSalaries[[#This Row],[How many hours of a day you work on Excel]],SHours,2,FALSE)</f>
        <v>1</v>
      </c>
      <c r="W1053" s="11">
        <f>IF(tblSalaries[[#This Row],[Years of Experience]]="",Filters!$I$10,VLOOKUP(tblSalaries[[#This Row],[Years of Experience]],Filters!$G$3:$I$9,3,TRUE))</f>
        <v>0</v>
      </c>
    </row>
    <row r="1054" spans="2:23" ht="15" customHeight="1" x14ac:dyDescent="0.25">
      <c r="B1054" t="s">
        <v>2450</v>
      </c>
      <c r="C1054" s="1">
        <v>41057.636342592596</v>
      </c>
      <c r="D1054">
        <v>7799.8675090998449</v>
      </c>
      <c r="E1054" t="s">
        <v>865</v>
      </c>
      <c r="F1054" t="s">
        <v>17</v>
      </c>
      <c r="G1054" t="s">
        <v>6</v>
      </c>
      <c r="H1054" t="s">
        <v>22</v>
      </c>
      <c r="I1054">
        <v>10</v>
      </c>
      <c r="J1054" t="str">
        <f>VLOOKUP(tblSalaries[[#This Row],[clean Country]],tblCountries[[#All],[Mapping]:[Region]],2,FALSE)</f>
        <v>APAC</v>
      </c>
      <c r="L1054" s="9" t="str">
        <f>IF($T1054,tblSalaries[[#This Row],[Salary in USD]],"")</f>
        <v/>
      </c>
      <c r="M1054" s="9" t="str">
        <f>IF($T1054,tblSalaries[[#This Row],[Your Job Title]],"")</f>
        <v/>
      </c>
      <c r="N1054" s="9" t="str">
        <f>IF($T1054,tblSalaries[[#This Row],[Job Type]],"")</f>
        <v/>
      </c>
      <c r="O1054" s="9" t="str">
        <f>IF($T1054,tblSalaries[[#This Row],[clean Country]],"")</f>
        <v/>
      </c>
      <c r="P1054" s="9" t="str">
        <f>IF($T1054,tblSalaries[[#This Row],[How many hours of a day you work on Excel]],"")</f>
        <v/>
      </c>
      <c r="Q1054" s="9" t="str">
        <f>IF($T1054,tblSalaries[[#This Row],[Years of Experience]],"")</f>
        <v/>
      </c>
      <c r="R1054" s="9" t="str">
        <f>IF($T1054,tblSalaries[[#This Row],[Region]],"")</f>
        <v/>
      </c>
      <c r="T1054" s="11">
        <f t="shared" si="16"/>
        <v>0</v>
      </c>
      <c r="U1054" s="11">
        <f>VLOOKUP(tblSalaries[[#This Row],[Region]],SReg,2,FALSE)</f>
        <v>0</v>
      </c>
      <c r="V1054" s="11">
        <f>VLOOKUP(tblSalaries[[#This Row],[How many hours of a day you work on Excel]],SHours,2,FALSE)</f>
        <v>0</v>
      </c>
      <c r="W1054" s="11">
        <f>IF(tblSalaries[[#This Row],[Years of Experience]]="",Filters!$I$10,VLOOKUP(tblSalaries[[#This Row],[Years of Experience]],Filters!$G$3:$I$9,3,TRUE))</f>
        <v>1</v>
      </c>
    </row>
    <row r="1055" spans="2:23" ht="15" customHeight="1" x14ac:dyDescent="0.25">
      <c r="B1055" t="s">
        <v>2451</v>
      </c>
      <c r="C1055" s="1">
        <v>41057.640173611115</v>
      </c>
      <c r="D1055">
        <v>78808.913603364199</v>
      </c>
      <c r="E1055" t="s">
        <v>866</v>
      </c>
      <c r="F1055" t="s">
        <v>45</v>
      </c>
      <c r="G1055" t="s">
        <v>59</v>
      </c>
      <c r="H1055" t="s">
        <v>15</v>
      </c>
      <c r="I1055">
        <v>12</v>
      </c>
      <c r="J1055" t="str">
        <f>VLOOKUP(tblSalaries[[#This Row],[clean Country]],tblCountries[[#All],[Mapping]:[Region]],2,FALSE)</f>
        <v>EMEA</v>
      </c>
      <c r="L1055" s="9" t="str">
        <f>IF($T1055,tblSalaries[[#This Row],[Salary in USD]],"")</f>
        <v/>
      </c>
      <c r="M1055" s="9" t="str">
        <f>IF($T1055,tblSalaries[[#This Row],[Your Job Title]],"")</f>
        <v/>
      </c>
      <c r="N1055" s="9" t="str">
        <f>IF($T1055,tblSalaries[[#This Row],[Job Type]],"")</f>
        <v/>
      </c>
      <c r="O1055" s="9" t="str">
        <f>IF($T1055,tblSalaries[[#This Row],[clean Country]],"")</f>
        <v/>
      </c>
      <c r="P1055" s="9" t="str">
        <f>IF($T1055,tblSalaries[[#This Row],[How many hours of a day you work on Excel]],"")</f>
        <v/>
      </c>
      <c r="Q1055" s="9" t="str">
        <f>IF($T1055,tblSalaries[[#This Row],[Years of Experience]],"")</f>
        <v/>
      </c>
      <c r="R1055" s="9" t="str">
        <f>IF($T1055,tblSalaries[[#This Row],[Region]],"")</f>
        <v/>
      </c>
      <c r="T1055" s="11">
        <f t="shared" si="16"/>
        <v>0</v>
      </c>
      <c r="U1055" s="11">
        <f>VLOOKUP(tblSalaries[[#This Row],[Region]],SReg,2,FALSE)</f>
        <v>0</v>
      </c>
      <c r="V1055" s="11">
        <f>VLOOKUP(tblSalaries[[#This Row],[How many hours of a day you work on Excel]],SHours,2,FALSE)</f>
        <v>0</v>
      </c>
      <c r="W1055" s="11">
        <f>IF(tblSalaries[[#This Row],[Years of Experience]]="",Filters!$I$10,VLOOKUP(tblSalaries[[#This Row],[Years of Experience]],Filters!$G$3:$I$9,3,TRUE))</f>
        <v>1</v>
      </c>
    </row>
    <row r="1056" spans="2:23" ht="15" customHeight="1" x14ac:dyDescent="0.25">
      <c r="B1056" t="s">
        <v>2452</v>
      </c>
      <c r="C1056" s="1">
        <v>41057.644432870373</v>
      </c>
      <c r="D1056">
        <v>6720</v>
      </c>
      <c r="E1056" t="s">
        <v>563</v>
      </c>
      <c r="F1056" t="s">
        <v>3391</v>
      </c>
      <c r="G1056" t="s">
        <v>6</v>
      </c>
      <c r="H1056" t="s">
        <v>7</v>
      </c>
      <c r="I1056">
        <v>6</v>
      </c>
      <c r="J1056" t="str">
        <f>VLOOKUP(tblSalaries[[#This Row],[clean Country]],tblCountries[[#All],[Mapping]:[Region]],2,FALSE)</f>
        <v>APAC</v>
      </c>
      <c r="L1056" s="9" t="str">
        <f>IF($T1056,tblSalaries[[#This Row],[Salary in USD]],"")</f>
        <v/>
      </c>
      <c r="M1056" s="9" t="str">
        <f>IF($T1056,tblSalaries[[#This Row],[Your Job Title]],"")</f>
        <v/>
      </c>
      <c r="N1056" s="9" t="str">
        <f>IF($T1056,tblSalaries[[#This Row],[Job Type]],"")</f>
        <v/>
      </c>
      <c r="O1056" s="9" t="str">
        <f>IF($T1056,tblSalaries[[#This Row],[clean Country]],"")</f>
        <v/>
      </c>
      <c r="P1056" s="9" t="str">
        <f>IF($T1056,tblSalaries[[#This Row],[How many hours of a day you work on Excel]],"")</f>
        <v/>
      </c>
      <c r="Q1056" s="9" t="str">
        <f>IF($T1056,tblSalaries[[#This Row],[Years of Experience]],"")</f>
        <v/>
      </c>
      <c r="R1056" s="9" t="str">
        <f>IF($T1056,tblSalaries[[#This Row],[Region]],"")</f>
        <v/>
      </c>
      <c r="T1056" s="11">
        <f t="shared" si="16"/>
        <v>0</v>
      </c>
      <c r="U1056" s="11">
        <f>VLOOKUP(tblSalaries[[#This Row],[Region]],SReg,2,FALSE)</f>
        <v>0</v>
      </c>
      <c r="V1056" s="11">
        <f>VLOOKUP(tblSalaries[[#This Row],[How many hours of a day you work on Excel]],SHours,2,FALSE)</f>
        <v>1</v>
      </c>
      <c r="W1056" s="11">
        <f>IF(tblSalaries[[#This Row],[Years of Experience]]="",Filters!$I$10,VLOOKUP(tblSalaries[[#This Row],[Years of Experience]],Filters!$G$3:$I$9,3,TRUE))</f>
        <v>0</v>
      </c>
    </row>
    <row r="1057" spans="2:23" ht="15" customHeight="1" x14ac:dyDescent="0.25">
      <c r="B1057" t="s">
        <v>2453</v>
      </c>
      <c r="C1057" s="1">
        <v>41057.645416666666</v>
      </c>
      <c r="D1057">
        <v>4451.9791718606421</v>
      </c>
      <c r="E1057" t="s">
        <v>867</v>
      </c>
      <c r="F1057" t="s">
        <v>3391</v>
      </c>
      <c r="G1057" t="s">
        <v>6</v>
      </c>
      <c r="H1057" t="s">
        <v>10</v>
      </c>
      <c r="I1057">
        <v>3.5</v>
      </c>
      <c r="J1057" t="str">
        <f>VLOOKUP(tblSalaries[[#This Row],[clean Country]],tblCountries[[#All],[Mapping]:[Region]],2,FALSE)</f>
        <v>APAC</v>
      </c>
      <c r="L1057" s="9" t="str">
        <f>IF($T1057,tblSalaries[[#This Row],[Salary in USD]],"")</f>
        <v/>
      </c>
      <c r="M1057" s="9" t="str">
        <f>IF($T1057,tblSalaries[[#This Row],[Your Job Title]],"")</f>
        <v/>
      </c>
      <c r="N1057" s="9" t="str">
        <f>IF($T1057,tblSalaries[[#This Row],[Job Type]],"")</f>
        <v/>
      </c>
      <c r="O1057" s="9" t="str">
        <f>IF($T1057,tblSalaries[[#This Row],[clean Country]],"")</f>
        <v/>
      </c>
      <c r="P1057" s="9" t="str">
        <f>IF($T1057,tblSalaries[[#This Row],[How many hours of a day you work on Excel]],"")</f>
        <v/>
      </c>
      <c r="Q1057" s="9" t="str">
        <f>IF($T1057,tblSalaries[[#This Row],[Years of Experience]],"")</f>
        <v/>
      </c>
      <c r="R1057" s="9" t="str">
        <f>IF($T1057,tblSalaries[[#This Row],[Region]],"")</f>
        <v/>
      </c>
      <c r="T1057" s="11">
        <f t="shared" si="16"/>
        <v>0</v>
      </c>
      <c r="U1057" s="11">
        <f>VLOOKUP(tblSalaries[[#This Row],[Region]],SReg,2,FALSE)</f>
        <v>0</v>
      </c>
      <c r="V1057" s="11">
        <f>VLOOKUP(tblSalaries[[#This Row],[How many hours of a day you work on Excel]],SHours,2,FALSE)</f>
        <v>1</v>
      </c>
      <c r="W1057" s="11">
        <f>IF(tblSalaries[[#This Row],[Years of Experience]]="",Filters!$I$10,VLOOKUP(tblSalaries[[#This Row],[Years of Experience]],Filters!$G$3:$I$9,3,TRUE))</f>
        <v>0</v>
      </c>
    </row>
    <row r="1058" spans="2:23" ht="15" customHeight="1" x14ac:dyDescent="0.25">
      <c r="B1058" t="s">
        <v>2454</v>
      </c>
      <c r="C1058" s="1">
        <v>41057.645752314813</v>
      </c>
      <c r="D1058">
        <v>47285.348162018527</v>
      </c>
      <c r="E1058" t="s">
        <v>126</v>
      </c>
      <c r="F1058" t="s">
        <v>17</v>
      </c>
      <c r="G1058" t="s">
        <v>59</v>
      </c>
      <c r="H1058" t="s">
        <v>10</v>
      </c>
      <c r="I1058">
        <v>15</v>
      </c>
      <c r="J1058" t="str">
        <f>VLOOKUP(tblSalaries[[#This Row],[clean Country]],tblCountries[[#All],[Mapping]:[Region]],2,FALSE)</f>
        <v>EMEA</v>
      </c>
      <c r="L1058" s="9" t="str">
        <f>IF($T1058,tblSalaries[[#This Row],[Salary in USD]],"")</f>
        <v/>
      </c>
      <c r="M1058" s="9" t="str">
        <f>IF($T1058,tblSalaries[[#This Row],[Your Job Title]],"")</f>
        <v/>
      </c>
      <c r="N1058" s="9" t="str">
        <f>IF($T1058,tblSalaries[[#This Row],[Job Type]],"")</f>
        <v/>
      </c>
      <c r="O1058" s="9" t="str">
        <f>IF($T1058,tblSalaries[[#This Row],[clean Country]],"")</f>
        <v/>
      </c>
      <c r="P1058" s="9" t="str">
        <f>IF($T1058,tblSalaries[[#This Row],[How many hours of a day you work on Excel]],"")</f>
        <v/>
      </c>
      <c r="Q1058" s="9" t="str">
        <f>IF($T1058,tblSalaries[[#This Row],[Years of Experience]],"")</f>
        <v/>
      </c>
      <c r="R1058" s="9" t="str">
        <f>IF($T1058,tblSalaries[[#This Row],[Region]],"")</f>
        <v/>
      </c>
      <c r="T1058" s="11">
        <f t="shared" si="16"/>
        <v>0</v>
      </c>
      <c r="U1058" s="11">
        <f>VLOOKUP(tblSalaries[[#This Row],[Region]],SReg,2,FALSE)</f>
        <v>0</v>
      </c>
      <c r="V1058" s="11">
        <f>VLOOKUP(tblSalaries[[#This Row],[How many hours of a day you work on Excel]],SHours,2,FALSE)</f>
        <v>1</v>
      </c>
      <c r="W1058" s="11">
        <f>IF(tblSalaries[[#This Row],[Years of Experience]]="",Filters!$I$10,VLOOKUP(tblSalaries[[#This Row],[Years of Experience]],Filters!$G$3:$I$9,3,TRUE))</f>
        <v>1</v>
      </c>
    </row>
    <row r="1059" spans="2:23" ht="15" customHeight="1" x14ac:dyDescent="0.25">
      <c r="B1059" t="s">
        <v>2455</v>
      </c>
      <c r="C1059" s="1">
        <v>41057.648182870369</v>
      </c>
      <c r="D1059">
        <v>7200</v>
      </c>
      <c r="E1059" t="s">
        <v>868</v>
      </c>
      <c r="F1059" t="s">
        <v>17</v>
      </c>
      <c r="G1059" t="s">
        <v>6</v>
      </c>
      <c r="H1059" t="s">
        <v>10</v>
      </c>
      <c r="I1059">
        <v>10</v>
      </c>
      <c r="J1059" t="str">
        <f>VLOOKUP(tblSalaries[[#This Row],[clean Country]],tblCountries[[#All],[Mapping]:[Region]],2,FALSE)</f>
        <v>APAC</v>
      </c>
      <c r="L1059" s="9" t="str">
        <f>IF($T1059,tblSalaries[[#This Row],[Salary in USD]],"")</f>
        <v/>
      </c>
      <c r="M1059" s="9" t="str">
        <f>IF($T1059,tblSalaries[[#This Row],[Your Job Title]],"")</f>
        <v/>
      </c>
      <c r="N1059" s="9" t="str">
        <f>IF($T1059,tblSalaries[[#This Row],[Job Type]],"")</f>
        <v/>
      </c>
      <c r="O1059" s="9" t="str">
        <f>IF($T1059,tblSalaries[[#This Row],[clean Country]],"")</f>
        <v/>
      </c>
      <c r="P1059" s="9" t="str">
        <f>IF($T1059,tblSalaries[[#This Row],[How many hours of a day you work on Excel]],"")</f>
        <v/>
      </c>
      <c r="Q1059" s="9" t="str">
        <f>IF($T1059,tblSalaries[[#This Row],[Years of Experience]],"")</f>
        <v/>
      </c>
      <c r="R1059" s="9" t="str">
        <f>IF($T1059,tblSalaries[[#This Row],[Region]],"")</f>
        <v/>
      </c>
      <c r="T1059" s="11">
        <f t="shared" si="16"/>
        <v>0</v>
      </c>
      <c r="U1059" s="11">
        <f>VLOOKUP(tblSalaries[[#This Row],[Region]],SReg,2,FALSE)</f>
        <v>0</v>
      </c>
      <c r="V1059" s="11">
        <f>VLOOKUP(tblSalaries[[#This Row],[How many hours of a day you work on Excel]],SHours,2,FALSE)</f>
        <v>1</v>
      </c>
      <c r="W1059" s="11">
        <f>IF(tblSalaries[[#This Row],[Years of Experience]]="",Filters!$I$10,VLOOKUP(tblSalaries[[#This Row],[Years of Experience]],Filters!$G$3:$I$9,3,TRUE))</f>
        <v>1</v>
      </c>
    </row>
    <row r="1060" spans="2:23" ht="15" customHeight="1" x14ac:dyDescent="0.25">
      <c r="B1060" t="s">
        <v>2456</v>
      </c>
      <c r="C1060" s="1">
        <v>41057.648344907408</v>
      </c>
      <c r="D1060">
        <v>44519.791718606422</v>
      </c>
      <c r="E1060" t="s">
        <v>869</v>
      </c>
      <c r="F1060" t="s">
        <v>3393</v>
      </c>
      <c r="G1060" t="s">
        <v>6</v>
      </c>
      <c r="H1060" t="s">
        <v>7</v>
      </c>
      <c r="I1060">
        <v>9</v>
      </c>
      <c r="J1060" t="str">
        <f>VLOOKUP(tblSalaries[[#This Row],[clean Country]],tblCountries[[#All],[Mapping]:[Region]],2,FALSE)</f>
        <v>APAC</v>
      </c>
      <c r="L1060" s="9" t="str">
        <f>IF($T1060,tblSalaries[[#This Row],[Salary in USD]],"")</f>
        <v/>
      </c>
      <c r="M1060" s="9" t="str">
        <f>IF($T1060,tblSalaries[[#This Row],[Your Job Title]],"")</f>
        <v/>
      </c>
      <c r="N1060" s="9" t="str">
        <f>IF($T1060,tblSalaries[[#This Row],[Job Type]],"")</f>
        <v/>
      </c>
      <c r="O1060" s="9" t="str">
        <f>IF($T1060,tblSalaries[[#This Row],[clean Country]],"")</f>
        <v/>
      </c>
      <c r="P1060" s="9" t="str">
        <f>IF($T1060,tblSalaries[[#This Row],[How many hours of a day you work on Excel]],"")</f>
        <v/>
      </c>
      <c r="Q1060" s="9" t="str">
        <f>IF($T1060,tblSalaries[[#This Row],[Years of Experience]],"")</f>
        <v/>
      </c>
      <c r="R1060" s="9" t="str">
        <f>IF($T1060,tblSalaries[[#This Row],[Region]],"")</f>
        <v/>
      </c>
      <c r="T1060" s="11">
        <f t="shared" si="16"/>
        <v>0</v>
      </c>
      <c r="U1060" s="11">
        <f>VLOOKUP(tblSalaries[[#This Row],[Region]],SReg,2,FALSE)</f>
        <v>0</v>
      </c>
      <c r="V1060" s="11">
        <f>VLOOKUP(tblSalaries[[#This Row],[How many hours of a day you work on Excel]],SHours,2,FALSE)</f>
        <v>1</v>
      </c>
      <c r="W1060" s="11">
        <f>IF(tblSalaries[[#This Row],[Years of Experience]]="",Filters!$I$10,VLOOKUP(tblSalaries[[#This Row],[Years of Experience]],Filters!$G$3:$I$9,3,TRUE))</f>
        <v>0</v>
      </c>
    </row>
    <row r="1061" spans="2:23" ht="15" customHeight="1" x14ac:dyDescent="0.25">
      <c r="B1061" t="s">
        <v>2457</v>
      </c>
      <c r="C1061" s="1">
        <v>41057.64875</v>
      </c>
      <c r="D1061">
        <v>2493.1083362419595</v>
      </c>
      <c r="E1061" t="s">
        <v>258</v>
      </c>
      <c r="F1061" t="s">
        <v>258</v>
      </c>
      <c r="G1061" t="s">
        <v>6</v>
      </c>
      <c r="H1061" t="s">
        <v>7</v>
      </c>
      <c r="I1061">
        <v>4</v>
      </c>
      <c r="J1061" t="str">
        <f>VLOOKUP(tblSalaries[[#This Row],[clean Country]],tblCountries[[#All],[Mapping]:[Region]],2,FALSE)</f>
        <v>APAC</v>
      </c>
      <c r="L1061" s="9" t="str">
        <f>IF($T1061,tblSalaries[[#This Row],[Salary in USD]],"")</f>
        <v/>
      </c>
      <c r="M1061" s="9" t="str">
        <f>IF($T1061,tblSalaries[[#This Row],[Your Job Title]],"")</f>
        <v/>
      </c>
      <c r="N1061" s="9" t="str">
        <f>IF($T1061,tblSalaries[[#This Row],[Job Type]],"")</f>
        <v/>
      </c>
      <c r="O1061" s="9" t="str">
        <f>IF($T1061,tblSalaries[[#This Row],[clean Country]],"")</f>
        <v/>
      </c>
      <c r="P1061" s="9" t="str">
        <f>IF($T1061,tblSalaries[[#This Row],[How many hours of a day you work on Excel]],"")</f>
        <v/>
      </c>
      <c r="Q1061" s="9" t="str">
        <f>IF($T1061,tblSalaries[[#This Row],[Years of Experience]],"")</f>
        <v/>
      </c>
      <c r="R1061" s="9" t="str">
        <f>IF($T1061,tblSalaries[[#This Row],[Region]],"")</f>
        <v/>
      </c>
      <c r="T1061" s="11">
        <f t="shared" si="16"/>
        <v>0</v>
      </c>
      <c r="U1061" s="11">
        <f>VLOOKUP(tblSalaries[[#This Row],[Region]],SReg,2,FALSE)</f>
        <v>0</v>
      </c>
      <c r="V1061" s="11">
        <f>VLOOKUP(tblSalaries[[#This Row],[How many hours of a day you work on Excel]],SHours,2,FALSE)</f>
        <v>1</v>
      </c>
      <c r="W1061" s="11">
        <f>IF(tblSalaries[[#This Row],[Years of Experience]]="",Filters!$I$10,VLOOKUP(tblSalaries[[#This Row],[Years of Experience]],Filters!$G$3:$I$9,3,TRUE))</f>
        <v>0</v>
      </c>
    </row>
    <row r="1062" spans="2:23" ht="15" customHeight="1" x14ac:dyDescent="0.25">
      <c r="B1062" t="s">
        <v>2458</v>
      </c>
      <c r="C1062" s="1">
        <v>41057.649675925924</v>
      </c>
      <c r="D1062">
        <v>31523.565441345683</v>
      </c>
      <c r="E1062" t="s">
        <v>870</v>
      </c>
      <c r="F1062" t="s">
        <v>17</v>
      </c>
      <c r="G1062" t="s">
        <v>59</v>
      </c>
      <c r="H1062" t="s">
        <v>7</v>
      </c>
      <c r="I1062">
        <v>1</v>
      </c>
      <c r="J1062" t="str">
        <f>VLOOKUP(tblSalaries[[#This Row],[clean Country]],tblCountries[[#All],[Mapping]:[Region]],2,FALSE)</f>
        <v>EMEA</v>
      </c>
      <c r="L1062" s="9" t="str">
        <f>IF($T1062,tblSalaries[[#This Row],[Salary in USD]],"")</f>
        <v/>
      </c>
      <c r="M1062" s="9" t="str">
        <f>IF($T1062,tblSalaries[[#This Row],[Your Job Title]],"")</f>
        <v/>
      </c>
      <c r="N1062" s="9" t="str">
        <f>IF($T1062,tblSalaries[[#This Row],[Job Type]],"")</f>
        <v/>
      </c>
      <c r="O1062" s="9" t="str">
        <f>IF($T1062,tblSalaries[[#This Row],[clean Country]],"")</f>
        <v/>
      </c>
      <c r="P1062" s="9" t="str">
        <f>IF($T1062,tblSalaries[[#This Row],[How many hours of a day you work on Excel]],"")</f>
        <v/>
      </c>
      <c r="Q1062" s="9" t="str">
        <f>IF($T1062,tblSalaries[[#This Row],[Years of Experience]],"")</f>
        <v/>
      </c>
      <c r="R1062" s="9" t="str">
        <f>IF($T1062,tblSalaries[[#This Row],[Region]],"")</f>
        <v/>
      </c>
      <c r="T1062" s="11">
        <f t="shared" si="16"/>
        <v>0</v>
      </c>
      <c r="U1062" s="11">
        <f>VLOOKUP(tblSalaries[[#This Row],[Region]],SReg,2,FALSE)</f>
        <v>0</v>
      </c>
      <c r="V1062" s="11">
        <f>VLOOKUP(tblSalaries[[#This Row],[How many hours of a day you work on Excel]],SHours,2,FALSE)</f>
        <v>1</v>
      </c>
      <c r="W1062" s="11">
        <f>IF(tblSalaries[[#This Row],[Years of Experience]]="",Filters!$I$10,VLOOKUP(tblSalaries[[#This Row],[Years of Experience]],Filters!$G$3:$I$9,3,TRUE))</f>
        <v>0</v>
      </c>
    </row>
    <row r="1063" spans="2:23" ht="15" customHeight="1" x14ac:dyDescent="0.25">
      <c r="B1063" t="s">
        <v>2459</v>
      </c>
      <c r="C1063" s="1">
        <v>41057.650960648149</v>
      </c>
      <c r="D1063">
        <v>21369.500024931083</v>
      </c>
      <c r="E1063" t="s">
        <v>871</v>
      </c>
      <c r="F1063" t="s">
        <v>391</v>
      </c>
      <c r="G1063" t="s">
        <v>6</v>
      </c>
      <c r="H1063" t="s">
        <v>7</v>
      </c>
      <c r="I1063">
        <v>8</v>
      </c>
      <c r="J1063" t="str">
        <f>VLOOKUP(tblSalaries[[#This Row],[clean Country]],tblCountries[[#All],[Mapping]:[Region]],2,FALSE)</f>
        <v>APAC</v>
      </c>
      <c r="L1063" s="9" t="str">
        <f>IF($T1063,tblSalaries[[#This Row],[Salary in USD]],"")</f>
        <v/>
      </c>
      <c r="M1063" s="9" t="str">
        <f>IF($T1063,tblSalaries[[#This Row],[Your Job Title]],"")</f>
        <v/>
      </c>
      <c r="N1063" s="9" t="str">
        <f>IF($T1063,tblSalaries[[#This Row],[Job Type]],"")</f>
        <v/>
      </c>
      <c r="O1063" s="9" t="str">
        <f>IF($T1063,tblSalaries[[#This Row],[clean Country]],"")</f>
        <v/>
      </c>
      <c r="P1063" s="9" t="str">
        <f>IF($T1063,tblSalaries[[#This Row],[How many hours of a day you work on Excel]],"")</f>
        <v/>
      </c>
      <c r="Q1063" s="9" t="str">
        <f>IF($T1063,tblSalaries[[#This Row],[Years of Experience]],"")</f>
        <v/>
      </c>
      <c r="R1063" s="9" t="str">
        <f>IF($T1063,tblSalaries[[#This Row],[Region]],"")</f>
        <v/>
      </c>
      <c r="T1063" s="11">
        <f t="shared" si="16"/>
        <v>0</v>
      </c>
      <c r="U1063" s="11">
        <f>VLOOKUP(tblSalaries[[#This Row],[Region]],SReg,2,FALSE)</f>
        <v>0</v>
      </c>
      <c r="V1063" s="11">
        <f>VLOOKUP(tblSalaries[[#This Row],[How many hours of a day you work on Excel]],SHours,2,FALSE)</f>
        <v>1</v>
      </c>
      <c r="W1063" s="11">
        <f>IF(tblSalaries[[#This Row],[Years of Experience]]="",Filters!$I$10,VLOOKUP(tblSalaries[[#This Row],[Years of Experience]],Filters!$G$3:$I$9,3,TRUE))</f>
        <v>0</v>
      </c>
    </row>
    <row r="1064" spans="2:23" ht="15" customHeight="1" x14ac:dyDescent="0.25">
      <c r="B1064" t="s">
        <v>2460</v>
      </c>
      <c r="C1064" s="1">
        <v>41057.65421296296</v>
      </c>
      <c r="D1064">
        <v>126094.26176538273</v>
      </c>
      <c r="E1064" t="s">
        <v>872</v>
      </c>
      <c r="F1064" t="s">
        <v>294</v>
      </c>
      <c r="G1064" t="s">
        <v>59</v>
      </c>
      <c r="H1064" t="s">
        <v>7</v>
      </c>
      <c r="I1064">
        <v>10</v>
      </c>
      <c r="J1064" t="str">
        <f>VLOOKUP(tblSalaries[[#This Row],[clean Country]],tblCountries[[#All],[Mapping]:[Region]],2,FALSE)</f>
        <v>EMEA</v>
      </c>
      <c r="L1064" s="9" t="str">
        <f>IF($T1064,tblSalaries[[#This Row],[Salary in USD]],"")</f>
        <v/>
      </c>
      <c r="M1064" s="9" t="str">
        <f>IF($T1064,tblSalaries[[#This Row],[Your Job Title]],"")</f>
        <v/>
      </c>
      <c r="N1064" s="9" t="str">
        <f>IF($T1064,tblSalaries[[#This Row],[Job Type]],"")</f>
        <v/>
      </c>
      <c r="O1064" s="9" t="str">
        <f>IF($T1064,tblSalaries[[#This Row],[clean Country]],"")</f>
        <v/>
      </c>
      <c r="P1064" s="9" t="str">
        <f>IF($T1064,tblSalaries[[#This Row],[How many hours of a day you work on Excel]],"")</f>
        <v/>
      </c>
      <c r="Q1064" s="9" t="str">
        <f>IF($T1064,tblSalaries[[#This Row],[Years of Experience]],"")</f>
        <v/>
      </c>
      <c r="R1064" s="9" t="str">
        <f>IF($T1064,tblSalaries[[#This Row],[Region]],"")</f>
        <v/>
      </c>
      <c r="T1064" s="11">
        <f t="shared" si="16"/>
        <v>0</v>
      </c>
      <c r="U1064" s="11">
        <f>VLOOKUP(tblSalaries[[#This Row],[Region]],SReg,2,FALSE)</f>
        <v>0</v>
      </c>
      <c r="V1064" s="11">
        <f>VLOOKUP(tblSalaries[[#This Row],[How many hours of a day you work on Excel]],SHours,2,FALSE)</f>
        <v>1</v>
      </c>
      <c r="W1064" s="11">
        <f>IF(tblSalaries[[#This Row],[Years of Experience]]="",Filters!$I$10,VLOOKUP(tblSalaries[[#This Row],[Years of Experience]],Filters!$G$3:$I$9,3,TRUE))</f>
        <v>1</v>
      </c>
    </row>
    <row r="1065" spans="2:23" ht="15" customHeight="1" x14ac:dyDescent="0.25">
      <c r="B1065" t="s">
        <v>2461</v>
      </c>
      <c r="C1065" s="1">
        <v>41057.655694444446</v>
      </c>
      <c r="D1065">
        <v>99299.231140238902</v>
      </c>
      <c r="E1065" t="s">
        <v>873</v>
      </c>
      <c r="F1065" t="s">
        <v>56</v>
      </c>
      <c r="G1065" t="s">
        <v>59</v>
      </c>
      <c r="H1065" t="s">
        <v>15</v>
      </c>
      <c r="I1065">
        <v>1</v>
      </c>
      <c r="J1065" t="str">
        <f>VLOOKUP(tblSalaries[[#This Row],[clean Country]],tblCountries[[#All],[Mapping]:[Region]],2,FALSE)</f>
        <v>EMEA</v>
      </c>
      <c r="L1065" s="9" t="str">
        <f>IF($T1065,tblSalaries[[#This Row],[Salary in USD]],"")</f>
        <v/>
      </c>
      <c r="M1065" s="9" t="str">
        <f>IF($T1065,tblSalaries[[#This Row],[Your Job Title]],"")</f>
        <v/>
      </c>
      <c r="N1065" s="9" t="str">
        <f>IF($T1065,tblSalaries[[#This Row],[Job Type]],"")</f>
        <v/>
      </c>
      <c r="O1065" s="9" t="str">
        <f>IF($T1065,tblSalaries[[#This Row],[clean Country]],"")</f>
        <v/>
      </c>
      <c r="P1065" s="9" t="str">
        <f>IF($T1065,tblSalaries[[#This Row],[How many hours of a day you work on Excel]],"")</f>
        <v/>
      </c>
      <c r="Q1065" s="9" t="str">
        <f>IF($T1065,tblSalaries[[#This Row],[Years of Experience]],"")</f>
        <v/>
      </c>
      <c r="R1065" s="9" t="str">
        <f>IF($T1065,tblSalaries[[#This Row],[Region]],"")</f>
        <v/>
      </c>
      <c r="T1065" s="11">
        <f t="shared" si="16"/>
        <v>0</v>
      </c>
      <c r="U1065" s="11">
        <f>VLOOKUP(tblSalaries[[#This Row],[Region]],SReg,2,FALSE)</f>
        <v>0</v>
      </c>
      <c r="V1065" s="11">
        <f>VLOOKUP(tblSalaries[[#This Row],[How many hours of a day you work on Excel]],SHours,2,FALSE)</f>
        <v>0</v>
      </c>
      <c r="W1065" s="11">
        <f>IF(tblSalaries[[#This Row],[Years of Experience]]="",Filters!$I$10,VLOOKUP(tblSalaries[[#This Row],[Years of Experience]],Filters!$G$3:$I$9,3,TRUE))</f>
        <v>0</v>
      </c>
    </row>
    <row r="1066" spans="2:23" ht="15" customHeight="1" x14ac:dyDescent="0.25">
      <c r="B1066" t="s">
        <v>2462</v>
      </c>
      <c r="C1066" s="1">
        <v>41057.658171296294</v>
      </c>
      <c r="D1066">
        <v>86689.804963700633</v>
      </c>
      <c r="E1066" t="s">
        <v>176</v>
      </c>
      <c r="F1066" t="s">
        <v>3393</v>
      </c>
      <c r="G1066" t="s">
        <v>59</v>
      </c>
      <c r="H1066" t="s">
        <v>15</v>
      </c>
      <c r="I1066">
        <v>22</v>
      </c>
      <c r="J1066" t="str">
        <f>VLOOKUP(tblSalaries[[#This Row],[clean Country]],tblCountries[[#All],[Mapping]:[Region]],2,FALSE)</f>
        <v>EMEA</v>
      </c>
      <c r="L1066" s="9" t="str">
        <f>IF($T1066,tblSalaries[[#This Row],[Salary in USD]],"")</f>
        <v/>
      </c>
      <c r="M1066" s="9" t="str">
        <f>IF($T1066,tblSalaries[[#This Row],[Your Job Title]],"")</f>
        <v/>
      </c>
      <c r="N1066" s="9" t="str">
        <f>IF($T1066,tblSalaries[[#This Row],[Job Type]],"")</f>
        <v/>
      </c>
      <c r="O1066" s="9" t="str">
        <f>IF($T1066,tblSalaries[[#This Row],[clean Country]],"")</f>
        <v/>
      </c>
      <c r="P1066" s="9" t="str">
        <f>IF($T1066,tblSalaries[[#This Row],[How many hours of a day you work on Excel]],"")</f>
        <v/>
      </c>
      <c r="Q1066" s="9" t="str">
        <f>IF($T1066,tblSalaries[[#This Row],[Years of Experience]],"")</f>
        <v/>
      </c>
      <c r="R1066" s="9" t="str">
        <f>IF($T1066,tblSalaries[[#This Row],[Region]],"")</f>
        <v/>
      </c>
      <c r="T1066" s="11">
        <f t="shared" si="16"/>
        <v>0</v>
      </c>
      <c r="U1066" s="11">
        <f>VLOOKUP(tblSalaries[[#This Row],[Region]],SReg,2,FALSE)</f>
        <v>0</v>
      </c>
      <c r="V1066" s="11">
        <f>VLOOKUP(tblSalaries[[#This Row],[How many hours of a day you work on Excel]],SHours,2,FALSE)</f>
        <v>0</v>
      </c>
      <c r="W1066" s="11">
        <f>IF(tblSalaries[[#This Row],[Years of Experience]]="",Filters!$I$10,VLOOKUP(tblSalaries[[#This Row],[Years of Experience]],Filters!$G$3:$I$9,3,TRUE))</f>
        <v>1</v>
      </c>
    </row>
    <row r="1067" spans="2:23" ht="15" customHeight="1" x14ac:dyDescent="0.25">
      <c r="B1067" t="s">
        <v>2463</v>
      </c>
      <c r="C1067" s="1">
        <v>41057.658599537041</v>
      </c>
      <c r="D1067">
        <v>50000</v>
      </c>
      <c r="E1067" t="s">
        <v>874</v>
      </c>
      <c r="F1067" t="s">
        <v>45</v>
      </c>
      <c r="G1067" t="s">
        <v>6</v>
      </c>
      <c r="H1067" t="s">
        <v>15</v>
      </c>
      <c r="I1067">
        <v>30</v>
      </c>
      <c r="J1067" t="str">
        <f>VLOOKUP(tblSalaries[[#This Row],[clean Country]],tblCountries[[#All],[Mapping]:[Region]],2,FALSE)</f>
        <v>APAC</v>
      </c>
      <c r="L1067" s="9" t="str">
        <f>IF($T1067,tblSalaries[[#This Row],[Salary in USD]],"")</f>
        <v/>
      </c>
      <c r="M1067" s="9" t="str">
        <f>IF($T1067,tblSalaries[[#This Row],[Your Job Title]],"")</f>
        <v/>
      </c>
      <c r="N1067" s="9" t="str">
        <f>IF($T1067,tblSalaries[[#This Row],[Job Type]],"")</f>
        <v/>
      </c>
      <c r="O1067" s="9" t="str">
        <f>IF($T1067,tblSalaries[[#This Row],[clean Country]],"")</f>
        <v/>
      </c>
      <c r="P1067" s="9" t="str">
        <f>IF($T1067,tblSalaries[[#This Row],[How many hours of a day you work on Excel]],"")</f>
        <v/>
      </c>
      <c r="Q1067" s="9" t="str">
        <f>IF($T1067,tblSalaries[[#This Row],[Years of Experience]],"")</f>
        <v/>
      </c>
      <c r="R1067" s="9" t="str">
        <f>IF($T1067,tblSalaries[[#This Row],[Region]],"")</f>
        <v/>
      </c>
      <c r="T1067" s="11">
        <f t="shared" si="16"/>
        <v>0</v>
      </c>
      <c r="U1067" s="11">
        <f>VLOOKUP(tblSalaries[[#This Row],[Region]],SReg,2,FALSE)</f>
        <v>0</v>
      </c>
      <c r="V1067" s="11">
        <f>VLOOKUP(tblSalaries[[#This Row],[How many hours of a day you work on Excel]],SHours,2,FALSE)</f>
        <v>0</v>
      </c>
      <c r="W1067" s="11">
        <f>IF(tblSalaries[[#This Row],[Years of Experience]]="",Filters!$I$10,VLOOKUP(tblSalaries[[#This Row],[Years of Experience]],Filters!$G$3:$I$9,3,TRUE))</f>
        <v>1</v>
      </c>
    </row>
    <row r="1068" spans="2:23" ht="15" customHeight="1" x14ac:dyDescent="0.25">
      <c r="B1068" t="s">
        <v>2464</v>
      </c>
      <c r="C1068" s="1">
        <v>41057.659282407411</v>
      </c>
      <c r="D1068">
        <v>4273.9000049862161</v>
      </c>
      <c r="E1068" t="s">
        <v>581</v>
      </c>
      <c r="F1068" t="s">
        <v>17</v>
      </c>
      <c r="G1068" t="s">
        <v>6</v>
      </c>
      <c r="H1068" t="s">
        <v>15</v>
      </c>
      <c r="I1068">
        <v>3</v>
      </c>
      <c r="J1068" t="str">
        <f>VLOOKUP(tblSalaries[[#This Row],[clean Country]],tblCountries[[#All],[Mapping]:[Region]],2,FALSE)</f>
        <v>APAC</v>
      </c>
      <c r="L1068" s="9" t="str">
        <f>IF($T1068,tblSalaries[[#This Row],[Salary in USD]],"")</f>
        <v/>
      </c>
      <c r="M1068" s="9" t="str">
        <f>IF($T1068,tblSalaries[[#This Row],[Your Job Title]],"")</f>
        <v/>
      </c>
      <c r="N1068" s="9" t="str">
        <f>IF($T1068,tblSalaries[[#This Row],[Job Type]],"")</f>
        <v/>
      </c>
      <c r="O1068" s="9" t="str">
        <f>IF($T1068,tblSalaries[[#This Row],[clean Country]],"")</f>
        <v/>
      </c>
      <c r="P1068" s="9" t="str">
        <f>IF($T1068,tblSalaries[[#This Row],[How many hours of a day you work on Excel]],"")</f>
        <v/>
      </c>
      <c r="Q1068" s="9" t="str">
        <f>IF($T1068,tblSalaries[[#This Row],[Years of Experience]],"")</f>
        <v/>
      </c>
      <c r="R1068" s="9" t="str">
        <f>IF($T1068,tblSalaries[[#This Row],[Region]],"")</f>
        <v/>
      </c>
      <c r="T1068" s="11">
        <f t="shared" si="16"/>
        <v>0</v>
      </c>
      <c r="U1068" s="11">
        <f>VLOOKUP(tblSalaries[[#This Row],[Region]],SReg,2,FALSE)</f>
        <v>0</v>
      </c>
      <c r="V1068" s="11">
        <f>VLOOKUP(tblSalaries[[#This Row],[How many hours of a day you work on Excel]],SHours,2,FALSE)</f>
        <v>0</v>
      </c>
      <c r="W1068" s="11">
        <f>IF(tblSalaries[[#This Row],[Years of Experience]]="",Filters!$I$10,VLOOKUP(tblSalaries[[#This Row],[Years of Experience]],Filters!$G$3:$I$9,3,TRUE))</f>
        <v>0</v>
      </c>
    </row>
    <row r="1069" spans="2:23" ht="15" customHeight="1" x14ac:dyDescent="0.25">
      <c r="B1069" t="s">
        <v>2465</v>
      </c>
      <c r="C1069" s="1">
        <v>41057.65965277778</v>
      </c>
      <c r="D1069">
        <v>4451.9791718606421</v>
      </c>
      <c r="E1069" t="s">
        <v>563</v>
      </c>
      <c r="F1069" t="s">
        <v>3391</v>
      </c>
      <c r="G1069" t="s">
        <v>6</v>
      </c>
      <c r="H1069" t="s">
        <v>15</v>
      </c>
      <c r="I1069">
        <v>3</v>
      </c>
      <c r="J1069" t="str">
        <f>VLOOKUP(tblSalaries[[#This Row],[clean Country]],tblCountries[[#All],[Mapping]:[Region]],2,FALSE)</f>
        <v>APAC</v>
      </c>
      <c r="L1069" s="9" t="str">
        <f>IF($T1069,tblSalaries[[#This Row],[Salary in USD]],"")</f>
        <v/>
      </c>
      <c r="M1069" s="9" t="str">
        <f>IF($T1069,tblSalaries[[#This Row],[Your Job Title]],"")</f>
        <v/>
      </c>
      <c r="N1069" s="9" t="str">
        <f>IF($T1069,tblSalaries[[#This Row],[Job Type]],"")</f>
        <v/>
      </c>
      <c r="O1069" s="9" t="str">
        <f>IF($T1069,tblSalaries[[#This Row],[clean Country]],"")</f>
        <v/>
      </c>
      <c r="P1069" s="9" t="str">
        <f>IF($T1069,tblSalaries[[#This Row],[How many hours of a day you work on Excel]],"")</f>
        <v/>
      </c>
      <c r="Q1069" s="9" t="str">
        <f>IF($T1069,tblSalaries[[#This Row],[Years of Experience]],"")</f>
        <v/>
      </c>
      <c r="R1069" s="9" t="str">
        <f>IF($T1069,tblSalaries[[#This Row],[Region]],"")</f>
        <v/>
      </c>
      <c r="T1069" s="11">
        <f t="shared" si="16"/>
        <v>0</v>
      </c>
      <c r="U1069" s="11">
        <f>VLOOKUP(tblSalaries[[#This Row],[Region]],SReg,2,FALSE)</f>
        <v>0</v>
      </c>
      <c r="V1069" s="11">
        <f>VLOOKUP(tblSalaries[[#This Row],[How many hours of a day you work on Excel]],SHours,2,FALSE)</f>
        <v>0</v>
      </c>
      <c r="W1069" s="11">
        <f>IF(tblSalaries[[#This Row],[Years of Experience]]="",Filters!$I$10,VLOOKUP(tblSalaries[[#This Row],[Years of Experience]],Filters!$G$3:$I$9,3,TRUE))</f>
        <v>0</v>
      </c>
    </row>
    <row r="1070" spans="2:23" ht="15" customHeight="1" x14ac:dyDescent="0.25">
      <c r="B1070" t="s">
        <v>2466</v>
      </c>
      <c r="C1070" s="1">
        <v>41057.660787037035</v>
      </c>
      <c r="D1070">
        <v>10684.750012465542</v>
      </c>
      <c r="E1070" t="s">
        <v>875</v>
      </c>
      <c r="F1070" t="s">
        <v>17</v>
      </c>
      <c r="G1070" t="s">
        <v>6</v>
      </c>
      <c r="H1070" t="s">
        <v>7</v>
      </c>
      <c r="I1070">
        <v>10</v>
      </c>
      <c r="J1070" t="str">
        <f>VLOOKUP(tblSalaries[[#This Row],[clean Country]],tblCountries[[#All],[Mapping]:[Region]],2,FALSE)</f>
        <v>APAC</v>
      </c>
      <c r="L1070" s="9" t="str">
        <f>IF($T1070,tblSalaries[[#This Row],[Salary in USD]],"")</f>
        <v/>
      </c>
      <c r="M1070" s="9" t="str">
        <f>IF($T1070,tblSalaries[[#This Row],[Your Job Title]],"")</f>
        <v/>
      </c>
      <c r="N1070" s="9" t="str">
        <f>IF($T1070,tblSalaries[[#This Row],[Job Type]],"")</f>
        <v/>
      </c>
      <c r="O1070" s="9" t="str">
        <f>IF($T1070,tblSalaries[[#This Row],[clean Country]],"")</f>
        <v/>
      </c>
      <c r="P1070" s="9" t="str">
        <f>IF($T1070,tblSalaries[[#This Row],[How many hours of a day you work on Excel]],"")</f>
        <v/>
      </c>
      <c r="Q1070" s="9" t="str">
        <f>IF($T1070,tblSalaries[[#This Row],[Years of Experience]],"")</f>
        <v/>
      </c>
      <c r="R1070" s="9" t="str">
        <f>IF($T1070,tblSalaries[[#This Row],[Region]],"")</f>
        <v/>
      </c>
      <c r="T1070" s="11">
        <f t="shared" si="16"/>
        <v>0</v>
      </c>
      <c r="U1070" s="11">
        <f>VLOOKUP(tblSalaries[[#This Row],[Region]],SReg,2,FALSE)</f>
        <v>0</v>
      </c>
      <c r="V1070" s="11">
        <f>VLOOKUP(tblSalaries[[#This Row],[How many hours of a day you work on Excel]],SHours,2,FALSE)</f>
        <v>1</v>
      </c>
      <c r="W1070" s="11">
        <f>IF(tblSalaries[[#This Row],[Years of Experience]]="",Filters!$I$10,VLOOKUP(tblSalaries[[#This Row],[Years of Experience]],Filters!$G$3:$I$9,3,TRUE))</f>
        <v>1</v>
      </c>
    </row>
    <row r="1071" spans="2:23" ht="15" customHeight="1" x14ac:dyDescent="0.25">
      <c r="B1071" t="s">
        <v>2467</v>
      </c>
      <c r="C1071" s="1">
        <v>41057.666504629633</v>
      </c>
      <c r="D1071">
        <v>63835.220018725006</v>
      </c>
      <c r="E1071" t="s">
        <v>876</v>
      </c>
      <c r="F1071" t="s">
        <v>45</v>
      </c>
      <c r="G1071" t="s">
        <v>59</v>
      </c>
      <c r="H1071" t="s">
        <v>15</v>
      </c>
      <c r="I1071">
        <v>25</v>
      </c>
      <c r="J1071" t="str">
        <f>VLOOKUP(tblSalaries[[#This Row],[clean Country]],tblCountries[[#All],[Mapping]:[Region]],2,FALSE)</f>
        <v>EMEA</v>
      </c>
      <c r="L1071" s="9" t="str">
        <f>IF($T1071,tblSalaries[[#This Row],[Salary in USD]],"")</f>
        <v/>
      </c>
      <c r="M1071" s="9" t="str">
        <f>IF($T1071,tblSalaries[[#This Row],[Your Job Title]],"")</f>
        <v/>
      </c>
      <c r="N1071" s="9" t="str">
        <f>IF($T1071,tblSalaries[[#This Row],[Job Type]],"")</f>
        <v/>
      </c>
      <c r="O1071" s="9" t="str">
        <f>IF($T1071,tblSalaries[[#This Row],[clean Country]],"")</f>
        <v/>
      </c>
      <c r="P1071" s="9" t="str">
        <f>IF($T1071,tblSalaries[[#This Row],[How many hours of a day you work on Excel]],"")</f>
        <v/>
      </c>
      <c r="Q1071" s="9" t="str">
        <f>IF($T1071,tblSalaries[[#This Row],[Years of Experience]],"")</f>
        <v/>
      </c>
      <c r="R1071" s="9" t="str">
        <f>IF($T1071,tblSalaries[[#This Row],[Region]],"")</f>
        <v/>
      </c>
      <c r="T1071" s="11">
        <f t="shared" si="16"/>
        <v>0</v>
      </c>
      <c r="U1071" s="11">
        <f>VLOOKUP(tblSalaries[[#This Row],[Region]],SReg,2,FALSE)</f>
        <v>0</v>
      </c>
      <c r="V1071" s="11">
        <f>VLOOKUP(tblSalaries[[#This Row],[How many hours of a day you work on Excel]],SHours,2,FALSE)</f>
        <v>0</v>
      </c>
      <c r="W1071" s="11">
        <f>IF(tblSalaries[[#This Row],[Years of Experience]]="",Filters!$I$10,VLOOKUP(tblSalaries[[#This Row],[Years of Experience]],Filters!$G$3:$I$9,3,TRUE))</f>
        <v>1</v>
      </c>
    </row>
    <row r="1072" spans="2:23" ht="15" customHeight="1" x14ac:dyDescent="0.25">
      <c r="B1072" t="s">
        <v>2468</v>
      </c>
      <c r="C1072" s="1">
        <v>41057.66741898148</v>
      </c>
      <c r="D1072">
        <v>36252.100257547536</v>
      </c>
      <c r="E1072" t="s">
        <v>126</v>
      </c>
      <c r="F1072" t="s">
        <v>17</v>
      </c>
      <c r="G1072" t="s">
        <v>59</v>
      </c>
      <c r="H1072" t="s">
        <v>10</v>
      </c>
      <c r="I1072">
        <v>5</v>
      </c>
      <c r="J1072" t="str">
        <f>VLOOKUP(tblSalaries[[#This Row],[clean Country]],tblCountries[[#All],[Mapping]:[Region]],2,FALSE)</f>
        <v>EMEA</v>
      </c>
      <c r="L1072" s="9" t="str">
        <f>IF($T1072,tblSalaries[[#This Row],[Salary in USD]],"")</f>
        <v/>
      </c>
      <c r="M1072" s="9" t="str">
        <f>IF($T1072,tblSalaries[[#This Row],[Your Job Title]],"")</f>
        <v/>
      </c>
      <c r="N1072" s="9" t="str">
        <f>IF($T1072,tblSalaries[[#This Row],[Job Type]],"")</f>
        <v/>
      </c>
      <c r="O1072" s="9" t="str">
        <f>IF($T1072,tblSalaries[[#This Row],[clean Country]],"")</f>
        <v/>
      </c>
      <c r="P1072" s="9" t="str">
        <f>IF($T1072,tblSalaries[[#This Row],[How many hours of a day you work on Excel]],"")</f>
        <v/>
      </c>
      <c r="Q1072" s="9" t="str">
        <f>IF($T1072,tblSalaries[[#This Row],[Years of Experience]],"")</f>
        <v/>
      </c>
      <c r="R1072" s="9" t="str">
        <f>IF($T1072,tblSalaries[[#This Row],[Region]],"")</f>
        <v/>
      </c>
      <c r="T1072" s="11">
        <f t="shared" si="16"/>
        <v>0</v>
      </c>
      <c r="U1072" s="11">
        <f>VLOOKUP(tblSalaries[[#This Row],[Region]],SReg,2,FALSE)</f>
        <v>0</v>
      </c>
      <c r="V1072" s="11">
        <f>VLOOKUP(tblSalaries[[#This Row],[How many hours of a day you work on Excel]],SHours,2,FALSE)</f>
        <v>1</v>
      </c>
      <c r="W1072" s="11">
        <f>IF(tblSalaries[[#This Row],[Years of Experience]]="",Filters!$I$10,VLOOKUP(tblSalaries[[#This Row],[Years of Experience]],Filters!$G$3:$I$9,3,TRUE))</f>
        <v>0</v>
      </c>
    </row>
    <row r="1073" spans="2:23" ht="15" customHeight="1" x14ac:dyDescent="0.25">
      <c r="B1073" t="s">
        <v>2469</v>
      </c>
      <c r="C1073" s="1">
        <v>41057.668958333335</v>
      </c>
      <c r="D1073">
        <v>7960</v>
      </c>
      <c r="E1073" t="s">
        <v>604</v>
      </c>
      <c r="F1073" t="s">
        <v>45</v>
      </c>
      <c r="G1073" t="s">
        <v>6</v>
      </c>
      <c r="H1073" t="s">
        <v>7</v>
      </c>
      <c r="I1073">
        <v>7</v>
      </c>
      <c r="J1073" t="str">
        <f>VLOOKUP(tblSalaries[[#This Row],[clean Country]],tblCountries[[#All],[Mapping]:[Region]],2,FALSE)</f>
        <v>APAC</v>
      </c>
      <c r="L1073" s="9" t="str">
        <f>IF($T1073,tblSalaries[[#This Row],[Salary in USD]],"")</f>
        <v/>
      </c>
      <c r="M1073" s="9" t="str">
        <f>IF($T1073,tblSalaries[[#This Row],[Your Job Title]],"")</f>
        <v/>
      </c>
      <c r="N1073" s="9" t="str">
        <f>IF($T1073,tblSalaries[[#This Row],[Job Type]],"")</f>
        <v/>
      </c>
      <c r="O1073" s="9" t="str">
        <f>IF($T1073,tblSalaries[[#This Row],[clean Country]],"")</f>
        <v/>
      </c>
      <c r="P1073" s="9" t="str">
        <f>IF($T1073,tblSalaries[[#This Row],[How many hours of a day you work on Excel]],"")</f>
        <v/>
      </c>
      <c r="Q1073" s="9" t="str">
        <f>IF($T1073,tblSalaries[[#This Row],[Years of Experience]],"")</f>
        <v/>
      </c>
      <c r="R1073" s="9" t="str">
        <f>IF($T1073,tblSalaries[[#This Row],[Region]],"")</f>
        <v/>
      </c>
      <c r="T1073" s="11">
        <f t="shared" si="16"/>
        <v>0</v>
      </c>
      <c r="U1073" s="11">
        <f>VLOOKUP(tblSalaries[[#This Row],[Region]],SReg,2,FALSE)</f>
        <v>0</v>
      </c>
      <c r="V1073" s="11">
        <f>VLOOKUP(tblSalaries[[#This Row],[How many hours of a day you work on Excel]],SHours,2,FALSE)</f>
        <v>1</v>
      </c>
      <c r="W1073" s="11">
        <f>IF(tblSalaries[[#This Row],[Years of Experience]]="",Filters!$I$10,VLOOKUP(tblSalaries[[#This Row],[Years of Experience]],Filters!$G$3:$I$9,3,TRUE))</f>
        <v>0</v>
      </c>
    </row>
    <row r="1074" spans="2:23" ht="15" customHeight="1" x14ac:dyDescent="0.25">
      <c r="B1074" t="s">
        <v>2470</v>
      </c>
      <c r="C1074" s="1">
        <v>41057.669270833336</v>
      </c>
      <c r="D1074">
        <v>8903.9583437212841</v>
      </c>
      <c r="E1074" t="s">
        <v>581</v>
      </c>
      <c r="F1074" t="s">
        <v>17</v>
      </c>
      <c r="G1074" t="s">
        <v>6</v>
      </c>
      <c r="H1074" t="s">
        <v>15</v>
      </c>
      <c r="I1074">
        <v>23</v>
      </c>
      <c r="J1074" t="str">
        <f>VLOOKUP(tblSalaries[[#This Row],[clean Country]],tblCountries[[#All],[Mapping]:[Region]],2,FALSE)</f>
        <v>APAC</v>
      </c>
      <c r="L1074" s="9" t="str">
        <f>IF($T1074,tblSalaries[[#This Row],[Salary in USD]],"")</f>
        <v/>
      </c>
      <c r="M1074" s="9" t="str">
        <f>IF($T1074,tblSalaries[[#This Row],[Your Job Title]],"")</f>
        <v/>
      </c>
      <c r="N1074" s="9" t="str">
        <f>IF($T1074,tblSalaries[[#This Row],[Job Type]],"")</f>
        <v/>
      </c>
      <c r="O1074" s="9" t="str">
        <f>IF($T1074,tblSalaries[[#This Row],[clean Country]],"")</f>
        <v/>
      </c>
      <c r="P1074" s="9" t="str">
        <f>IF($T1074,tblSalaries[[#This Row],[How many hours of a day you work on Excel]],"")</f>
        <v/>
      </c>
      <c r="Q1074" s="9" t="str">
        <f>IF($T1074,tblSalaries[[#This Row],[Years of Experience]],"")</f>
        <v/>
      </c>
      <c r="R1074" s="9" t="str">
        <f>IF($T1074,tblSalaries[[#This Row],[Region]],"")</f>
        <v/>
      </c>
      <c r="T1074" s="11">
        <f t="shared" si="16"/>
        <v>0</v>
      </c>
      <c r="U1074" s="11">
        <f>VLOOKUP(tblSalaries[[#This Row],[Region]],SReg,2,FALSE)</f>
        <v>0</v>
      </c>
      <c r="V1074" s="11">
        <f>VLOOKUP(tblSalaries[[#This Row],[How many hours of a day you work on Excel]],SHours,2,FALSE)</f>
        <v>0</v>
      </c>
      <c r="W1074" s="11">
        <f>IF(tblSalaries[[#This Row],[Years of Experience]]="",Filters!$I$10,VLOOKUP(tblSalaries[[#This Row],[Years of Experience]],Filters!$G$3:$I$9,3,TRUE))</f>
        <v>1</v>
      </c>
    </row>
    <row r="1075" spans="2:23" ht="15" customHeight="1" x14ac:dyDescent="0.25">
      <c r="B1075" t="s">
        <v>2471</v>
      </c>
      <c r="C1075" s="1">
        <v>41057.670636574076</v>
      </c>
      <c r="D1075">
        <v>50815.977559664309</v>
      </c>
      <c r="E1075" t="s">
        <v>877</v>
      </c>
      <c r="F1075" t="s">
        <v>17</v>
      </c>
      <c r="G1075" t="s">
        <v>491</v>
      </c>
      <c r="H1075" t="s">
        <v>7</v>
      </c>
      <c r="I1075">
        <v>3</v>
      </c>
      <c r="J1075" t="str">
        <f>VLOOKUP(tblSalaries[[#This Row],[clean Country]],tblCountries[[#All],[Mapping]:[Region]],2,FALSE)</f>
        <v>EMEA</v>
      </c>
      <c r="L1075" s="9" t="str">
        <f>IF($T1075,tblSalaries[[#This Row],[Salary in USD]],"")</f>
        <v/>
      </c>
      <c r="M1075" s="9" t="str">
        <f>IF($T1075,tblSalaries[[#This Row],[Your Job Title]],"")</f>
        <v/>
      </c>
      <c r="N1075" s="9" t="str">
        <f>IF($T1075,tblSalaries[[#This Row],[Job Type]],"")</f>
        <v/>
      </c>
      <c r="O1075" s="9" t="str">
        <f>IF($T1075,tblSalaries[[#This Row],[clean Country]],"")</f>
        <v/>
      </c>
      <c r="P1075" s="9" t="str">
        <f>IF($T1075,tblSalaries[[#This Row],[How many hours of a day you work on Excel]],"")</f>
        <v/>
      </c>
      <c r="Q1075" s="9" t="str">
        <f>IF($T1075,tblSalaries[[#This Row],[Years of Experience]],"")</f>
        <v/>
      </c>
      <c r="R1075" s="9" t="str">
        <f>IF($T1075,tblSalaries[[#This Row],[Region]],"")</f>
        <v/>
      </c>
      <c r="T1075" s="11">
        <f t="shared" si="16"/>
        <v>0</v>
      </c>
      <c r="U1075" s="11">
        <f>VLOOKUP(tblSalaries[[#This Row],[Region]],SReg,2,FALSE)</f>
        <v>0</v>
      </c>
      <c r="V1075" s="11">
        <f>VLOOKUP(tblSalaries[[#This Row],[How many hours of a day you work on Excel]],SHours,2,FALSE)</f>
        <v>1</v>
      </c>
      <c r="W1075" s="11">
        <f>IF(tblSalaries[[#This Row],[Years of Experience]]="",Filters!$I$10,VLOOKUP(tblSalaries[[#This Row],[Years of Experience]],Filters!$G$3:$I$9,3,TRUE))</f>
        <v>0</v>
      </c>
    </row>
    <row r="1076" spans="2:23" ht="15" customHeight="1" x14ac:dyDescent="0.25">
      <c r="B1076" t="s">
        <v>2472</v>
      </c>
      <c r="C1076" s="1">
        <v>41057.672118055554</v>
      </c>
      <c r="D1076">
        <v>47285.348162018527</v>
      </c>
      <c r="E1076" t="s">
        <v>320</v>
      </c>
      <c r="F1076" t="s">
        <v>17</v>
      </c>
      <c r="G1076" t="s">
        <v>59</v>
      </c>
      <c r="H1076" t="s">
        <v>7</v>
      </c>
      <c r="I1076">
        <v>4</v>
      </c>
      <c r="J1076" t="str">
        <f>VLOOKUP(tblSalaries[[#This Row],[clean Country]],tblCountries[[#All],[Mapping]:[Region]],2,FALSE)</f>
        <v>EMEA</v>
      </c>
      <c r="L1076" s="9" t="str">
        <f>IF($T1076,tblSalaries[[#This Row],[Salary in USD]],"")</f>
        <v/>
      </c>
      <c r="M1076" s="9" t="str">
        <f>IF($T1076,tblSalaries[[#This Row],[Your Job Title]],"")</f>
        <v/>
      </c>
      <c r="N1076" s="9" t="str">
        <f>IF($T1076,tblSalaries[[#This Row],[Job Type]],"")</f>
        <v/>
      </c>
      <c r="O1076" s="9" t="str">
        <f>IF($T1076,tblSalaries[[#This Row],[clean Country]],"")</f>
        <v/>
      </c>
      <c r="P1076" s="9" t="str">
        <f>IF($T1076,tblSalaries[[#This Row],[How many hours of a day you work on Excel]],"")</f>
        <v/>
      </c>
      <c r="Q1076" s="9" t="str">
        <f>IF($T1076,tblSalaries[[#This Row],[Years of Experience]],"")</f>
        <v/>
      </c>
      <c r="R1076" s="9" t="str">
        <f>IF($T1076,tblSalaries[[#This Row],[Region]],"")</f>
        <v/>
      </c>
      <c r="T1076" s="11">
        <f t="shared" si="16"/>
        <v>0</v>
      </c>
      <c r="U1076" s="11">
        <f>VLOOKUP(tblSalaries[[#This Row],[Region]],SReg,2,FALSE)</f>
        <v>0</v>
      </c>
      <c r="V1076" s="11">
        <f>VLOOKUP(tblSalaries[[#This Row],[How many hours of a day you work on Excel]],SHours,2,FALSE)</f>
        <v>1</v>
      </c>
      <c r="W1076" s="11">
        <f>IF(tblSalaries[[#This Row],[Years of Experience]]="",Filters!$I$10,VLOOKUP(tblSalaries[[#This Row],[Years of Experience]],Filters!$G$3:$I$9,3,TRUE))</f>
        <v>0</v>
      </c>
    </row>
    <row r="1077" spans="2:23" ht="15" customHeight="1" x14ac:dyDescent="0.25">
      <c r="B1077" t="s">
        <v>2473</v>
      </c>
      <c r="C1077" s="1">
        <v>41057.672118055554</v>
      </c>
      <c r="D1077">
        <v>75656.557059229643</v>
      </c>
      <c r="E1077" t="s">
        <v>878</v>
      </c>
      <c r="F1077" t="s">
        <v>45</v>
      </c>
      <c r="G1077" t="s">
        <v>59</v>
      </c>
      <c r="H1077" t="s">
        <v>15</v>
      </c>
      <c r="I1077">
        <v>10</v>
      </c>
      <c r="J1077" t="str">
        <f>VLOOKUP(tblSalaries[[#This Row],[clean Country]],tblCountries[[#All],[Mapping]:[Region]],2,FALSE)</f>
        <v>EMEA</v>
      </c>
      <c r="L1077" s="9" t="str">
        <f>IF($T1077,tblSalaries[[#This Row],[Salary in USD]],"")</f>
        <v/>
      </c>
      <c r="M1077" s="9" t="str">
        <f>IF($T1077,tblSalaries[[#This Row],[Your Job Title]],"")</f>
        <v/>
      </c>
      <c r="N1077" s="9" t="str">
        <f>IF($T1077,tblSalaries[[#This Row],[Job Type]],"")</f>
        <v/>
      </c>
      <c r="O1077" s="9" t="str">
        <f>IF($T1077,tblSalaries[[#This Row],[clean Country]],"")</f>
        <v/>
      </c>
      <c r="P1077" s="9" t="str">
        <f>IF($T1077,tblSalaries[[#This Row],[How many hours of a day you work on Excel]],"")</f>
        <v/>
      </c>
      <c r="Q1077" s="9" t="str">
        <f>IF($T1077,tblSalaries[[#This Row],[Years of Experience]],"")</f>
        <v/>
      </c>
      <c r="R1077" s="9" t="str">
        <f>IF($T1077,tblSalaries[[#This Row],[Region]],"")</f>
        <v/>
      </c>
      <c r="T1077" s="11">
        <f t="shared" si="16"/>
        <v>0</v>
      </c>
      <c r="U1077" s="11">
        <f>VLOOKUP(tblSalaries[[#This Row],[Region]],SReg,2,FALSE)</f>
        <v>0</v>
      </c>
      <c r="V1077" s="11">
        <f>VLOOKUP(tblSalaries[[#This Row],[How many hours of a day you work on Excel]],SHours,2,FALSE)</f>
        <v>0</v>
      </c>
      <c r="W1077" s="11">
        <f>IF(tblSalaries[[#This Row],[Years of Experience]]="",Filters!$I$10,VLOOKUP(tblSalaries[[#This Row],[Years of Experience]],Filters!$G$3:$I$9,3,TRUE))</f>
        <v>1</v>
      </c>
    </row>
    <row r="1078" spans="2:23" ht="15" customHeight="1" x14ac:dyDescent="0.25">
      <c r="B1078" t="s">
        <v>2474</v>
      </c>
      <c r="C1078" s="1">
        <v>41057.674212962964</v>
      </c>
      <c r="D1078">
        <v>4273.9000049862161</v>
      </c>
      <c r="E1078" t="s">
        <v>258</v>
      </c>
      <c r="F1078" t="s">
        <v>258</v>
      </c>
      <c r="G1078" t="s">
        <v>6</v>
      </c>
      <c r="H1078" t="s">
        <v>10</v>
      </c>
      <c r="I1078">
        <v>20</v>
      </c>
      <c r="J1078" t="str">
        <f>VLOOKUP(tblSalaries[[#This Row],[clean Country]],tblCountries[[#All],[Mapping]:[Region]],2,FALSE)</f>
        <v>APAC</v>
      </c>
      <c r="L1078" s="9" t="str">
        <f>IF($T1078,tblSalaries[[#This Row],[Salary in USD]],"")</f>
        <v/>
      </c>
      <c r="M1078" s="9" t="str">
        <f>IF($T1078,tblSalaries[[#This Row],[Your Job Title]],"")</f>
        <v/>
      </c>
      <c r="N1078" s="9" t="str">
        <f>IF($T1078,tblSalaries[[#This Row],[Job Type]],"")</f>
        <v/>
      </c>
      <c r="O1078" s="9" t="str">
        <f>IF($T1078,tblSalaries[[#This Row],[clean Country]],"")</f>
        <v/>
      </c>
      <c r="P1078" s="9" t="str">
        <f>IF($T1078,tblSalaries[[#This Row],[How many hours of a day you work on Excel]],"")</f>
        <v/>
      </c>
      <c r="Q1078" s="9" t="str">
        <f>IF($T1078,tblSalaries[[#This Row],[Years of Experience]],"")</f>
        <v/>
      </c>
      <c r="R1078" s="9" t="str">
        <f>IF($T1078,tblSalaries[[#This Row],[Region]],"")</f>
        <v/>
      </c>
      <c r="T1078" s="11">
        <f t="shared" si="16"/>
        <v>0</v>
      </c>
      <c r="U1078" s="11">
        <f>VLOOKUP(tblSalaries[[#This Row],[Region]],SReg,2,FALSE)</f>
        <v>0</v>
      </c>
      <c r="V1078" s="11">
        <f>VLOOKUP(tblSalaries[[#This Row],[How many hours of a day you work on Excel]],SHours,2,FALSE)</f>
        <v>1</v>
      </c>
      <c r="W1078" s="11">
        <f>IF(tblSalaries[[#This Row],[Years of Experience]]="",Filters!$I$10,VLOOKUP(tblSalaries[[#This Row],[Years of Experience]],Filters!$G$3:$I$9,3,TRUE))</f>
        <v>1</v>
      </c>
    </row>
    <row r="1079" spans="2:23" ht="15" customHeight="1" x14ac:dyDescent="0.25">
      <c r="B1079" t="s">
        <v>2475</v>
      </c>
      <c r="C1079" s="1">
        <v>41057.680104166669</v>
      </c>
      <c r="D1079">
        <v>47004.779242689488</v>
      </c>
      <c r="E1079" t="s">
        <v>879</v>
      </c>
      <c r="F1079" t="s">
        <v>17</v>
      </c>
      <c r="G1079" t="s">
        <v>478</v>
      </c>
      <c r="H1079" t="s">
        <v>7</v>
      </c>
      <c r="I1079">
        <v>11</v>
      </c>
      <c r="J1079" t="str">
        <f>VLOOKUP(tblSalaries[[#This Row],[clean Country]],tblCountries[[#All],[Mapping]:[Region]],2,FALSE)</f>
        <v>EMEA</v>
      </c>
      <c r="L1079" s="9" t="str">
        <f>IF($T1079,tblSalaries[[#This Row],[Salary in USD]],"")</f>
        <v/>
      </c>
      <c r="M1079" s="9" t="str">
        <f>IF($T1079,tblSalaries[[#This Row],[Your Job Title]],"")</f>
        <v/>
      </c>
      <c r="N1079" s="9" t="str">
        <f>IF($T1079,tblSalaries[[#This Row],[Job Type]],"")</f>
        <v/>
      </c>
      <c r="O1079" s="9" t="str">
        <f>IF($T1079,tblSalaries[[#This Row],[clean Country]],"")</f>
        <v/>
      </c>
      <c r="P1079" s="9" t="str">
        <f>IF($T1079,tblSalaries[[#This Row],[How many hours of a day you work on Excel]],"")</f>
        <v/>
      </c>
      <c r="Q1079" s="9" t="str">
        <f>IF($T1079,tblSalaries[[#This Row],[Years of Experience]],"")</f>
        <v/>
      </c>
      <c r="R1079" s="9" t="str">
        <f>IF($T1079,tblSalaries[[#This Row],[Region]],"")</f>
        <v/>
      </c>
      <c r="T1079" s="11">
        <f t="shared" si="16"/>
        <v>0</v>
      </c>
      <c r="U1079" s="11">
        <f>VLOOKUP(tblSalaries[[#This Row],[Region]],SReg,2,FALSE)</f>
        <v>0</v>
      </c>
      <c r="V1079" s="11">
        <f>VLOOKUP(tblSalaries[[#This Row],[How many hours of a day you work on Excel]],SHours,2,FALSE)</f>
        <v>1</v>
      </c>
      <c r="W1079" s="11">
        <f>IF(tblSalaries[[#This Row],[Years of Experience]]="",Filters!$I$10,VLOOKUP(tblSalaries[[#This Row],[Years of Experience]],Filters!$G$3:$I$9,3,TRUE))</f>
        <v>1</v>
      </c>
    </row>
    <row r="1080" spans="2:23" ht="15" customHeight="1" x14ac:dyDescent="0.25">
      <c r="B1080" t="s">
        <v>2476</v>
      </c>
      <c r="C1080" s="1">
        <v>41057.680335648147</v>
      </c>
      <c r="D1080">
        <v>47285.348162018527</v>
      </c>
      <c r="E1080" t="s">
        <v>880</v>
      </c>
      <c r="F1080" t="s">
        <v>17</v>
      </c>
      <c r="G1080" t="s">
        <v>59</v>
      </c>
      <c r="H1080" t="s">
        <v>10</v>
      </c>
      <c r="I1080">
        <v>10</v>
      </c>
      <c r="J1080" t="str">
        <f>VLOOKUP(tblSalaries[[#This Row],[clean Country]],tblCountries[[#All],[Mapping]:[Region]],2,FALSE)</f>
        <v>EMEA</v>
      </c>
      <c r="L1080" s="9" t="str">
        <f>IF($T1080,tblSalaries[[#This Row],[Salary in USD]],"")</f>
        <v/>
      </c>
      <c r="M1080" s="9" t="str">
        <f>IF($T1080,tblSalaries[[#This Row],[Your Job Title]],"")</f>
        <v/>
      </c>
      <c r="N1080" s="9" t="str">
        <f>IF($T1080,tblSalaries[[#This Row],[Job Type]],"")</f>
        <v/>
      </c>
      <c r="O1080" s="9" t="str">
        <f>IF($T1080,tblSalaries[[#This Row],[clean Country]],"")</f>
        <v/>
      </c>
      <c r="P1080" s="9" t="str">
        <f>IF($T1080,tblSalaries[[#This Row],[How many hours of a day you work on Excel]],"")</f>
        <v/>
      </c>
      <c r="Q1080" s="9" t="str">
        <f>IF($T1080,tblSalaries[[#This Row],[Years of Experience]],"")</f>
        <v/>
      </c>
      <c r="R1080" s="9" t="str">
        <f>IF($T1080,tblSalaries[[#This Row],[Region]],"")</f>
        <v/>
      </c>
      <c r="T1080" s="11">
        <f t="shared" si="16"/>
        <v>0</v>
      </c>
      <c r="U1080" s="11">
        <f>VLOOKUP(tblSalaries[[#This Row],[Region]],SReg,2,FALSE)</f>
        <v>0</v>
      </c>
      <c r="V1080" s="11">
        <f>VLOOKUP(tblSalaries[[#This Row],[How many hours of a day you work on Excel]],SHours,2,FALSE)</f>
        <v>1</v>
      </c>
      <c r="W1080" s="11">
        <f>IF(tblSalaries[[#This Row],[Years of Experience]]="",Filters!$I$10,VLOOKUP(tblSalaries[[#This Row],[Years of Experience]],Filters!$G$3:$I$9,3,TRUE))</f>
        <v>1</v>
      </c>
    </row>
    <row r="1081" spans="2:23" ht="15" customHeight="1" x14ac:dyDescent="0.25">
      <c r="B1081" t="s">
        <v>2477</v>
      </c>
      <c r="C1081" s="1">
        <v>41057.681157407409</v>
      </c>
      <c r="D1081">
        <v>91418.339779902482</v>
      </c>
      <c r="E1081" t="s">
        <v>881</v>
      </c>
      <c r="F1081" t="s">
        <v>17</v>
      </c>
      <c r="G1081" t="s">
        <v>59</v>
      </c>
      <c r="H1081" t="s">
        <v>10</v>
      </c>
      <c r="I1081">
        <v>8</v>
      </c>
      <c r="J1081" t="str">
        <f>VLOOKUP(tblSalaries[[#This Row],[clean Country]],tblCountries[[#All],[Mapping]:[Region]],2,FALSE)</f>
        <v>EMEA</v>
      </c>
      <c r="L1081" s="9" t="str">
        <f>IF($T1081,tblSalaries[[#This Row],[Salary in USD]],"")</f>
        <v/>
      </c>
      <c r="M1081" s="9" t="str">
        <f>IF($T1081,tblSalaries[[#This Row],[Your Job Title]],"")</f>
        <v/>
      </c>
      <c r="N1081" s="9" t="str">
        <f>IF($T1081,tblSalaries[[#This Row],[Job Type]],"")</f>
        <v/>
      </c>
      <c r="O1081" s="9" t="str">
        <f>IF($T1081,tblSalaries[[#This Row],[clean Country]],"")</f>
        <v/>
      </c>
      <c r="P1081" s="9" t="str">
        <f>IF($T1081,tblSalaries[[#This Row],[How many hours of a day you work on Excel]],"")</f>
        <v/>
      </c>
      <c r="Q1081" s="9" t="str">
        <f>IF($T1081,tblSalaries[[#This Row],[Years of Experience]],"")</f>
        <v/>
      </c>
      <c r="R1081" s="9" t="str">
        <f>IF($T1081,tblSalaries[[#This Row],[Region]],"")</f>
        <v/>
      </c>
      <c r="T1081" s="11">
        <f t="shared" si="16"/>
        <v>0</v>
      </c>
      <c r="U1081" s="11">
        <f>VLOOKUP(tblSalaries[[#This Row],[Region]],SReg,2,FALSE)</f>
        <v>0</v>
      </c>
      <c r="V1081" s="11">
        <f>VLOOKUP(tblSalaries[[#This Row],[How many hours of a day you work on Excel]],SHours,2,FALSE)</f>
        <v>1</v>
      </c>
      <c r="W1081" s="11">
        <f>IF(tblSalaries[[#This Row],[Years of Experience]]="",Filters!$I$10,VLOOKUP(tblSalaries[[#This Row],[Years of Experience]],Filters!$G$3:$I$9,3,TRUE))</f>
        <v>0</v>
      </c>
    </row>
    <row r="1082" spans="2:23" ht="15" customHeight="1" x14ac:dyDescent="0.25">
      <c r="B1082" t="s">
        <v>2478</v>
      </c>
      <c r="C1082" s="1">
        <v>41057.681562500002</v>
      </c>
      <c r="D1082">
        <v>124518.08349331544</v>
      </c>
      <c r="E1082" t="s">
        <v>154</v>
      </c>
      <c r="F1082" t="s">
        <v>17</v>
      </c>
      <c r="G1082" t="s">
        <v>59</v>
      </c>
      <c r="H1082" t="s">
        <v>15</v>
      </c>
      <c r="I1082">
        <v>14</v>
      </c>
      <c r="J1082" t="str">
        <f>VLOOKUP(tblSalaries[[#This Row],[clean Country]],tblCountries[[#All],[Mapping]:[Region]],2,FALSE)</f>
        <v>EMEA</v>
      </c>
      <c r="L1082" s="9" t="str">
        <f>IF($T1082,tblSalaries[[#This Row],[Salary in USD]],"")</f>
        <v/>
      </c>
      <c r="M1082" s="9" t="str">
        <f>IF($T1082,tblSalaries[[#This Row],[Your Job Title]],"")</f>
        <v/>
      </c>
      <c r="N1082" s="9" t="str">
        <f>IF($T1082,tblSalaries[[#This Row],[Job Type]],"")</f>
        <v/>
      </c>
      <c r="O1082" s="9" t="str">
        <f>IF($T1082,tblSalaries[[#This Row],[clean Country]],"")</f>
        <v/>
      </c>
      <c r="P1082" s="9" t="str">
        <f>IF($T1082,tblSalaries[[#This Row],[How many hours of a day you work on Excel]],"")</f>
        <v/>
      </c>
      <c r="Q1082" s="9" t="str">
        <f>IF($T1082,tblSalaries[[#This Row],[Years of Experience]],"")</f>
        <v/>
      </c>
      <c r="R1082" s="9" t="str">
        <f>IF($T1082,tblSalaries[[#This Row],[Region]],"")</f>
        <v/>
      </c>
      <c r="T1082" s="11">
        <f t="shared" si="16"/>
        <v>0</v>
      </c>
      <c r="U1082" s="11">
        <f>VLOOKUP(tblSalaries[[#This Row],[Region]],SReg,2,FALSE)</f>
        <v>0</v>
      </c>
      <c r="V1082" s="11">
        <f>VLOOKUP(tblSalaries[[#This Row],[How many hours of a day you work on Excel]],SHours,2,FALSE)</f>
        <v>0</v>
      </c>
      <c r="W1082" s="11">
        <f>IF(tblSalaries[[#This Row],[Years of Experience]]="",Filters!$I$10,VLOOKUP(tblSalaries[[#This Row],[Years of Experience]],Filters!$G$3:$I$9,3,TRUE))</f>
        <v>1</v>
      </c>
    </row>
    <row r="1083" spans="2:23" ht="15" customHeight="1" x14ac:dyDescent="0.25">
      <c r="B1083" t="s">
        <v>2479</v>
      </c>
      <c r="C1083" s="1">
        <v>41057.684884259259</v>
      </c>
      <c r="D1083">
        <v>69213.140283018583</v>
      </c>
      <c r="E1083" t="s">
        <v>345</v>
      </c>
      <c r="F1083" t="s">
        <v>17</v>
      </c>
      <c r="G1083" t="s">
        <v>59</v>
      </c>
      <c r="H1083" t="s">
        <v>10</v>
      </c>
      <c r="I1083">
        <v>3</v>
      </c>
      <c r="J1083" t="str">
        <f>VLOOKUP(tblSalaries[[#This Row],[clean Country]],tblCountries[[#All],[Mapping]:[Region]],2,FALSE)</f>
        <v>EMEA</v>
      </c>
      <c r="L1083" s="9" t="str">
        <f>IF($T1083,tblSalaries[[#This Row],[Salary in USD]],"")</f>
        <v/>
      </c>
      <c r="M1083" s="9" t="str">
        <f>IF($T1083,tblSalaries[[#This Row],[Your Job Title]],"")</f>
        <v/>
      </c>
      <c r="N1083" s="9" t="str">
        <f>IF($T1083,tblSalaries[[#This Row],[Job Type]],"")</f>
        <v/>
      </c>
      <c r="O1083" s="9" t="str">
        <f>IF($T1083,tblSalaries[[#This Row],[clean Country]],"")</f>
        <v/>
      </c>
      <c r="P1083" s="9" t="str">
        <f>IF($T1083,tblSalaries[[#This Row],[How many hours of a day you work on Excel]],"")</f>
        <v/>
      </c>
      <c r="Q1083" s="9" t="str">
        <f>IF($T1083,tblSalaries[[#This Row],[Years of Experience]],"")</f>
        <v/>
      </c>
      <c r="R1083" s="9" t="str">
        <f>IF($T1083,tblSalaries[[#This Row],[Region]],"")</f>
        <v/>
      </c>
      <c r="T1083" s="11">
        <f t="shared" si="16"/>
        <v>0</v>
      </c>
      <c r="U1083" s="11">
        <f>VLOOKUP(tblSalaries[[#This Row],[Region]],SReg,2,FALSE)</f>
        <v>0</v>
      </c>
      <c r="V1083" s="11">
        <f>VLOOKUP(tblSalaries[[#This Row],[How many hours of a day you work on Excel]],SHours,2,FALSE)</f>
        <v>1</v>
      </c>
      <c r="W1083" s="11">
        <f>IF(tblSalaries[[#This Row],[Years of Experience]]="",Filters!$I$10,VLOOKUP(tblSalaries[[#This Row],[Years of Experience]],Filters!$G$3:$I$9,3,TRUE))</f>
        <v>0</v>
      </c>
    </row>
    <row r="1084" spans="2:23" ht="15" customHeight="1" x14ac:dyDescent="0.25">
      <c r="B1084" t="s">
        <v>2480</v>
      </c>
      <c r="C1084" s="1">
        <v>41057.686400462961</v>
      </c>
      <c r="D1084">
        <v>3500</v>
      </c>
      <c r="E1084" t="s">
        <v>882</v>
      </c>
      <c r="F1084" t="s">
        <v>45</v>
      </c>
      <c r="G1084" t="s">
        <v>14</v>
      </c>
      <c r="H1084" t="s">
        <v>7</v>
      </c>
      <c r="I1084">
        <v>4</v>
      </c>
      <c r="J1084" t="str">
        <f>VLOOKUP(tblSalaries[[#This Row],[clean Country]],tblCountries[[#All],[Mapping]:[Region]],2,FALSE)</f>
        <v>EMEA</v>
      </c>
      <c r="L1084" s="9" t="str">
        <f>IF($T1084,tblSalaries[[#This Row],[Salary in USD]],"")</f>
        <v/>
      </c>
      <c r="M1084" s="9" t="str">
        <f>IF($T1084,tblSalaries[[#This Row],[Your Job Title]],"")</f>
        <v/>
      </c>
      <c r="N1084" s="9" t="str">
        <f>IF($T1084,tblSalaries[[#This Row],[Job Type]],"")</f>
        <v/>
      </c>
      <c r="O1084" s="9" t="str">
        <f>IF($T1084,tblSalaries[[#This Row],[clean Country]],"")</f>
        <v/>
      </c>
      <c r="P1084" s="9" t="str">
        <f>IF($T1084,tblSalaries[[#This Row],[How many hours of a day you work on Excel]],"")</f>
        <v/>
      </c>
      <c r="Q1084" s="9" t="str">
        <f>IF($T1084,tblSalaries[[#This Row],[Years of Experience]],"")</f>
        <v/>
      </c>
      <c r="R1084" s="9" t="str">
        <f>IF($T1084,tblSalaries[[#This Row],[Region]],"")</f>
        <v/>
      </c>
      <c r="T1084" s="11">
        <f t="shared" si="16"/>
        <v>0</v>
      </c>
      <c r="U1084" s="11">
        <f>VLOOKUP(tblSalaries[[#This Row],[Region]],SReg,2,FALSE)</f>
        <v>0</v>
      </c>
      <c r="V1084" s="11">
        <f>VLOOKUP(tblSalaries[[#This Row],[How many hours of a day you work on Excel]],SHours,2,FALSE)</f>
        <v>1</v>
      </c>
      <c r="W1084" s="11">
        <f>IF(tblSalaries[[#This Row],[Years of Experience]]="",Filters!$I$10,VLOOKUP(tblSalaries[[#This Row],[Years of Experience]],Filters!$G$3:$I$9,3,TRUE))</f>
        <v>0</v>
      </c>
    </row>
    <row r="1085" spans="2:23" ht="15" customHeight="1" x14ac:dyDescent="0.25">
      <c r="B1085" t="s">
        <v>2481</v>
      </c>
      <c r="C1085" s="1">
        <v>41057.690833333334</v>
      </c>
      <c r="D1085">
        <v>63047.130882691366</v>
      </c>
      <c r="E1085" t="s">
        <v>236</v>
      </c>
      <c r="F1085" t="s">
        <v>45</v>
      </c>
      <c r="G1085" t="s">
        <v>59</v>
      </c>
      <c r="H1085" t="s">
        <v>22</v>
      </c>
      <c r="I1085">
        <v>20</v>
      </c>
      <c r="J1085" t="str">
        <f>VLOOKUP(tblSalaries[[#This Row],[clean Country]],tblCountries[[#All],[Mapping]:[Region]],2,FALSE)</f>
        <v>EMEA</v>
      </c>
      <c r="L1085" s="9" t="str">
        <f>IF($T1085,tblSalaries[[#This Row],[Salary in USD]],"")</f>
        <v/>
      </c>
      <c r="M1085" s="9" t="str">
        <f>IF($T1085,tblSalaries[[#This Row],[Your Job Title]],"")</f>
        <v/>
      </c>
      <c r="N1085" s="9" t="str">
        <f>IF($T1085,tblSalaries[[#This Row],[Job Type]],"")</f>
        <v/>
      </c>
      <c r="O1085" s="9" t="str">
        <f>IF($T1085,tblSalaries[[#This Row],[clean Country]],"")</f>
        <v/>
      </c>
      <c r="P1085" s="9" t="str">
        <f>IF($T1085,tblSalaries[[#This Row],[How many hours of a day you work on Excel]],"")</f>
        <v/>
      </c>
      <c r="Q1085" s="9" t="str">
        <f>IF($T1085,tblSalaries[[#This Row],[Years of Experience]],"")</f>
        <v/>
      </c>
      <c r="R1085" s="9" t="str">
        <f>IF($T1085,tblSalaries[[#This Row],[Region]],"")</f>
        <v/>
      </c>
      <c r="T1085" s="11">
        <f t="shared" si="16"/>
        <v>0</v>
      </c>
      <c r="U1085" s="11">
        <f>VLOOKUP(tblSalaries[[#This Row],[Region]],SReg,2,FALSE)</f>
        <v>0</v>
      </c>
      <c r="V1085" s="11">
        <f>VLOOKUP(tblSalaries[[#This Row],[How many hours of a day you work on Excel]],SHours,2,FALSE)</f>
        <v>0</v>
      </c>
      <c r="W1085" s="11">
        <f>IF(tblSalaries[[#This Row],[Years of Experience]]="",Filters!$I$10,VLOOKUP(tblSalaries[[#This Row],[Years of Experience]],Filters!$G$3:$I$9,3,TRUE))</f>
        <v>1</v>
      </c>
    </row>
    <row r="1086" spans="2:23" ht="15" customHeight="1" x14ac:dyDescent="0.25">
      <c r="B1086" t="s">
        <v>2482</v>
      </c>
      <c r="C1086" s="1">
        <v>41057.691192129627</v>
      </c>
      <c r="D1086">
        <v>72412.768022521646</v>
      </c>
      <c r="E1086" t="s">
        <v>883</v>
      </c>
      <c r="F1086" t="s">
        <v>45</v>
      </c>
      <c r="G1086" t="s">
        <v>462</v>
      </c>
      <c r="H1086" t="s">
        <v>22</v>
      </c>
      <c r="I1086">
        <v>15</v>
      </c>
      <c r="J1086" t="str">
        <f>VLOOKUP(tblSalaries[[#This Row],[clean Country]],tblCountries[[#All],[Mapping]:[Region]],2,FALSE)</f>
        <v>EMEA</v>
      </c>
      <c r="L1086" s="9" t="str">
        <f>IF($T1086,tblSalaries[[#This Row],[Salary in USD]],"")</f>
        <v/>
      </c>
      <c r="M1086" s="9" t="str">
        <f>IF($T1086,tblSalaries[[#This Row],[Your Job Title]],"")</f>
        <v/>
      </c>
      <c r="N1086" s="9" t="str">
        <f>IF($T1086,tblSalaries[[#This Row],[Job Type]],"")</f>
        <v/>
      </c>
      <c r="O1086" s="9" t="str">
        <f>IF($T1086,tblSalaries[[#This Row],[clean Country]],"")</f>
        <v/>
      </c>
      <c r="P1086" s="9" t="str">
        <f>IF($T1086,tblSalaries[[#This Row],[How many hours of a day you work on Excel]],"")</f>
        <v/>
      </c>
      <c r="Q1086" s="9" t="str">
        <f>IF($T1086,tblSalaries[[#This Row],[Years of Experience]],"")</f>
        <v/>
      </c>
      <c r="R1086" s="9" t="str">
        <f>IF($T1086,tblSalaries[[#This Row],[Region]],"")</f>
        <v/>
      </c>
      <c r="T1086" s="11">
        <f t="shared" si="16"/>
        <v>0</v>
      </c>
      <c r="U1086" s="11">
        <f>VLOOKUP(tblSalaries[[#This Row],[Region]],SReg,2,FALSE)</f>
        <v>0</v>
      </c>
      <c r="V1086" s="11">
        <f>VLOOKUP(tblSalaries[[#This Row],[How many hours of a day you work on Excel]],SHours,2,FALSE)</f>
        <v>0</v>
      </c>
      <c r="W1086" s="11">
        <f>IF(tblSalaries[[#This Row],[Years of Experience]]="",Filters!$I$10,VLOOKUP(tblSalaries[[#This Row],[Years of Experience]],Filters!$G$3:$I$9,3,TRUE))</f>
        <v>1</v>
      </c>
    </row>
    <row r="1087" spans="2:23" ht="15" customHeight="1" x14ac:dyDescent="0.25">
      <c r="B1087" t="s">
        <v>2483</v>
      </c>
      <c r="C1087" s="1">
        <v>41057.695451388892</v>
      </c>
      <c r="D1087">
        <v>50815.977559664309</v>
      </c>
      <c r="E1087" t="s">
        <v>160</v>
      </c>
      <c r="F1087" t="s">
        <v>258</v>
      </c>
      <c r="G1087" t="s">
        <v>26</v>
      </c>
      <c r="H1087" t="s">
        <v>15</v>
      </c>
      <c r="I1087">
        <v>10</v>
      </c>
      <c r="J1087" t="str">
        <f>VLOOKUP(tblSalaries[[#This Row],[clean Country]],tblCountries[[#All],[Mapping]:[Region]],2,FALSE)</f>
        <v>EMEA</v>
      </c>
      <c r="L1087" s="9" t="str">
        <f>IF($T1087,tblSalaries[[#This Row],[Salary in USD]],"")</f>
        <v/>
      </c>
      <c r="M1087" s="9" t="str">
        <f>IF($T1087,tblSalaries[[#This Row],[Your Job Title]],"")</f>
        <v/>
      </c>
      <c r="N1087" s="9" t="str">
        <f>IF($T1087,tblSalaries[[#This Row],[Job Type]],"")</f>
        <v/>
      </c>
      <c r="O1087" s="9" t="str">
        <f>IF($T1087,tblSalaries[[#This Row],[clean Country]],"")</f>
        <v/>
      </c>
      <c r="P1087" s="9" t="str">
        <f>IF($T1087,tblSalaries[[#This Row],[How many hours of a day you work on Excel]],"")</f>
        <v/>
      </c>
      <c r="Q1087" s="9" t="str">
        <f>IF($T1087,tblSalaries[[#This Row],[Years of Experience]],"")</f>
        <v/>
      </c>
      <c r="R1087" s="9" t="str">
        <f>IF($T1087,tblSalaries[[#This Row],[Region]],"")</f>
        <v/>
      </c>
      <c r="T1087" s="11">
        <f t="shared" si="16"/>
        <v>0</v>
      </c>
      <c r="U1087" s="11">
        <f>VLOOKUP(tblSalaries[[#This Row],[Region]],SReg,2,FALSE)</f>
        <v>0</v>
      </c>
      <c r="V1087" s="11">
        <f>VLOOKUP(tblSalaries[[#This Row],[How many hours of a day you work on Excel]],SHours,2,FALSE)</f>
        <v>0</v>
      </c>
      <c r="W1087" s="11">
        <f>IF(tblSalaries[[#This Row],[Years of Experience]]="",Filters!$I$10,VLOOKUP(tblSalaries[[#This Row],[Years of Experience]],Filters!$G$3:$I$9,3,TRUE))</f>
        <v>1</v>
      </c>
    </row>
    <row r="1088" spans="2:23" ht="15" customHeight="1" x14ac:dyDescent="0.25">
      <c r="B1088" t="s">
        <v>2484</v>
      </c>
      <c r="C1088" s="1">
        <v>41057.698240740741</v>
      </c>
      <c r="D1088">
        <v>21369.500024931083</v>
      </c>
      <c r="E1088" t="s">
        <v>884</v>
      </c>
      <c r="F1088" t="s">
        <v>45</v>
      </c>
      <c r="G1088" t="s">
        <v>6</v>
      </c>
      <c r="H1088" t="s">
        <v>15</v>
      </c>
      <c r="I1088">
        <v>5</v>
      </c>
      <c r="J1088" t="str">
        <f>VLOOKUP(tblSalaries[[#This Row],[clean Country]],tblCountries[[#All],[Mapping]:[Region]],2,FALSE)</f>
        <v>APAC</v>
      </c>
      <c r="L1088" s="9" t="str">
        <f>IF($T1088,tblSalaries[[#This Row],[Salary in USD]],"")</f>
        <v/>
      </c>
      <c r="M1088" s="9" t="str">
        <f>IF($T1088,tblSalaries[[#This Row],[Your Job Title]],"")</f>
        <v/>
      </c>
      <c r="N1088" s="9" t="str">
        <f>IF($T1088,tblSalaries[[#This Row],[Job Type]],"")</f>
        <v/>
      </c>
      <c r="O1088" s="9" t="str">
        <f>IF($T1088,tblSalaries[[#This Row],[clean Country]],"")</f>
        <v/>
      </c>
      <c r="P1088" s="9" t="str">
        <f>IF($T1088,tblSalaries[[#This Row],[How many hours of a day you work on Excel]],"")</f>
        <v/>
      </c>
      <c r="Q1088" s="9" t="str">
        <f>IF($T1088,tblSalaries[[#This Row],[Years of Experience]],"")</f>
        <v/>
      </c>
      <c r="R1088" s="9" t="str">
        <f>IF($T1088,tblSalaries[[#This Row],[Region]],"")</f>
        <v/>
      </c>
      <c r="T1088" s="11">
        <f t="shared" si="16"/>
        <v>0</v>
      </c>
      <c r="U1088" s="11">
        <f>VLOOKUP(tblSalaries[[#This Row],[Region]],SReg,2,FALSE)</f>
        <v>0</v>
      </c>
      <c r="V1088" s="11">
        <f>VLOOKUP(tblSalaries[[#This Row],[How many hours of a day you work on Excel]],SHours,2,FALSE)</f>
        <v>0</v>
      </c>
      <c r="W1088" s="11">
        <f>IF(tblSalaries[[#This Row],[Years of Experience]]="",Filters!$I$10,VLOOKUP(tblSalaries[[#This Row],[Years of Experience]],Filters!$G$3:$I$9,3,TRUE))</f>
        <v>0</v>
      </c>
    </row>
    <row r="1089" spans="2:23" ht="15" customHeight="1" x14ac:dyDescent="0.25">
      <c r="B1089" t="s">
        <v>2485</v>
      </c>
      <c r="C1089" s="1">
        <v>41057.698287037034</v>
      </c>
      <c r="D1089">
        <v>55166.239522354947</v>
      </c>
      <c r="E1089" t="s">
        <v>885</v>
      </c>
      <c r="F1089" t="s">
        <v>17</v>
      </c>
      <c r="G1089" t="s">
        <v>59</v>
      </c>
      <c r="H1089" t="s">
        <v>15</v>
      </c>
      <c r="I1089">
        <v>6</v>
      </c>
      <c r="J1089" t="str">
        <f>VLOOKUP(tblSalaries[[#This Row],[clean Country]],tblCountries[[#All],[Mapping]:[Region]],2,FALSE)</f>
        <v>EMEA</v>
      </c>
      <c r="L1089" s="9" t="str">
        <f>IF($T1089,tblSalaries[[#This Row],[Salary in USD]],"")</f>
        <v/>
      </c>
      <c r="M1089" s="9" t="str">
        <f>IF($T1089,tblSalaries[[#This Row],[Your Job Title]],"")</f>
        <v/>
      </c>
      <c r="N1089" s="9" t="str">
        <f>IF($T1089,tblSalaries[[#This Row],[Job Type]],"")</f>
        <v/>
      </c>
      <c r="O1089" s="9" t="str">
        <f>IF($T1089,tblSalaries[[#This Row],[clean Country]],"")</f>
        <v/>
      </c>
      <c r="P1089" s="9" t="str">
        <f>IF($T1089,tblSalaries[[#This Row],[How many hours of a day you work on Excel]],"")</f>
        <v/>
      </c>
      <c r="Q1089" s="9" t="str">
        <f>IF($T1089,tblSalaries[[#This Row],[Years of Experience]],"")</f>
        <v/>
      </c>
      <c r="R1089" s="9" t="str">
        <f>IF($T1089,tblSalaries[[#This Row],[Region]],"")</f>
        <v/>
      </c>
      <c r="T1089" s="11">
        <f t="shared" si="16"/>
        <v>0</v>
      </c>
      <c r="U1089" s="11">
        <f>VLOOKUP(tblSalaries[[#This Row],[Region]],SReg,2,FALSE)</f>
        <v>0</v>
      </c>
      <c r="V1089" s="11">
        <f>VLOOKUP(tblSalaries[[#This Row],[How many hours of a day you work on Excel]],SHours,2,FALSE)</f>
        <v>0</v>
      </c>
      <c r="W1089" s="11">
        <f>IF(tblSalaries[[#This Row],[Years of Experience]]="",Filters!$I$10,VLOOKUP(tblSalaries[[#This Row],[Years of Experience]],Filters!$G$3:$I$9,3,TRUE))</f>
        <v>0</v>
      </c>
    </row>
    <row r="1090" spans="2:23" ht="15" customHeight="1" x14ac:dyDescent="0.25">
      <c r="B1090" t="s">
        <v>2486</v>
      </c>
      <c r="C1090" s="1">
        <v>41057.703622685185</v>
      </c>
      <c r="D1090">
        <v>3205.4250037396623</v>
      </c>
      <c r="E1090" t="s">
        <v>886</v>
      </c>
      <c r="F1090" t="s">
        <v>17</v>
      </c>
      <c r="G1090" t="s">
        <v>6</v>
      </c>
      <c r="H1090" t="s">
        <v>10</v>
      </c>
      <c r="I1090">
        <v>3</v>
      </c>
      <c r="J1090" t="str">
        <f>VLOOKUP(tblSalaries[[#This Row],[clean Country]],tblCountries[[#All],[Mapping]:[Region]],2,FALSE)</f>
        <v>APAC</v>
      </c>
      <c r="L1090" s="9" t="str">
        <f>IF($T1090,tblSalaries[[#This Row],[Salary in USD]],"")</f>
        <v/>
      </c>
      <c r="M1090" s="9" t="str">
        <f>IF($T1090,tblSalaries[[#This Row],[Your Job Title]],"")</f>
        <v/>
      </c>
      <c r="N1090" s="9" t="str">
        <f>IF($T1090,tblSalaries[[#This Row],[Job Type]],"")</f>
        <v/>
      </c>
      <c r="O1090" s="9" t="str">
        <f>IF($T1090,tblSalaries[[#This Row],[clean Country]],"")</f>
        <v/>
      </c>
      <c r="P1090" s="9" t="str">
        <f>IF($T1090,tblSalaries[[#This Row],[How many hours of a day you work on Excel]],"")</f>
        <v/>
      </c>
      <c r="Q1090" s="9" t="str">
        <f>IF($T1090,tblSalaries[[#This Row],[Years of Experience]],"")</f>
        <v/>
      </c>
      <c r="R1090" s="9" t="str">
        <f>IF($T1090,tblSalaries[[#This Row],[Region]],"")</f>
        <v/>
      </c>
      <c r="T1090" s="11">
        <f t="shared" si="16"/>
        <v>0</v>
      </c>
      <c r="U1090" s="11">
        <f>VLOOKUP(tblSalaries[[#This Row],[Region]],SReg,2,FALSE)</f>
        <v>0</v>
      </c>
      <c r="V1090" s="11">
        <f>VLOOKUP(tblSalaries[[#This Row],[How many hours of a day you work on Excel]],SHours,2,FALSE)</f>
        <v>1</v>
      </c>
      <c r="W1090" s="11">
        <f>IF(tblSalaries[[#This Row],[Years of Experience]]="",Filters!$I$10,VLOOKUP(tblSalaries[[#This Row],[Years of Experience]],Filters!$G$3:$I$9,3,TRUE))</f>
        <v>0</v>
      </c>
    </row>
    <row r="1091" spans="2:23" ht="15" customHeight="1" x14ac:dyDescent="0.25">
      <c r="B1091" t="s">
        <v>2487</v>
      </c>
      <c r="C1091" s="1">
        <v>41057.706979166665</v>
      </c>
      <c r="D1091">
        <v>10684.750012465542</v>
      </c>
      <c r="E1091" t="s">
        <v>887</v>
      </c>
      <c r="F1091" t="s">
        <v>258</v>
      </c>
      <c r="G1091" t="s">
        <v>6</v>
      </c>
      <c r="H1091" t="s">
        <v>15</v>
      </c>
      <c r="I1091">
        <v>8</v>
      </c>
      <c r="J1091" t="str">
        <f>VLOOKUP(tblSalaries[[#This Row],[clean Country]],tblCountries[[#All],[Mapping]:[Region]],2,FALSE)</f>
        <v>APAC</v>
      </c>
      <c r="L1091" s="9" t="str">
        <f>IF($T1091,tblSalaries[[#This Row],[Salary in USD]],"")</f>
        <v/>
      </c>
      <c r="M1091" s="9" t="str">
        <f>IF($T1091,tblSalaries[[#This Row],[Your Job Title]],"")</f>
        <v/>
      </c>
      <c r="N1091" s="9" t="str">
        <f>IF($T1091,tblSalaries[[#This Row],[Job Type]],"")</f>
        <v/>
      </c>
      <c r="O1091" s="9" t="str">
        <f>IF($T1091,tblSalaries[[#This Row],[clean Country]],"")</f>
        <v/>
      </c>
      <c r="P1091" s="9" t="str">
        <f>IF($T1091,tblSalaries[[#This Row],[How many hours of a day you work on Excel]],"")</f>
        <v/>
      </c>
      <c r="Q1091" s="9" t="str">
        <f>IF($T1091,tblSalaries[[#This Row],[Years of Experience]],"")</f>
        <v/>
      </c>
      <c r="R1091" s="9" t="str">
        <f>IF($T1091,tblSalaries[[#This Row],[Region]],"")</f>
        <v/>
      </c>
      <c r="T1091" s="11">
        <f t="shared" si="16"/>
        <v>0</v>
      </c>
      <c r="U1091" s="11">
        <f>VLOOKUP(tblSalaries[[#This Row],[Region]],SReg,2,FALSE)</f>
        <v>0</v>
      </c>
      <c r="V1091" s="11">
        <f>VLOOKUP(tblSalaries[[#This Row],[How many hours of a day you work on Excel]],SHours,2,FALSE)</f>
        <v>0</v>
      </c>
      <c r="W1091" s="11">
        <f>IF(tblSalaries[[#This Row],[Years of Experience]]="",Filters!$I$10,VLOOKUP(tblSalaries[[#This Row],[Years of Experience]],Filters!$G$3:$I$9,3,TRUE))</f>
        <v>0</v>
      </c>
    </row>
    <row r="1092" spans="2:23" ht="15" customHeight="1" x14ac:dyDescent="0.25">
      <c r="B1092" t="s">
        <v>2488</v>
      </c>
      <c r="C1092" s="1">
        <v>41057.708194444444</v>
      </c>
      <c r="D1092">
        <v>5342.3750062327708</v>
      </c>
      <c r="E1092" t="s">
        <v>17</v>
      </c>
      <c r="F1092" t="s">
        <v>17</v>
      </c>
      <c r="G1092" t="s">
        <v>6</v>
      </c>
      <c r="H1092" t="s">
        <v>7</v>
      </c>
      <c r="I1092">
        <v>5</v>
      </c>
      <c r="J1092" t="str">
        <f>VLOOKUP(tblSalaries[[#This Row],[clean Country]],tblCountries[[#All],[Mapping]:[Region]],2,FALSE)</f>
        <v>APAC</v>
      </c>
      <c r="L1092" s="9" t="str">
        <f>IF($T1092,tblSalaries[[#This Row],[Salary in USD]],"")</f>
        <v/>
      </c>
      <c r="M1092" s="9" t="str">
        <f>IF($T1092,tblSalaries[[#This Row],[Your Job Title]],"")</f>
        <v/>
      </c>
      <c r="N1092" s="9" t="str">
        <f>IF($T1092,tblSalaries[[#This Row],[Job Type]],"")</f>
        <v/>
      </c>
      <c r="O1092" s="9" t="str">
        <f>IF($T1092,tblSalaries[[#This Row],[clean Country]],"")</f>
        <v/>
      </c>
      <c r="P1092" s="9" t="str">
        <f>IF($T1092,tblSalaries[[#This Row],[How many hours of a day you work on Excel]],"")</f>
        <v/>
      </c>
      <c r="Q1092" s="9" t="str">
        <f>IF($T1092,tblSalaries[[#This Row],[Years of Experience]],"")</f>
        <v/>
      </c>
      <c r="R1092" s="9" t="str">
        <f>IF($T1092,tblSalaries[[#This Row],[Region]],"")</f>
        <v/>
      </c>
      <c r="T1092" s="11">
        <f t="shared" si="16"/>
        <v>0</v>
      </c>
      <c r="U1092" s="11">
        <f>VLOOKUP(tblSalaries[[#This Row],[Region]],SReg,2,FALSE)</f>
        <v>0</v>
      </c>
      <c r="V1092" s="11">
        <f>VLOOKUP(tblSalaries[[#This Row],[How many hours of a day you work on Excel]],SHours,2,FALSE)</f>
        <v>1</v>
      </c>
      <c r="W1092" s="11">
        <f>IF(tblSalaries[[#This Row],[Years of Experience]]="",Filters!$I$10,VLOOKUP(tblSalaries[[#This Row],[Years of Experience]],Filters!$G$3:$I$9,3,TRUE))</f>
        <v>0</v>
      </c>
    </row>
    <row r="1093" spans="2:23" ht="15" customHeight="1" x14ac:dyDescent="0.25">
      <c r="B1093" t="s">
        <v>2489</v>
      </c>
      <c r="C1093" s="1">
        <v>41057.710219907407</v>
      </c>
      <c r="D1093">
        <v>118213.37040504631</v>
      </c>
      <c r="E1093" t="s">
        <v>428</v>
      </c>
      <c r="F1093" t="s">
        <v>45</v>
      </c>
      <c r="G1093" t="s">
        <v>59</v>
      </c>
      <c r="H1093" t="s">
        <v>15</v>
      </c>
      <c r="I1093">
        <v>10</v>
      </c>
      <c r="J1093" t="str">
        <f>VLOOKUP(tblSalaries[[#This Row],[clean Country]],tblCountries[[#All],[Mapping]:[Region]],2,FALSE)</f>
        <v>EMEA</v>
      </c>
      <c r="L1093" s="9" t="str">
        <f>IF($T1093,tblSalaries[[#This Row],[Salary in USD]],"")</f>
        <v/>
      </c>
      <c r="M1093" s="9" t="str">
        <f>IF($T1093,tblSalaries[[#This Row],[Your Job Title]],"")</f>
        <v/>
      </c>
      <c r="N1093" s="9" t="str">
        <f>IF($T1093,tblSalaries[[#This Row],[Job Type]],"")</f>
        <v/>
      </c>
      <c r="O1093" s="9" t="str">
        <f>IF($T1093,tblSalaries[[#This Row],[clean Country]],"")</f>
        <v/>
      </c>
      <c r="P1093" s="9" t="str">
        <f>IF($T1093,tblSalaries[[#This Row],[How many hours of a day you work on Excel]],"")</f>
        <v/>
      </c>
      <c r="Q1093" s="9" t="str">
        <f>IF($T1093,tblSalaries[[#This Row],[Years of Experience]],"")</f>
        <v/>
      </c>
      <c r="R1093" s="9" t="str">
        <f>IF($T1093,tblSalaries[[#This Row],[Region]],"")</f>
        <v/>
      </c>
      <c r="T1093" s="11">
        <f t="shared" si="16"/>
        <v>0</v>
      </c>
      <c r="U1093" s="11">
        <f>VLOOKUP(tblSalaries[[#This Row],[Region]],SReg,2,FALSE)</f>
        <v>0</v>
      </c>
      <c r="V1093" s="11">
        <f>VLOOKUP(tblSalaries[[#This Row],[How many hours of a day you work on Excel]],SHours,2,FALSE)</f>
        <v>0</v>
      </c>
      <c r="W1093" s="11">
        <f>IF(tblSalaries[[#This Row],[Years of Experience]]="",Filters!$I$10,VLOOKUP(tblSalaries[[#This Row],[Years of Experience]],Filters!$G$3:$I$9,3,TRUE))</f>
        <v>1</v>
      </c>
    </row>
    <row r="1094" spans="2:23" ht="15" customHeight="1" x14ac:dyDescent="0.25">
      <c r="B1094" t="s">
        <v>2490</v>
      </c>
      <c r="C1094" s="1">
        <v>41057.711157407408</v>
      </c>
      <c r="D1094">
        <v>12192.177986291113</v>
      </c>
      <c r="E1094" t="s">
        <v>888</v>
      </c>
      <c r="F1094" t="s">
        <v>45</v>
      </c>
      <c r="G1094" t="s">
        <v>41</v>
      </c>
      <c r="H1094" t="s">
        <v>10</v>
      </c>
      <c r="I1094">
        <v>15</v>
      </c>
      <c r="J1094" t="str">
        <f>VLOOKUP(tblSalaries[[#This Row],[clean Country]],tblCountries[[#All],[Mapping]:[Region]],2,FALSE)</f>
        <v>EMEA</v>
      </c>
      <c r="L1094" s="9" t="str">
        <f>IF($T1094,tblSalaries[[#This Row],[Salary in USD]],"")</f>
        <v/>
      </c>
      <c r="M1094" s="9" t="str">
        <f>IF($T1094,tblSalaries[[#This Row],[Your Job Title]],"")</f>
        <v/>
      </c>
      <c r="N1094" s="9" t="str">
        <f>IF($T1094,tblSalaries[[#This Row],[Job Type]],"")</f>
        <v/>
      </c>
      <c r="O1094" s="9" t="str">
        <f>IF($T1094,tblSalaries[[#This Row],[clean Country]],"")</f>
        <v/>
      </c>
      <c r="P1094" s="9" t="str">
        <f>IF($T1094,tblSalaries[[#This Row],[How many hours of a day you work on Excel]],"")</f>
        <v/>
      </c>
      <c r="Q1094" s="9" t="str">
        <f>IF($T1094,tblSalaries[[#This Row],[Years of Experience]],"")</f>
        <v/>
      </c>
      <c r="R1094" s="9" t="str">
        <f>IF($T1094,tblSalaries[[#This Row],[Region]],"")</f>
        <v/>
      </c>
      <c r="T1094" s="11">
        <f t="shared" si="16"/>
        <v>0</v>
      </c>
      <c r="U1094" s="11">
        <f>VLOOKUP(tblSalaries[[#This Row],[Region]],SReg,2,FALSE)</f>
        <v>0</v>
      </c>
      <c r="V1094" s="11">
        <f>VLOOKUP(tblSalaries[[#This Row],[How many hours of a day you work on Excel]],SHours,2,FALSE)</f>
        <v>1</v>
      </c>
      <c r="W1094" s="11">
        <f>IF(tblSalaries[[#This Row],[Years of Experience]]="",Filters!$I$10,VLOOKUP(tblSalaries[[#This Row],[Years of Experience]],Filters!$G$3:$I$9,3,TRUE))</f>
        <v>1</v>
      </c>
    </row>
    <row r="1095" spans="2:23" ht="15" customHeight="1" x14ac:dyDescent="0.25">
      <c r="B1095" t="s">
        <v>2491</v>
      </c>
      <c r="C1095" s="1">
        <v>41057.711886574078</v>
      </c>
      <c r="D1095">
        <v>70928.022243027779</v>
      </c>
      <c r="E1095" t="s">
        <v>889</v>
      </c>
      <c r="F1095" t="s">
        <v>3393</v>
      </c>
      <c r="G1095" t="s">
        <v>59</v>
      </c>
      <c r="H1095" t="s">
        <v>7</v>
      </c>
      <c r="I1095">
        <v>8</v>
      </c>
      <c r="J1095" t="str">
        <f>VLOOKUP(tblSalaries[[#This Row],[clean Country]],tblCountries[[#All],[Mapping]:[Region]],2,FALSE)</f>
        <v>EMEA</v>
      </c>
      <c r="L1095" s="9" t="str">
        <f>IF($T1095,tblSalaries[[#This Row],[Salary in USD]],"")</f>
        <v/>
      </c>
      <c r="M1095" s="9" t="str">
        <f>IF($T1095,tblSalaries[[#This Row],[Your Job Title]],"")</f>
        <v/>
      </c>
      <c r="N1095" s="9" t="str">
        <f>IF($T1095,tblSalaries[[#This Row],[Job Type]],"")</f>
        <v/>
      </c>
      <c r="O1095" s="9" t="str">
        <f>IF($T1095,tblSalaries[[#This Row],[clean Country]],"")</f>
        <v/>
      </c>
      <c r="P1095" s="9" t="str">
        <f>IF($T1095,tblSalaries[[#This Row],[How many hours of a day you work on Excel]],"")</f>
        <v/>
      </c>
      <c r="Q1095" s="9" t="str">
        <f>IF($T1095,tblSalaries[[#This Row],[Years of Experience]],"")</f>
        <v/>
      </c>
      <c r="R1095" s="9" t="str">
        <f>IF($T1095,tblSalaries[[#This Row],[Region]],"")</f>
        <v/>
      </c>
      <c r="T1095" s="11">
        <f t="shared" ref="T1095:T1158" si="17">U1095*V1095*W1095</f>
        <v>0</v>
      </c>
      <c r="U1095" s="11">
        <f>VLOOKUP(tblSalaries[[#This Row],[Region]],SReg,2,FALSE)</f>
        <v>0</v>
      </c>
      <c r="V1095" s="11">
        <f>VLOOKUP(tblSalaries[[#This Row],[How many hours of a day you work on Excel]],SHours,2,FALSE)</f>
        <v>1</v>
      </c>
      <c r="W1095" s="11">
        <f>IF(tblSalaries[[#This Row],[Years of Experience]]="",Filters!$I$10,VLOOKUP(tblSalaries[[#This Row],[Years of Experience]],Filters!$G$3:$I$9,3,TRUE))</f>
        <v>0</v>
      </c>
    </row>
    <row r="1096" spans="2:23" ht="15" customHeight="1" x14ac:dyDescent="0.25">
      <c r="B1096" t="s">
        <v>2492</v>
      </c>
      <c r="C1096" s="1">
        <v>41057.715046296296</v>
      </c>
      <c r="D1096">
        <v>39404.456801682099</v>
      </c>
      <c r="E1096" t="s">
        <v>890</v>
      </c>
      <c r="F1096" t="s">
        <v>17</v>
      </c>
      <c r="G1096" t="s">
        <v>59</v>
      </c>
      <c r="H1096" t="s">
        <v>7</v>
      </c>
      <c r="I1096">
        <v>3</v>
      </c>
      <c r="J1096" t="str">
        <f>VLOOKUP(tblSalaries[[#This Row],[clean Country]],tblCountries[[#All],[Mapping]:[Region]],2,FALSE)</f>
        <v>EMEA</v>
      </c>
      <c r="L1096" s="9" t="str">
        <f>IF($T1096,tblSalaries[[#This Row],[Salary in USD]],"")</f>
        <v/>
      </c>
      <c r="M1096" s="9" t="str">
        <f>IF($T1096,tblSalaries[[#This Row],[Your Job Title]],"")</f>
        <v/>
      </c>
      <c r="N1096" s="9" t="str">
        <f>IF($T1096,tblSalaries[[#This Row],[Job Type]],"")</f>
        <v/>
      </c>
      <c r="O1096" s="9" t="str">
        <f>IF($T1096,tblSalaries[[#This Row],[clean Country]],"")</f>
        <v/>
      </c>
      <c r="P1096" s="9" t="str">
        <f>IF($T1096,tblSalaries[[#This Row],[How many hours of a day you work on Excel]],"")</f>
        <v/>
      </c>
      <c r="Q1096" s="9" t="str">
        <f>IF($T1096,tblSalaries[[#This Row],[Years of Experience]],"")</f>
        <v/>
      </c>
      <c r="R1096" s="9" t="str">
        <f>IF($T1096,tblSalaries[[#This Row],[Region]],"")</f>
        <v/>
      </c>
      <c r="T1096" s="11">
        <f t="shared" si="17"/>
        <v>0</v>
      </c>
      <c r="U1096" s="11">
        <f>VLOOKUP(tblSalaries[[#This Row],[Region]],SReg,2,FALSE)</f>
        <v>0</v>
      </c>
      <c r="V1096" s="11">
        <f>VLOOKUP(tblSalaries[[#This Row],[How many hours of a day you work on Excel]],SHours,2,FALSE)</f>
        <v>1</v>
      </c>
      <c r="W1096" s="11">
        <f>IF(tblSalaries[[#This Row],[Years of Experience]]="",Filters!$I$10,VLOOKUP(tblSalaries[[#This Row],[Years of Experience]],Filters!$G$3:$I$9,3,TRUE))</f>
        <v>0</v>
      </c>
    </row>
    <row r="1097" spans="2:23" ht="15" customHeight="1" x14ac:dyDescent="0.25">
      <c r="B1097" t="s">
        <v>2493</v>
      </c>
      <c r="C1097" s="1">
        <v>41057.717210648145</v>
      </c>
      <c r="D1097">
        <v>18987</v>
      </c>
      <c r="E1097" t="s">
        <v>173</v>
      </c>
      <c r="F1097" t="s">
        <v>17</v>
      </c>
      <c r="G1097" t="s">
        <v>655</v>
      </c>
      <c r="H1097" t="s">
        <v>10</v>
      </c>
      <c r="I1097">
        <v>7</v>
      </c>
      <c r="J1097" t="str">
        <f>VLOOKUP(tblSalaries[[#This Row],[clean Country]],tblCountries[[#All],[Mapping]:[Region]],2,FALSE)</f>
        <v>EMEA</v>
      </c>
      <c r="L1097" s="9" t="str">
        <f>IF($T1097,tblSalaries[[#This Row],[Salary in USD]],"")</f>
        <v/>
      </c>
      <c r="M1097" s="9" t="str">
        <f>IF($T1097,tblSalaries[[#This Row],[Your Job Title]],"")</f>
        <v/>
      </c>
      <c r="N1097" s="9" t="str">
        <f>IF($T1097,tblSalaries[[#This Row],[Job Type]],"")</f>
        <v/>
      </c>
      <c r="O1097" s="9" t="str">
        <f>IF($T1097,tblSalaries[[#This Row],[clean Country]],"")</f>
        <v/>
      </c>
      <c r="P1097" s="9" t="str">
        <f>IF($T1097,tblSalaries[[#This Row],[How many hours of a day you work on Excel]],"")</f>
        <v/>
      </c>
      <c r="Q1097" s="9" t="str">
        <f>IF($T1097,tblSalaries[[#This Row],[Years of Experience]],"")</f>
        <v/>
      </c>
      <c r="R1097" s="9" t="str">
        <f>IF($T1097,tblSalaries[[#This Row],[Region]],"")</f>
        <v/>
      </c>
      <c r="T1097" s="11">
        <f t="shared" si="17"/>
        <v>0</v>
      </c>
      <c r="U1097" s="11">
        <f>VLOOKUP(tblSalaries[[#This Row],[Region]],SReg,2,FALSE)</f>
        <v>0</v>
      </c>
      <c r="V1097" s="11">
        <f>VLOOKUP(tblSalaries[[#This Row],[How many hours of a day you work on Excel]],SHours,2,FALSE)</f>
        <v>1</v>
      </c>
      <c r="W1097" s="11">
        <f>IF(tblSalaries[[#This Row],[Years of Experience]]="",Filters!$I$10,VLOOKUP(tblSalaries[[#This Row],[Years of Experience]],Filters!$G$3:$I$9,3,TRUE))</f>
        <v>0</v>
      </c>
    </row>
    <row r="1098" spans="2:23" ht="15" customHeight="1" x14ac:dyDescent="0.25">
      <c r="B1098" t="s">
        <v>2494</v>
      </c>
      <c r="C1098" s="1">
        <v>41057.719085648147</v>
      </c>
      <c r="D1098">
        <v>44921.080753917595</v>
      </c>
      <c r="E1098" t="s">
        <v>891</v>
      </c>
      <c r="F1098" t="s">
        <v>45</v>
      </c>
      <c r="G1098" t="s">
        <v>59</v>
      </c>
      <c r="H1098" t="s">
        <v>22</v>
      </c>
      <c r="I1098">
        <v>15</v>
      </c>
      <c r="J1098" t="str">
        <f>VLOOKUP(tblSalaries[[#This Row],[clean Country]],tblCountries[[#All],[Mapping]:[Region]],2,FALSE)</f>
        <v>EMEA</v>
      </c>
      <c r="L1098" s="9" t="str">
        <f>IF($T1098,tblSalaries[[#This Row],[Salary in USD]],"")</f>
        <v/>
      </c>
      <c r="M1098" s="9" t="str">
        <f>IF($T1098,tblSalaries[[#This Row],[Your Job Title]],"")</f>
        <v/>
      </c>
      <c r="N1098" s="9" t="str">
        <f>IF($T1098,tblSalaries[[#This Row],[Job Type]],"")</f>
        <v/>
      </c>
      <c r="O1098" s="9" t="str">
        <f>IF($T1098,tblSalaries[[#This Row],[clean Country]],"")</f>
        <v/>
      </c>
      <c r="P1098" s="9" t="str">
        <f>IF($T1098,tblSalaries[[#This Row],[How many hours of a day you work on Excel]],"")</f>
        <v/>
      </c>
      <c r="Q1098" s="9" t="str">
        <f>IF($T1098,tblSalaries[[#This Row],[Years of Experience]],"")</f>
        <v/>
      </c>
      <c r="R1098" s="9" t="str">
        <f>IF($T1098,tblSalaries[[#This Row],[Region]],"")</f>
        <v/>
      </c>
      <c r="T1098" s="11">
        <f t="shared" si="17"/>
        <v>0</v>
      </c>
      <c r="U1098" s="11">
        <f>VLOOKUP(tblSalaries[[#This Row],[Region]],SReg,2,FALSE)</f>
        <v>0</v>
      </c>
      <c r="V1098" s="11">
        <f>VLOOKUP(tblSalaries[[#This Row],[How many hours of a day you work on Excel]],SHours,2,FALSE)</f>
        <v>0</v>
      </c>
      <c r="W1098" s="11">
        <f>IF(tblSalaries[[#This Row],[Years of Experience]]="",Filters!$I$10,VLOOKUP(tblSalaries[[#This Row],[Years of Experience]],Filters!$G$3:$I$9,3,TRUE))</f>
        <v>1</v>
      </c>
    </row>
    <row r="1099" spans="2:23" ht="15" customHeight="1" x14ac:dyDescent="0.25">
      <c r="B1099" t="s">
        <v>2495</v>
      </c>
      <c r="C1099" s="1">
        <v>41057.720590277779</v>
      </c>
      <c r="D1099">
        <v>60000</v>
      </c>
      <c r="E1099" t="s">
        <v>497</v>
      </c>
      <c r="F1099" t="s">
        <v>45</v>
      </c>
      <c r="G1099" t="s">
        <v>6</v>
      </c>
      <c r="H1099" t="s">
        <v>10</v>
      </c>
      <c r="I1099">
        <v>14</v>
      </c>
      <c r="J1099" t="str">
        <f>VLOOKUP(tblSalaries[[#This Row],[clean Country]],tblCountries[[#All],[Mapping]:[Region]],2,FALSE)</f>
        <v>APAC</v>
      </c>
      <c r="L1099" s="9" t="str">
        <f>IF($T1099,tblSalaries[[#This Row],[Salary in USD]],"")</f>
        <v/>
      </c>
      <c r="M1099" s="9" t="str">
        <f>IF($T1099,tblSalaries[[#This Row],[Your Job Title]],"")</f>
        <v/>
      </c>
      <c r="N1099" s="9" t="str">
        <f>IF($T1099,tblSalaries[[#This Row],[Job Type]],"")</f>
        <v/>
      </c>
      <c r="O1099" s="9" t="str">
        <f>IF($T1099,tblSalaries[[#This Row],[clean Country]],"")</f>
        <v/>
      </c>
      <c r="P1099" s="9" t="str">
        <f>IF($T1099,tblSalaries[[#This Row],[How many hours of a day you work on Excel]],"")</f>
        <v/>
      </c>
      <c r="Q1099" s="9" t="str">
        <f>IF($T1099,tblSalaries[[#This Row],[Years of Experience]],"")</f>
        <v/>
      </c>
      <c r="R1099" s="9" t="str">
        <f>IF($T1099,tblSalaries[[#This Row],[Region]],"")</f>
        <v/>
      </c>
      <c r="T1099" s="11">
        <f t="shared" si="17"/>
        <v>0</v>
      </c>
      <c r="U1099" s="11">
        <f>VLOOKUP(tblSalaries[[#This Row],[Region]],SReg,2,FALSE)</f>
        <v>0</v>
      </c>
      <c r="V1099" s="11">
        <f>VLOOKUP(tblSalaries[[#This Row],[How many hours of a day you work on Excel]],SHours,2,FALSE)</f>
        <v>1</v>
      </c>
      <c r="W1099" s="11">
        <f>IF(tblSalaries[[#This Row],[Years of Experience]]="",Filters!$I$10,VLOOKUP(tblSalaries[[#This Row],[Years of Experience]],Filters!$G$3:$I$9,3,TRUE))</f>
        <v>1</v>
      </c>
    </row>
    <row r="1100" spans="2:23" ht="15" customHeight="1" x14ac:dyDescent="0.25">
      <c r="B1100" t="s">
        <v>2496</v>
      </c>
      <c r="C1100" s="1">
        <v>41057.721377314818</v>
      </c>
      <c r="D1100">
        <v>71243.257897441246</v>
      </c>
      <c r="E1100" t="s">
        <v>892</v>
      </c>
      <c r="F1100" t="s">
        <v>45</v>
      </c>
      <c r="G1100" t="s">
        <v>59</v>
      </c>
      <c r="H1100" t="s">
        <v>15</v>
      </c>
      <c r="I1100">
        <v>5</v>
      </c>
      <c r="J1100" t="str">
        <f>VLOOKUP(tblSalaries[[#This Row],[clean Country]],tblCountries[[#All],[Mapping]:[Region]],2,FALSE)</f>
        <v>EMEA</v>
      </c>
      <c r="L1100" s="9" t="str">
        <f>IF($T1100,tblSalaries[[#This Row],[Salary in USD]],"")</f>
        <v/>
      </c>
      <c r="M1100" s="9" t="str">
        <f>IF($T1100,tblSalaries[[#This Row],[Your Job Title]],"")</f>
        <v/>
      </c>
      <c r="N1100" s="9" t="str">
        <f>IF($T1100,tblSalaries[[#This Row],[Job Type]],"")</f>
        <v/>
      </c>
      <c r="O1100" s="9" t="str">
        <f>IF($T1100,tblSalaries[[#This Row],[clean Country]],"")</f>
        <v/>
      </c>
      <c r="P1100" s="9" t="str">
        <f>IF($T1100,tblSalaries[[#This Row],[How many hours of a day you work on Excel]],"")</f>
        <v/>
      </c>
      <c r="Q1100" s="9" t="str">
        <f>IF($T1100,tblSalaries[[#This Row],[Years of Experience]],"")</f>
        <v/>
      </c>
      <c r="R1100" s="9" t="str">
        <f>IF($T1100,tblSalaries[[#This Row],[Region]],"")</f>
        <v/>
      </c>
      <c r="T1100" s="11">
        <f t="shared" si="17"/>
        <v>0</v>
      </c>
      <c r="U1100" s="11">
        <f>VLOOKUP(tblSalaries[[#This Row],[Region]],SReg,2,FALSE)</f>
        <v>0</v>
      </c>
      <c r="V1100" s="11">
        <f>VLOOKUP(tblSalaries[[#This Row],[How many hours of a day you work on Excel]],SHours,2,FALSE)</f>
        <v>0</v>
      </c>
      <c r="W1100" s="11">
        <f>IF(tblSalaries[[#This Row],[Years of Experience]]="",Filters!$I$10,VLOOKUP(tblSalaries[[#This Row],[Years of Experience]],Filters!$G$3:$I$9,3,TRUE))</f>
        <v>0</v>
      </c>
    </row>
    <row r="1101" spans="2:23" ht="15" customHeight="1" x14ac:dyDescent="0.25">
      <c r="B1101" t="s">
        <v>2497</v>
      </c>
      <c r="C1101" s="1">
        <v>41057.72383101852</v>
      </c>
      <c r="D1101">
        <v>4487.5950052355274</v>
      </c>
      <c r="E1101" t="s">
        <v>893</v>
      </c>
      <c r="F1101" t="s">
        <v>45</v>
      </c>
      <c r="G1101" t="s">
        <v>6</v>
      </c>
      <c r="H1101" t="s">
        <v>22</v>
      </c>
      <c r="I1101">
        <v>16</v>
      </c>
      <c r="J1101" t="str">
        <f>VLOOKUP(tblSalaries[[#This Row],[clean Country]],tblCountries[[#All],[Mapping]:[Region]],2,FALSE)</f>
        <v>APAC</v>
      </c>
      <c r="L1101" s="9" t="str">
        <f>IF($T1101,tblSalaries[[#This Row],[Salary in USD]],"")</f>
        <v/>
      </c>
      <c r="M1101" s="9" t="str">
        <f>IF($T1101,tblSalaries[[#This Row],[Your Job Title]],"")</f>
        <v/>
      </c>
      <c r="N1101" s="9" t="str">
        <f>IF($T1101,tblSalaries[[#This Row],[Job Type]],"")</f>
        <v/>
      </c>
      <c r="O1101" s="9" t="str">
        <f>IF($T1101,tblSalaries[[#This Row],[clean Country]],"")</f>
        <v/>
      </c>
      <c r="P1101" s="9" t="str">
        <f>IF($T1101,tblSalaries[[#This Row],[How many hours of a day you work on Excel]],"")</f>
        <v/>
      </c>
      <c r="Q1101" s="9" t="str">
        <f>IF($T1101,tblSalaries[[#This Row],[Years of Experience]],"")</f>
        <v/>
      </c>
      <c r="R1101" s="9" t="str">
        <f>IF($T1101,tblSalaries[[#This Row],[Region]],"")</f>
        <v/>
      </c>
      <c r="T1101" s="11">
        <f t="shared" si="17"/>
        <v>0</v>
      </c>
      <c r="U1101" s="11">
        <f>VLOOKUP(tblSalaries[[#This Row],[Region]],SReg,2,FALSE)</f>
        <v>0</v>
      </c>
      <c r="V1101" s="11">
        <f>VLOOKUP(tblSalaries[[#This Row],[How many hours of a day you work on Excel]],SHours,2,FALSE)</f>
        <v>0</v>
      </c>
      <c r="W1101" s="11">
        <f>IF(tblSalaries[[#This Row],[Years of Experience]]="",Filters!$I$10,VLOOKUP(tblSalaries[[#This Row],[Years of Experience]],Filters!$G$3:$I$9,3,TRUE))</f>
        <v>1</v>
      </c>
    </row>
    <row r="1102" spans="2:23" ht="15" customHeight="1" x14ac:dyDescent="0.25">
      <c r="B1102" t="s">
        <v>2498</v>
      </c>
      <c r="C1102" s="1">
        <v>41057.732129629629</v>
      </c>
      <c r="D1102">
        <v>4314.929445034084</v>
      </c>
      <c r="E1102" t="s">
        <v>694</v>
      </c>
      <c r="F1102" t="s">
        <v>258</v>
      </c>
      <c r="G1102" t="s">
        <v>6</v>
      </c>
      <c r="H1102" t="s">
        <v>7</v>
      </c>
      <c r="I1102">
        <v>7</v>
      </c>
      <c r="J1102" t="str">
        <f>VLOOKUP(tblSalaries[[#This Row],[clean Country]],tblCountries[[#All],[Mapping]:[Region]],2,FALSE)</f>
        <v>APAC</v>
      </c>
      <c r="L1102" s="9" t="str">
        <f>IF($T1102,tblSalaries[[#This Row],[Salary in USD]],"")</f>
        <v/>
      </c>
      <c r="M1102" s="9" t="str">
        <f>IF($T1102,tblSalaries[[#This Row],[Your Job Title]],"")</f>
        <v/>
      </c>
      <c r="N1102" s="9" t="str">
        <f>IF($T1102,tblSalaries[[#This Row],[Job Type]],"")</f>
        <v/>
      </c>
      <c r="O1102" s="9" t="str">
        <f>IF($T1102,tblSalaries[[#This Row],[clean Country]],"")</f>
        <v/>
      </c>
      <c r="P1102" s="9" t="str">
        <f>IF($T1102,tblSalaries[[#This Row],[How many hours of a day you work on Excel]],"")</f>
        <v/>
      </c>
      <c r="Q1102" s="9" t="str">
        <f>IF($T1102,tblSalaries[[#This Row],[Years of Experience]],"")</f>
        <v/>
      </c>
      <c r="R1102" s="9" t="str">
        <f>IF($T1102,tblSalaries[[#This Row],[Region]],"")</f>
        <v/>
      </c>
      <c r="T1102" s="11">
        <f t="shared" si="17"/>
        <v>0</v>
      </c>
      <c r="U1102" s="11">
        <f>VLOOKUP(tblSalaries[[#This Row],[Region]],SReg,2,FALSE)</f>
        <v>0</v>
      </c>
      <c r="V1102" s="11">
        <f>VLOOKUP(tblSalaries[[#This Row],[How many hours of a day you work on Excel]],SHours,2,FALSE)</f>
        <v>1</v>
      </c>
      <c r="W1102" s="11">
        <f>IF(tblSalaries[[#This Row],[Years of Experience]]="",Filters!$I$10,VLOOKUP(tblSalaries[[#This Row],[Years of Experience]],Filters!$G$3:$I$9,3,TRUE))</f>
        <v>0</v>
      </c>
    </row>
    <row r="1103" spans="2:23" ht="15" customHeight="1" x14ac:dyDescent="0.25">
      <c r="B1103" t="s">
        <v>2499</v>
      </c>
      <c r="C1103" s="1">
        <v>41057.735254629632</v>
      </c>
      <c r="D1103">
        <v>3739.6625043629392</v>
      </c>
      <c r="E1103" t="s">
        <v>894</v>
      </c>
      <c r="F1103" t="s">
        <v>17</v>
      </c>
      <c r="G1103" t="s">
        <v>6</v>
      </c>
      <c r="H1103" t="s">
        <v>10</v>
      </c>
      <c r="I1103">
        <v>1</v>
      </c>
      <c r="J1103" t="str">
        <f>VLOOKUP(tblSalaries[[#This Row],[clean Country]],tblCountries[[#All],[Mapping]:[Region]],2,FALSE)</f>
        <v>APAC</v>
      </c>
      <c r="L1103" s="9" t="str">
        <f>IF($T1103,tblSalaries[[#This Row],[Salary in USD]],"")</f>
        <v/>
      </c>
      <c r="M1103" s="9" t="str">
        <f>IF($T1103,tblSalaries[[#This Row],[Your Job Title]],"")</f>
        <v/>
      </c>
      <c r="N1103" s="9" t="str">
        <f>IF($T1103,tblSalaries[[#This Row],[Job Type]],"")</f>
        <v/>
      </c>
      <c r="O1103" s="9" t="str">
        <f>IF($T1103,tblSalaries[[#This Row],[clean Country]],"")</f>
        <v/>
      </c>
      <c r="P1103" s="9" t="str">
        <f>IF($T1103,tblSalaries[[#This Row],[How many hours of a day you work on Excel]],"")</f>
        <v/>
      </c>
      <c r="Q1103" s="9" t="str">
        <f>IF($T1103,tblSalaries[[#This Row],[Years of Experience]],"")</f>
        <v/>
      </c>
      <c r="R1103" s="9" t="str">
        <f>IF($T1103,tblSalaries[[#This Row],[Region]],"")</f>
        <v/>
      </c>
      <c r="T1103" s="11">
        <f t="shared" si="17"/>
        <v>0</v>
      </c>
      <c r="U1103" s="11">
        <f>VLOOKUP(tblSalaries[[#This Row],[Region]],SReg,2,FALSE)</f>
        <v>0</v>
      </c>
      <c r="V1103" s="11">
        <f>VLOOKUP(tblSalaries[[#This Row],[How many hours of a day you work on Excel]],SHours,2,FALSE)</f>
        <v>1</v>
      </c>
      <c r="W1103" s="11">
        <f>IF(tblSalaries[[#This Row],[Years of Experience]]="",Filters!$I$10,VLOOKUP(tblSalaries[[#This Row],[Years of Experience]],Filters!$G$3:$I$9,3,TRUE))</f>
        <v>0</v>
      </c>
    </row>
    <row r="1104" spans="2:23" ht="15" customHeight="1" x14ac:dyDescent="0.25">
      <c r="B1104" t="s">
        <v>2500</v>
      </c>
      <c r="C1104" s="1">
        <v>41057.737627314818</v>
      </c>
      <c r="D1104">
        <v>76223.966339496474</v>
      </c>
      <c r="E1104" t="s">
        <v>895</v>
      </c>
      <c r="F1104" t="s">
        <v>45</v>
      </c>
      <c r="G1104" t="s">
        <v>412</v>
      </c>
      <c r="H1104" t="s">
        <v>22</v>
      </c>
      <c r="I1104">
        <v>4</v>
      </c>
      <c r="J1104" t="str">
        <f>VLOOKUP(tblSalaries[[#This Row],[clean Country]],tblCountries[[#All],[Mapping]:[Region]],2,FALSE)</f>
        <v>EMEA</v>
      </c>
      <c r="L1104" s="9" t="str">
        <f>IF($T1104,tblSalaries[[#This Row],[Salary in USD]],"")</f>
        <v/>
      </c>
      <c r="M1104" s="9" t="str">
        <f>IF($T1104,tblSalaries[[#This Row],[Your Job Title]],"")</f>
        <v/>
      </c>
      <c r="N1104" s="9" t="str">
        <f>IF($T1104,tblSalaries[[#This Row],[Job Type]],"")</f>
        <v/>
      </c>
      <c r="O1104" s="9" t="str">
        <f>IF($T1104,tblSalaries[[#This Row],[clean Country]],"")</f>
        <v/>
      </c>
      <c r="P1104" s="9" t="str">
        <f>IF($T1104,tblSalaries[[#This Row],[How many hours of a day you work on Excel]],"")</f>
        <v/>
      </c>
      <c r="Q1104" s="9" t="str">
        <f>IF($T1104,tblSalaries[[#This Row],[Years of Experience]],"")</f>
        <v/>
      </c>
      <c r="R1104" s="9" t="str">
        <f>IF($T1104,tblSalaries[[#This Row],[Region]],"")</f>
        <v/>
      </c>
      <c r="T1104" s="11">
        <f t="shared" si="17"/>
        <v>0</v>
      </c>
      <c r="U1104" s="11">
        <f>VLOOKUP(tblSalaries[[#This Row],[Region]],SReg,2,FALSE)</f>
        <v>0</v>
      </c>
      <c r="V1104" s="11">
        <f>VLOOKUP(tblSalaries[[#This Row],[How many hours of a day you work on Excel]],SHours,2,FALSE)</f>
        <v>0</v>
      </c>
      <c r="W1104" s="11">
        <f>IF(tblSalaries[[#This Row],[Years of Experience]]="",Filters!$I$10,VLOOKUP(tblSalaries[[#This Row],[Years of Experience]],Filters!$G$3:$I$9,3,TRUE))</f>
        <v>0</v>
      </c>
    </row>
    <row r="1105" spans="2:23" ht="15" customHeight="1" x14ac:dyDescent="0.25">
      <c r="B1105" t="s">
        <v>2501</v>
      </c>
      <c r="C1105" s="1">
        <v>41057.737754629627</v>
      </c>
      <c r="D1105">
        <v>32666.305522511171</v>
      </c>
      <c r="E1105" t="s">
        <v>502</v>
      </c>
      <c r="F1105" t="s">
        <v>45</v>
      </c>
      <c r="G1105" t="s">
        <v>148</v>
      </c>
      <c r="H1105" t="s">
        <v>15</v>
      </c>
      <c r="I1105">
        <v>12</v>
      </c>
      <c r="J1105" t="str">
        <f>VLOOKUP(tblSalaries[[#This Row],[clean Country]],tblCountries[[#All],[Mapping]:[Region]],2,FALSE)</f>
        <v>EMEA</v>
      </c>
      <c r="L1105" s="9" t="str">
        <f>IF($T1105,tblSalaries[[#This Row],[Salary in USD]],"")</f>
        <v/>
      </c>
      <c r="M1105" s="9" t="str">
        <f>IF($T1105,tblSalaries[[#This Row],[Your Job Title]],"")</f>
        <v/>
      </c>
      <c r="N1105" s="9" t="str">
        <f>IF($T1105,tblSalaries[[#This Row],[Job Type]],"")</f>
        <v/>
      </c>
      <c r="O1105" s="9" t="str">
        <f>IF($T1105,tblSalaries[[#This Row],[clean Country]],"")</f>
        <v/>
      </c>
      <c r="P1105" s="9" t="str">
        <f>IF($T1105,tblSalaries[[#This Row],[How many hours of a day you work on Excel]],"")</f>
        <v/>
      </c>
      <c r="Q1105" s="9" t="str">
        <f>IF($T1105,tblSalaries[[#This Row],[Years of Experience]],"")</f>
        <v/>
      </c>
      <c r="R1105" s="9" t="str">
        <f>IF($T1105,tblSalaries[[#This Row],[Region]],"")</f>
        <v/>
      </c>
      <c r="T1105" s="11">
        <f t="shared" si="17"/>
        <v>0</v>
      </c>
      <c r="U1105" s="11">
        <f>VLOOKUP(tblSalaries[[#This Row],[Region]],SReg,2,FALSE)</f>
        <v>0</v>
      </c>
      <c r="V1105" s="11">
        <f>VLOOKUP(tblSalaries[[#This Row],[How many hours of a day you work on Excel]],SHours,2,FALSE)</f>
        <v>0</v>
      </c>
      <c r="W1105" s="11">
        <f>IF(tblSalaries[[#This Row],[Years of Experience]]="",Filters!$I$10,VLOOKUP(tblSalaries[[#This Row],[Years of Experience]],Filters!$G$3:$I$9,3,TRUE))</f>
        <v>1</v>
      </c>
    </row>
    <row r="1106" spans="2:23" ht="15" customHeight="1" x14ac:dyDescent="0.25">
      <c r="B1106" t="s">
        <v>2502</v>
      </c>
      <c r="C1106" s="1">
        <v>41057.73809027778</v>
      </c>
      <c r="D1106">
        <v>19000</v>
      </c>
      <c r="E1106" t="s">
        <v>896</v>
      </c>
      <c r="F1106" t="s">
        <v>3391</v>
      </c>
      <c r="G1106" t="s">
        <v>59</v>
      </c>
      <c r="H1106" t="s">
        <v>10</v>
      </c>
      <c r="I1106">
        <v>8</v>
      </c>
      <c r="J1106" t="str">
        <f>VLOOKUP(tblSalaries[[#This Row],[clean Country]],tblCountries[[#All],[Mapping]:[Region]],2,FALSE)</f>
        <v>EMEA</v>
      </c>
      <c r="L1106" s="9" t="str">
        <f>IF($T1106,tblSalaries[[#This Row],[Salary in USD]],"")</f>
        <v/>
      </c>
      <c r="M1106" s="9" t="str">
        <f>IF($T1106,tblSalaries[[#This Row],[Your Job Title]],"")</f>
        <v/>
      </c>
      <c r="N1106" s="9" t="str">
        <f>IF($T1106,tblSalaries[[#This Row],[Job Type]],"")</f>
        <v/>
      </c>
      <c r="O1106" s="9" t="str">
        <f>IF($T1106,tblSalaries[[#This Row],[clean Country]],"")</f>
        <v/>
      </c>
      <c r="P1106" s="9" t="str">
        <f>IF($T1106,tblSalaries[[#This Row],[How many hours of a day you work on Excel]],"")</f>
        <v/>
      </c>
      <c r="Q1106" s="9" t="str">
        <f>IF($T1106,tblSalaries[[#This Row],[Years of Experience]],"")</f>
        <v/>
      </c>
      <c r="R1106" s="9" t="str">
        <f>IF($T1106,tblSalaries[[#This Row],[Region]],"")</f>
        <v/>
      </c>
      <c r="T1106" s="11">
        <f t="shared" si="17"/>
        <v>0</v>
      </c>
      <c r="U1106" s="11">
        <f>VLOOKUP(tblSalaries[[#This Row],[Region]],SReg,2,FALSE)</f>
        <v>0</v>
      </c>
      <c r="V1106" s="11">
        <f>VLOOKUP(tblSalaries[[#This Row],[How many hours of a day you work on Excel]],SHours,2,FALSE)</f>
        <v>1</v>
      </c>
      <c r="W1106" s="11">
        <f>IF(tblSalaries[[#This Row],[Years of Experience]]="",Filters!$I$10,VLOOKUP(tblSalaries[[#This Row],[Years of Experience]],Filters!$G$3:$I$9,3,TRUE))</f>
        <v>0</v>
      </c>
    </row>
    <row r="1107" spans="2:23" ht="15" customHeight="1" x14ac:dyDescent="0.25">
      <c r="B1107" t="s">
        <v>2503</v>
      </c>
      <c r="C1107" s="1">
        <v>41057.738159722219</v>
      </c>
      <c r="D1107">
        <v>63519.971949580387</v>
      </c>
      <c r="E1107" t="s">
        <v>897</v>
      </c>
      <c r="F1107" t="s">
        <v>233</v>
      </c>
      <c r="G1107" t="s">
        <v>26</v>
      </c>
      <c r="H1107" t="s">
        <v>15</v>
      </c>
      <c r="I1107">
        <v>14</v>
      </c>
      <c r="J1107" t="str">
        <f>VLOOKUP(tblSalaries[[#This Row],[clean Country]],tblCountries[[#All],[Mapping]:[Region]],2,FALSE)</f>
        <v>EMEA</v>
      </c>
      <c r="L1107" s="9" t="str">
        <f>IF($T1107,tblSalaries[[#This Row],[Salary in USD]],"")</f>
        <v/>
      </c>
      <c r="M1107" s="9" t="str">
        <f>IF($T1107,tblSalaries[[#This Row],[Your Job Title]],"")</f>
        <v/>
      </c>
      <c r="N1107" s="9" t="str">
        <f>IF($T1107,tblSalaries[[#This Row],[Job Type]],"")</f>
        <v/>
      </c>
      <c r="O1107" s="9" t="str">
        <f>IF($T1107,tblSalaries[[#This Row],[clean Country]],"")</f>
        <v/>
      </c>
      <c r="P1107" s="9" t="str">
        <f>IF($T1107,tblSalaries[[#This Row],[How many hours of a day you work on Excel]],"")</f>
        <v/>
      </c>
      <c r="Q1107" s="9" t="str">
        <f>IF($T1107,tblSalaries[[#This Row],[Years of Experience]],"")</f>
        <v/>
      </c>
      <c r="R1107" s="9" t="str">
        <f>IF($T1107,tblSalaries[[#This Row],[Region]],"")</f>
        <v/>
      </c>
      <c r="T1107" s="11">
        <f t="shared" si="17"/>
        <v>0</v>
      </c>
      <c r="U1107" s="11">
        <f>VLOOKUP(tblSalaries[[#This Row],[Region]],SReg,2,FALSE)</f>
        <v>0</v>
      </c>
      <c r="V1107" s="11">
        <f>VLOOKUP(tblSalaries[[#This Row],[How many hours of a day you work on Excel]],SHours,2,FALSE)</f>
        <v>0</v>
      </c>
      <c r="W1107" s="11">
        <f>IF(tblSalaries[[#This Row],[Years of Experience]]="",Filters!$I$10,VLOOKUP(tblSalaries[[#This Row],[Years of Experience]],Filters!$G$3:$I$9,3,TRUE))</f>
        <v>1</v>
      </c>
    </row>
    <row r="1108" spans="2:23" ht="15" customHeight="1" x14ac:dyDescent="0.25">
      <c r="B1108" t="s">
        <v>2504</v>
      </c>
      <c r="C1108" s="1">
        <v>41057.745636574073</v>
      </c>
      <c r="D1108">
        <v>16027.125018698311</v>
      </c>
      <c r="E1108" t="s">
        <v>898</v>
      </c>
      <c r="F1108" t="s">
        <v>45</v>
      </c>
      <c r="G1108" t="s">
        <v>6</v>
      </c>
      <c r="H1108" t="s">
        <v>7</v>
      </c>
      <c r="I1108">
        <v>22</v>
      </c>
      <c r="J1108" t="str">
        <f>VLOOKUP(tblSalaries[[#This Row],[clean Country]],tblCountries[[#All],[Mapping]:[Region]],2,FALSE)</f>
        <v>APAC</v>
      </c>
      <c r="L1108" s="9" t="str">
        <f>IF($T1108,tblSalaries[[#This Row],[Salary in USD]],"")</f>
        <v/>
      </c>
      <c r="M1108" s="9" t="str">
        <f>IF($T1108,tblSalaries[[#This Row],[Your Job Title]],"")</f>
        <v/>
      </c>
      <c r="N1108" s="9" t="str">
        <f>IF($T1108,tblSalaries[[#This Row],[Job Type]],"")</f>
        <v/>
      </c>
      <c r="O1108" s="9" t="str">
        <f>IF($T1108,tblSalaries[[#This Row],[clean Country]],"")</f>
        <v/>
      </c>
      <c r="P1108" s="9" t="str">
        <f>IF($T1108,tblSalaries[[#This Row],[How many hours of a day you work on Excel]],"")</f>
        <v/>
      </c>
      <c r="Q1108" s="9" t="str">
        <f>IF($T1108,tblSalaries[[#This Row],[Years of Experience]],"")</f>
        <v/>
      </c>
      <c r="R1108" s="9" t="str">
        <f>IF($T1108,tblSalaries[[#This Row],[Region]],"")</f>
        <v/>
      </c>
      <c r="T1108" s="11">
        <f t="shared" si="17"/>
        <v>0</v>
      </c>
      <c r="U1108" s="11">
        <f>VLOOKUP(tblSalaries[[#This Row],[Region]],SReg,2,FALSE)</f>
        <v>0</v>
      </c>
      <c r="V1108" s="11">
        <f>VLOOKUP(tblSalaries[[#This Row],[How many hours of a day you work on Excel]],SHours,2,FALSE)</f>
        <v>1</v>
      </c>
      <c r="W1108" s="11">
        <f>IF(tblSalaries[[#This Row],[Years of Experience]]="",Filters!$I$10,VLOOKUP(tblSalaries[[#This Row],[Years of Experience]],Filters!$G$3:$I$9,3,TRUE))</f>
        <v>1</v>
      </c>
    </row>
    <row r="1109" spans="2:23" ht="15" customHeight="1" x14ac:dyDescent="0.25">
      <c r="B1109" t="s">
        <v>2505</v>
      </c>
      <c r="C1109" s="1">
        <v>41057.751898148148</v>
      </c>
      <c r="D1109">
        <v>7123.1666749770275</v>
      </c>
      <c r="E1109" t="s">
        <v>899</v>
      </c>
      <c r="F1109" t="s">
        <v>3391</v>
      </c>
      <c r="G1109" t="s">
        <v>6</v>
      </c>
      <c r="H1109" t="s">
        <v>7</v>
      </c>
      <c r="I1109">
        <v>9</v>
      </c>
      <c r="J1109" t="str">
        <f>VLOOKUP(tblSalaries[[#This Row],[clean Country]],tblCountries[[#All],[Mapping]:[Region]],2,FALSE)</f>
        <v>APAC</v>
      </c>
      <c r="L1109" s="9" t="str">
        <f>IF($T1109,tblSalaries[[#This Row],[Salary in USD]],"")</f>
        <v/>
      </c>
      <c r="M1109" s="9" t="str">
        <f>IF($T1109,tblSalaries[[#This Row],[Your Job Title]],"")</f>
        <v/>
      </c>
      <c r="N1109" s="9" t="str">
        <f>IF($T1109,tblSalaries[[#This Row],[Job Type]],"")</f>
        <v/>
      </c>
      <c r="O1109" s="9" t="str">
        <f>IF($T1109,tblSalaries[[#This Row],[clean Country]],"")</f>
        <v/>
      </c>
      <c r="P1109" s="9" t="str">
        <f>IF($T1109,tblSalaries[[#This Row],[How many hours of a day you work on Excel]],"")</f>
        <v/>
      </c>
      <c r="Q1109" s="9" t="str">
        <f>IF($T1109,tblSalaries[[#This Row],[Years of Experience]],"")</f>
        <v/>
      </c>
      <c r="R1109" s="9" t="str">
        <f>IF($T1109,tblSalaries[[#This Row],[Region]],"")</f>
        <v/>
      </c>
      <c r="T1109" s="11">
        <f t="shared" si="17"/>
        <v>0</v>
      </c>
      <c r="U1109" s="11">
        <f>VLOOKUP(tblSalaries[[#This Row],[Region]],SReg,2,FALSE)</f>
        <v>0</v>
      </c>
      <c r="V1109" s="11">
        <f>VLOOKUP(tblSalaries[[#This Row],[How many hours of a day you work on Excel]],SHours,2,FALSE)</f>
        <v>1</v>
      </c>
      <c r="W1109" s="11">
        <f>IF(tblSalaries[[#This Row],[Years of Experience]]="",Filters!$I$10,VLOOKUP(tblSalaries[[#This Row],[Years of Experience]],Filters!$G$3:$I$9,3,TRUE))</f>
        <v>0</v>
      </c>
    </row>
    <row r="1110" spans="2:23" ht="15" customHeight="1" x14ac:dyDescent="0.25">
      <c r="B1110" t="s">
        <v>2506</v>
      </c>
      <c r="C1110" s="1">
        <v>41057.753622685188</v>
      </c>
      <c r="D1110">
        <v>2675.675098121621</v>
      </c>
      <c r="E1110" t="s">
        <v>900</v>
      </c>
      <c r="F1110" t="s">
        <v>45</v>
      </c>
      <c r="G1110" t="s">
        <v>6</v>
      </c>
      <c r="H1110" t="s">
        <v>15</v>
      </c>
      <c r="I1110">
        <v>5</v>
      </c>
      <c r="J1110" t="str">
        <f>VLOOKUP(tblSalaries[[#This Row],[clean Country]],tblCountries[[#All],[Mapping]:[Region]],2,FALSE)</f>
        <v>APAC</v>
      </c>
      <c r="L1110" s="9" t="str">
        <f>IF($T1110,tblSalaries[[#This Row],[Salary in USD]],"")</f>
        <v/>
      </c>
      <c r="M1110" s="9" t="str">
        <f>IF($T1110,tblSalaries[[#This Row],[Your Job Title]],"")</f>
        <v/>
      </c>
      <c r="N1110" s="9" t="str">
        <f>IF($T1110,tblSalaries[[#This Row],[Job Type]],"")</f>
        <v/>
      </c>
      <c r="O1110" s="9" t="str">
        <f>IF($T1110,tblSalaries[[#This Row],[clean Country]],"")</f>
        <v/>
      </c>
      <c r="P1110" s="9" t="str">
        <f>IF($T1110,tblSalaries[[#This Row],[How many hours of a day you work on Excel]],"")</f>
        <v/>
      </c>
      <c r="Q1110" s="9" t="str">
        <f>IF($T1110,tblSalaries[[#This Row],[Years of Experience]],"")</f>
        <v/>
      </c>
      <c r="R1110" s="9" t="str">
        <f>IF($T1110,tblSalaries[[#This Row],[Region]],"")</f>
        <v/>
      </c>
      <c r="T1110" s="11">
        <f t="shared" si="17"/>
        <v>0</v>
      </c>
      <c r="U1110" s="11">
        <f>VLOOKUP(tblSalaries[[#This Row],[Region]],SReg,2,FALSE)</f>
        <v>0</v>
      </c>
      <c r="V1110" s="11">
        <f>VLOOKUP(tblSalaries[[#This Row],[How many hours of a day you work on Excel]],SHours,2,FALSE)</f>
        <v>0</v>
      </c>
      <c r="W1110" s="11">
        <f>IF(tblSalaries[[#This Row],[Years of Experience]]="",Filters!$I$10,VLOOKUP(tblSalaries[[#This Row],[Years of Experience]],Filters!$G$3:$I$9,3,TRUE))</f>
        <v>0</v>
      </c>
    </row>
    <row r="1111" spans="2:23" ht="15" customHeight="1" x14ac:dyDescent="0.25">
      <c r="B1111" t="s">
        <v>2507</v>
      </c>
      <c r="C1111" s="1">
        <v>41057.753657407404</v>
      </c>
      <c r="D1111">
        <v>23642.674081009263</v>
      </c>
      <c r="E1111" t="s">
        <v>896</v>
      </c>
      <c r="F1111" t="s">
        <v>3391</v>
      </c>
      <c r="G1111" t="s">
        <v>59</v>
      </c>
      <c r="H1111" t="s">
        <v>10</v>
      </c>
      <c r="I1111">
        <v>2</v>
      </c>
      <c r="J1111" t="str">
        <f>VLOOKUP(tblSalaries[[#This Row],[clean Country]],tblCountries[[#All],[Mapping]:[Region]],2,FALSE)</f>
        <v>EMEA</v>
      </c>
      <c r="L1111" s="9" t="str">
        <f>IF($T1111,tblSalaries[[#This Row],[Salary in USD]],"")</f>
        <v/>
      </c>
      <c r="M1111" s="9" t="str">
        <f>IF($T1111,tblSalaries[[#This Row],[Your Job Title]],"")</f>
        <v/>
      </c>
      <c r="N1111" s="9" t="str">
        <f>IF($T1111,tblSalaries[[#This Row],[Job Type]],"")</f>
        <v/>
      </c>
      <c r="O1111" s="9" t="str">
        <f>IF($T1111,tblSalaries[[#This Row],[clean Country]],"")</f>
        <v/>
      </c>
      <c r="P1111" s="9" t="str">
        <f>IF($T1111,tblSalaries[[#This Row],[How many hours of a day you work on Excel]],"")</f>
        <v/>
      </c>
      <c r="Q1111" s="9" t="str">
        <f>IF($T1111,tblSalaries[[#This Row],[Years of Experience]],"")</f>
        <v/>
      </c>
      <c r="R1111" s="9" t="str">
        <f>IF($T1111,tblSalaries[[#This Row],[Region]],"")</f>
        <v/>
      </c>
      <c r="T1111" s="11">
        <f t="shared" si="17"/>
        <v>0</v>
      </c>
      <c r="U1111" s="11">
        <f>VLOOKUP(tblSalaries[[#This Row],[Region]],SReg,2,FALSE)</f>
        <v>0</v>
      </c>
      <c r="V1111" s="11">
        <f>VLOOKUP(tblSalaries[[#This Row],[How many hours of a day you work on Excel]],SHours,2,FALSE)</f>
        <v>1</v>
      </c>
      <c r="W1111" s="11">
        <f>IF(tblSalaries[[#This Row],[Years of Experience]]="",Filters!$I$10,VLOOKUP(tblSalaries[[#This Row],[Years of Experience]],Filters!$G$3:$I$9,3,TRUE))</f>
        <v>0</v>
      </c>
    </row>
    <row r="1112" spans="2:23" ht="15" customHeight="1" x14ac:dyDescent="0.25">
      <c r="B1112" t="s">
        <v>2508</v>
      </c>
      <c r="C1112" s="1">
        <v>41057.758055555554</v>
      </c>
      <c r="D1112">
        <v>57167.974754622352</v>
      </c>
      <c r="E1112" t="s">
        <v>901</v>
      </c>
      <c r="F1112" t="s">
        <v>45</v>
      </c>
      <c r="G1112" t="s">
        <v>478</v>
      </c>
      <c r="H1112" t="s">
        <v>7</v>
      </c>
      <c r="I1112">
        <v>14</v>
      </c>
      <c r="J1112" t="str">
        <f>VLOOKUP(tblSalaries[[#This Row],[clean Country]],tblCountries[[#All],[Mapping]:[Region]],2,FALSE)</f>
        <v>EMEA</v>
      </c>
      <c r="L1112" s="9" t="str">
        <f>IF($T1112,tblSalaries[[#This Row],[Salary in USD]],"")</f>
        <v/>
      </c>
      <c r="M1112" s="9" t="str">
        <f>IF($T1112,tblSalaries[[#This Row],[Your Job Title]],"")</f>
        <v/>
      </c>
      <c r="N1112" s="9" t="str">
        <f>IF($T1112,tblSalaries[[#This Row],[Job Type]],"")</f>
        <v/>
      </c>
      <c r="O1112" s="9" t="str">
        <f>IF($T1112,tblSalaries[[#This Row],[clean Country]],"")</f>
        <v/>
      </c>
      <c r="P1112" s="9" t="str">
        <f>IF($T1112,tblSalaries[[#This Row],[How many hours of a day you work on Excel]],"")</f>
        <v/>
      </c>
      <c r="Q1112" s="9" t="str">
        <f>IF($T1112,tblSalaries[[#This Row],[Years of Experience]],"")</f>
        <v/>
      </c>
      <c r="R1112" s="9" t="str">
        <f>IF($T1112,tblSalaries[[#This Row],[Region]],"")</f>
        <v/>
      </c>
      <c r="T1112" s="11">
        <f t="shared" si="17"/>
        <v>0</v>
      </c>
      <c r="U1112" s="11">
        <f>VLOOKUP(tblSalaries[[#This Row],[Region]],SReg,2,FALSE)</f>
        <v>0</v>
      </c>
      <c r="V1112" s="11">
        <f>VLOOKUP(tblSalaries[[#This Row],[How many hours of a day you work on Excel]],SHours,2,FALSE)</f>
        <v>1</v>
      </c>
      <c r="W1112" s="11">
        <f>IF(tblSalaries[[#This Row],[Years of Experience]]="",Filters!$I$10,VLOOKUP(tblSalaries[[#This Row],[Years of Experience]],Filters!$G$3:$I$9,3,TRUE))</f>
        <v>1</v>
      </c>
    </row>
    <row r="1113" spans="2:23" ht="15" customHeight="1" x14ac:dyDescent="0.25">
      <c r="B1113" t="s">
        <v>2509</v>
      </c>
      <c r="C1113" s="1">
        <v>41057.771423611113</v>
      </c>
      <c r="D1113">
        <v>42739.000049862167</v>
      </c>
      <c r="E1113" t="s">
        <v>902</v>
      </c>
      <c r="F1113" t="s">
        <v>45</v>
      </c>
      <c r="G1113" t="s">
        <v>6</v>
      </c>
      <c r="H1113" t="s">
        <v>10</v>
      </c>
      <c r="I1113">
        <v>10</v>
      </c>
      <c r="J1113" t="str">
        <f>VLOOKUP(tblSalaries[[#This Row],[clean Country]],tblCountries[[#All],[Mapping]:[Region]],2,FALSE)</f>
        <v>APAC</v>
      </c>
      <c r="L1113" s="9" t="str">
        <f>IF($T1113,tblSalaries[[#This Row],[Salary in USD]],"")</f>
        <v/>
      </c>
      <c r="M1113" s="9" t="str">
        <f>IF($T1113,tblSalaries[[#This Row],[Your Job Title]],"")</f>
        <v/>
      </c>
      <c r="N1113" s="9" t="str">
        <f>IF($T1113,tblSalaries[[#This Row],[Job Type]],"")</f>
        <v/>
      </c>
      <c r="O1113" s="9" t="str">
        <f>IF($T1113,tblSalaries[[#This Row],[clean Country]],"")</f>
        <v/>
      </c>
      <c r="P1113" s="9" t="str">
        <f>IF($T1113,tblSalaries[[#This Row],[How many hours of a day you work on Excel]],"")</f>
        <v/>
      </c>
      <c r="Q1113" s="9" t="str">
        <f>IF($T1113,tblSalaries[[#This Row],[Years of Experience]],"")</f>
        <v/>
      </c>
      <c r="R1113" s="9" t="str">
        <f>IF($T1113,tblSalaries[[#This Row],[Region]],"")</f>
        <v/>
      </c>
      <c r="T1113" s="11">
        <f t="shared" si="17"/>
        <v>0</v>
      </c>
      <c r="U1113" s="11">
        <f>VLOOKUP(tblSalaries[[#This Row],[Region]],SReg,2,FALSE)</f>
        <v>0</v>
      </c>
      <c r="V1113" s="11">
        <f>VLOOKUP(tblSalaries[[#This Row],[How many hours of a day you work on Excel]],SHours,2,FALSE)</f>
        <v>1</v>
      </c>
      <c r="W1113" s="11">
        <f>IF(tblSalaries[[#This Row],[Years of Experience]]="",Filters!$I$10,VLOOKUP(tblSalaries[[#This Row],[Years of Experience]],Filters!$G$3:$I$9,3,TRUE))</f>
        <v>1</v>
      </c>
    </row>
    <row r="1114" spans="2:23" ht="15" customHeight="1" x14ac:dyDescent="0.25">
      <c r="B1114" t="s">
        <v>2510</v>
      </c>
      <c r="C1114" s="1">
        <v>41057.77375</v>
      </c>
      <c r="D1114">
        <v>5120.2912876821438</v>
      </c>
      <c r="E1114" t="s">
        <v>417</v>
      </c>
      <c r="F1114" t="s">
        <v>45</v>
      </c>
      <c r="G1114" t="s">
        <v>287</v>
      </c>
      <c r="H1114" t="s">
        <v>7</v>
      </c>
      <c r="I1114">
        <v>2</v>
      </c>
      <c r="J1114" t="str">
        <f>VLOOKUP(tblSalaries[[#This Row],[clean Country]],tblCountries[[#All],[Mapping]:[Region]],2,FALSE)</f>
        <v>APAC</v>
      </c>
      <c r="L1114" s="9" t="str">
        <f>IF($T1114,tblSalaries[[#This Row],[Salary in USD]],"")</f>
        <v/>
      </c>
      <c r="M1114" s="9" t="str">
        <f>IF($T1114,tblSalaries[[#This Row],[Your Job Title]],"")</f>
        <v/>
      </c>
      <c r="N1114" s="9" t="str">
        <f>IF($T1114,tblSalaries[[#This Row],[Job Type]],"")</f>
        <v/>
      </c>
      <c r="O1114" s="9" t="str">
        <f>IF($T1114,tblSalaries[[#This Row],[clean Country]],"")</f>
        <v/>
      </c>
      <c r="P1114" s="9" t="str">
        <f>IF($T1114,tblSalaries[[#This Row],[How many hours of a day you work on Excel]],"")</f>
        <v/>
      </c>
      <c r="Q1114" s="9" t="str">
        <f>IF($T1114,tblSalaries[[#This Row],[Years of Experience]],"")</f>
        <v/>
      </c>
      <c r="R1114" s="9" t="str">
        <f>IF($T1114,tblSalaries[[#This Row],[Region]],"")</f>
        <v/>
      </c>
      <c r="T1114" s="11">
        <f t="shared" si="17"/>
        <v>0</v>
      </c>
      <c r="U1114" s="11">
        <f>VLOOKUP(tblSalaries[[#This Row],[Region]],SReg,2,FALSE)</f>
        <v>0</v>
      </c>
      <c r="V1114" s="11">
        <f>VLOOKUP(tblSalaries[[#This Row],[How many hours of a day you work on Excel]],SHours,2,FALSE)</f>
        <v>1</v>
      </c>
      <c r="W1114" s="11">
        <f>IF(tblSalaries[[#This Row],[Years of Experience]]="",Filters!$I$10,VLOOKUP(tblSalaries[[#This Row],[Years of Experience]],Filters!$G$3:$I$9,3,TRUE))</f>
        <v>0</v>
      </c>
    </row>
    <row r="1115" spans="2:23" ht="15" customHeight="1" x14ac:dyDescent="0.25">
      <c r="B1115" t="s">
        <v>2511</v>
      </c>
      <c r="C1115" s="1">
        <v>41057.776458333334</v>
      </c>
      <c r="D1115">
        <v>127039.94389916077</v>
      </c>
      <c r="E1115" t="s">
        <v>176</v>
      </c>
      <c r="F1115" t="s">
        <v>3393</v>
      </c>
      <c r="G1115" t="s">
        <v>478</v>
      </c>
      <c r="H1115" t="s">
        <v>22</v>
      </c>
      <c r="I1115">
        <v>20</v>
      </c>
      <c r="J1115" t="str">
        <f>VLOOKUP(tblSalaries[[#This Row],[clean Country]],tblCountries[[#All],[Mapping]:[Region]],2,FALSE)</f>
        <v>EMEA</v>
      </c>
      <c r="L1115" s="9" t="str">
        <f>IF($T1115,tblSalaries[[#This Row],[Salary in USD]],"")</f>
        <v/>
      </c>
      <c r="M1115" s="9" t="str">
        <f>IF($T1115,tblSalaries[[#This Row],[Your Job Title]],"")</f>
        <v/>
      </c>
      <c r="N1115" s="9" t="str">
        <f>IF($T1115,tblSalaries[[#This Row],[Job Type]],"")</f>
        <v/>
      </c>
      <c r="O1115" s="9" t="str">
        <f>IF($T1115,tblSalaries[[#This Row],[clean Country]],"")</f>
        <v/>
      </c>
      <c r="P1115" s="9" t="str">
        <f>IF($T1115,tblSalaries[[#This Row],[How many hours of a day you work on Excel]],"")</f>
        <v/>
      </c>
      <c r="Q1115" s="9" t="str">
        <f>IF($T1115,tblSalaries[[#This Row],[Years of Experience]],"")</f>
        <v/>
      </c>
      <c r="R1115" s="9" t="str">
        <f>IF($T1115,tblSalaries[[#This Row],[Region]],"")</f>
        <v/>
      </c>
      <c r="T1115" s="11">
        <f t="shared" si="17"/>
        <v>0</v>
      </c>
      <c r="U1115" s="11">
        <f>VLOOKUP(tblSalaries[[#This Row],[Region]],SReg,2,FALSE)</f>
        <v>0</v>
      </c>
      <c r="V1115" s="11">
        <f>VLOOKUP(tblSalaries[[#This Row],[How many hours of a day you work on Excel]],SHours,2,FALSE)</f>
        <v>0</v>
      </c>
      <c r="W1115" s="11">
        <f>IF(tblSalaries[[#This Row],[Years of Experience]]="",Filters!$I$10,VLOOKUP(tblSalaries[[#This Row],[Years of Experience]],Filters!$G$3:$I$9,3,TRUE))</f>
        <v>1</v>
      </c>
    </row>
    <row r="1116" spans="2:23" ht="15" customHeight="1" x14ac:dyDescent="0.25">
      <c r="B1116" t="s">
        <v>2512</v>
      </c>
      <c r="C1116" s="1">
        <v>41057.777303240742</v>
      </c>
      <c r="D1116">
        <v>90000</v>
      </c>
      <c r="E1116" t="s">
        <v>903</v>
      </c>
      <c r="F1116" t="s">
        <v>45</v>
      </c>
      <c r="G1116" t="s">
        <v>12</v>
      </c>
      <c r="H1116" t="s">
        <v>7</v>
      </c>
      <c r="I1116">
        <v>5</v>
      </c>
      <c r="J1116" t="str">
        <f>VLOOKUP(tblSalaries[[#This Row],[clean Country]],tblCountries[[#All],[Mapping]:[Region]],2,FALSE)</f>
        <v>USA</v>
      </c>
      <c r="L1116" s="9" t="str">
        <f>IF($T1116,tblSalaries[[#This Row],[Salary in USD]],"")</f>
        <v/>
      </c>
      <c r="M1116" s="9" t="str">
        <f>IF($T1116,tblSalaries[[#This Row],[Your Job Title]],"")</f>
        <v/>
      </c>
      <c r="N1116" s="9" t="str">
        <f>IF($T1116,tblSalaries[[#This Row],[Job Type]],"")</f>
        <v/>
      </c>
      <c r="O1116" s="9" t="str">
        <f>IF($T1116,tblSalaries[[#This Row],[clean Country]],"")</f>
        <v/>
      </c>
      <c r="P1116" s="9" t="str">
        <f>IF($T1116,tblSalaries[[#This Row],[How many hours of a day you work on Excel]],"")</f>
        <v/>
      </c>
      <c r="Q1116" s="9" t="str">
        <f>IF($T1116,tblSalaries[[#This Row],[Years of Experience]],"")</f>
        <v/>
      </c>
      <c r="R1116" s="9" t="str">
        <f>IF($T1116,tblSalaries[[#This Row],[Region]],"")</f>
        <v/>
      </c>
      <c r="T1116" s="11">
        <f t="shared" si="17"/>
        <v>0</v>
      </c>
      <c r="U1116" s="11">
        <f>VLOOKUP(tblSalaries[[#This Row],[Region]],SReg,2,FALSE)</f>
        <v>1</v>
      </c>
      <c r="V1116" s="11">
        <f>VLOOKUP(tblSalaries[[#This Row],[How many hours of a day you work on Excel]],SHours,2,FALSE)</f>
        <v>1</v>
      </c>
      <c r="W1116" s="11">
        <f>IF(tblSalaries[[#This Row],[Years of Experience]]="",Filters!$I$10,VLOOKUP(tblSalaries[[#This Row],[Years of Experience]],Filters!$G$3:$I$9,3,TRUE))</f>
        <v>0</v>
      </c>
    </row>
    <row r="1117" spans="2:23" ht="15" customHeight="1" x14ac:dyDescent="0.25">
      <c r="B1117" t="s">
        <v>2513</v>
      </c>
      <c r="C1117" s="1">
        <v>41057.777870370373</v>
      </c>
      <c r="D1117">
        <v>7123.1666749770275</v>
      </c>
      <c r="E1117" t="s">
        <v>904</v>
      </c>
      <c r="F1117" t="s">
        <v>233</v>
      </c>
      <c r="G1117" t="s">
        <v>6</v>
      </c>
      <c r="H1117" t="s">
        <v>22</v>
      </c>
      <c r="I1117">
        <v>2</v>
      </c>
      <c r="J1117" t="str">
        <f>VLOOKUP(tblSalaries[[#This Row],[clean Country]],tblCountries[[#All],[Mapping]:[Region]],2,FALSE)</f>
        <v>APAC</v>
      </c>
      <c r="L1117" s="9" t="str">
        <f>IF($T1117,tblSalaries[[#This Row],[Salary in USD]],"")</f>
        <v/>
      </c>
      <c r="M1117" s="9" t="str">
        <f>IF($T1117,tblSalaries[[#This Row],[Your Job Title]],"")</f>
        <v/>
      </c>
      <c r="N1117" s="9" t="str">
        <f>IF($T1117,tblSalaries[[#This Row],[Job Type]],"")</f>
        <v/>
      </c>
      <c r="O1117" s="9" t="str">
        <f>IF($T1117,tblSalaries[[#This Row],[clean Country]],"")</f>
        <v/>
      </c>
      <c r="P1117" s="9" t="str">
        <f>IF($T1117,tblSalaries[[#This Row],[How many hours of a day you work on Excel]],"")</f>
        <v/>
      </c>
      <c r="Q1117" s="9" t="str">
        <f>IF($T1117,tblSalaries[[#This Row],[Years of Experience]],"")</f>
        <v/>
      </c>
      <c r="R1117" s="9" t="str">
        <f>IF($T1117,tblSalaries[[#This Row],[Region]],"")</f>
        <v/>
      </c>
      <c r="T1117" s="11">
        <f t="shared" si="17"/>
        <v>0</v>
      </c>
      <c r="U1117" s="11">
        <f>VLOOKUP(tblSalaries[[#This Row],[Region]],SReg,2,FALSE)</f>
        <v>0</v>
      </c>
      <c r="V1117" s="11">
        <f>VLOOKUP(tblSalaries[[#This Row],[How many hours of a day you work on Excel]],SHours,2,FALSE)</f>
        <v>0</v>
      </c>
      <c r="W1117" s="11">
        <f>IF(tblSalaries[[#This Row],[Years of Experience]]="",Filters!$I$10,VLOOKUP(tblSalaries[[#This Row],[Years of Experience]],Filters!$G$3:$I$9,3,TRUE))</f>
        <v>0</v>
      </c>
    </row>
    <row r="1118" spans="2:23" ht="15" customHeight="1" x14ac:dyDescent="0.25">
      <c r="B1118" t="s">
        <v>2514</v>
      </c>
      <c r="C1118" s="1">
        <v>41057.78125</v>
      </c>
      <c r="D1118">
        <v>10000</v>
      </c>
      <c r="E1118" t="s">
        <v>506</v>
      </c>
      <c r="F1118" t="s">
        <v>17</v>
      </c>
      <c r="G1118" t="s">
        <v>6</v>
      </c>
      <c r="H1118" t="s">
        <v>15</v>
      </c>
      <c r="I1118">
        <v>5</v>
      </c>
      <c r="J1118" t="str">
        <f>VLOOKUP(tblSalaries[[#This Row],[clean Country]],tblCountries[[#All],[Mapping]:[Region]],2,FALSE)</f>
        <v>APAC</v>
      </c>
      <c r="L1118" s="9" t="str">
        <f>IF($T1118,tblSalaries[[#This Row],[Salary in USD]],"")</f>
        <v/>
      </c>
      <c r="M1118" s="9" t="str">
        <f>IF($T1118,tblSalaries[[#This Row],[Your Job Title]],"")</f>
        <v/>
      </c>
      <c r="N1118" s="9" t="str">
        <f>IF($T1118,tblSalaries[[#This Row],[Job Type]],"")</f>
        <v/>
      </c>
      <c r="O1118" s="9" t="str">
        <f>IF($T1118,tblSalaries[[#This Row],[clean Country]],"")</f>
        <v/>
      </c>
      <c r="P1118" s="9" t="str">
        <f>IF($T1118,tblSalaries[[#This Row],[How many hours of a day you work on Excel]],"")</f>
        <v/>
      </c>
      <c r="Q1118" s="9" t="str">
        <f>IF($T1118,tblSalaries[[#This Row],[Years of Experience]],"")</f>
        <v/>
      </c>
      <c r="R1118" s="9" t="str">
        <f>IF($T1118,tblSalaries[[#This Row],[Region]],"")</f>
        <v/>
      </c>
      <c r="T1118" s="11">
        <f t="shared" si="17"/>
        <v>0</v>
      </c>
      <c r="U1118" s="11">
        <f>VLOOKUP(tblSalaries[[#This Row],[Region]],SReg,2,FALSE)</f>
        <v>0</v>
      </c>
      <c r="V1118" s="11">
        <f>VLOOKUP(tblSalaries[[#This Row],[How many hours of a day you work on Excel]],SHours,2,FALSE)</f>
        <v>0</v>
      </c>
      <c r="W1118" s="11">
        <f>IF(tblSalaries[[#This Row],[Years of Experience]]="",Filters!$I$10,VLOOKUP(tblSalaries[[#This Row],[Years of Experience]],Filters!$G$3:$I$9,3,TRUE))</f>
        <v>0</v>
      </c>
    </row>
    <row r="1119" spans="2:23" ht="15" customHeight="1" x14ac:dyDescent="0.25">
      <c r="B1119" t="s">
        <v>2515</v>
      </c>
      <c r="C1119" s="1">
        <v>41057.785127314812</v>
      </c>
      <c r="D1119">
        <v>45709.169889951241</v>
      </c>
      <c r="E1119" t="s">
        <v>11</v>
      </c>
      <c r="F1119" t="s">
        <v>17</v>
      </c>
      <c r="G1119" t="s">
        <v>59</v>
      </c>
      <c r="H1119" t="s">
        <v>7</v>
      </c>
      <c r="I1119">
        <v>14</v>
      </c>
      <c r="J1119" t="str">
        <f>VLOOKUP(tblSalaries[[#This Row],[clean Country]],tblCountries[[#All],[Mapping]:[Region]],2,FALSE)</f>
        <v>EMEA</v>
      </c>
      <c r="L1119" s="9" t="str">
        <f>IF($T1119,tblSalaries[[#This Row],[Salary in USD]],"")</f>
        <v/>
      </c>
      <c r="M1119" s="9" t="str">
        <f>IF($T1119,tblSalaries[[#This Row],[Your Job Title]],"")</f>
        <v/>
      </c>
      <c r="N1119" s="9" t="str">
        <f>IF($T1119,tblSalaries[[#This Row],[Job Type]],"")</f>
        <v/>
      </c>
      <c r="O1119" s="9" t="str">
        <f>IF($T1119,tblSalaries[[#This Row],[clean Country]],"")</f>
        <v/>
      </c>
      <c r="P1119" s="9" t="str">
        <f>IF($T1119,tblSalaries[[#This Row],[How many hours of a day you work on Excel]],"")</f>
        <v/>
      </c>
      <c r="Q1119" s="9" t="str">
        <f>IF($T1119,tblSalaries[[#This Row],[Years of Experience]],"")</f>
        <v/>
      </c>
      <c r="R1119" s="9" t="str">
        <f>IF($T1119,tblSalaries[[#This Row],[Region]],"")</f>
        <v/>
      </c>
      <c r="T1119" s="11">
        <f t="shared" si="17"/>
        <v>0</v>
      </c>
      <c r="U1119" s="11">
        <f>VLOOKUP(tblSalaries[[#This Row],[Region]],SReg,2,FALSE)</f>
        <v>0</v>
      </c>
      <c r="V1119" s="11">
        <f>VLOOKUP(tblSalaries[[#This Row],[How many hours of a day you work on Excel]],SHours,2,FALSE)</f>
        <v>1</v>
      </c>
      <c r="W1119" s="11">
        <f>IF(tblSalaries[[#This Row],[Years of Experience]]="",Filters!$I$10,VLOOKUP(tblSalaries[[#This Row],[Years of Experience]],Filters!$G$3:$I$9,3,TRUE))</f>
        <v>1</v>
      </c>
    </row>
    <row r="1120" spans="2:23" ht="15" customHeight="1" x14ac:dyDescent="0.25">
      <c r="B1120" t="s">
        <v>2516</v>
      </c>
      <c r="C1120" s="1">
        <v>41057.795393518521</v>
      </c>
      <c r="D1120">
        <v>3561.5833374885137</v>
      </c>
      <c r="E1120" t="s">
        <v>905</v>
      </c>
      <c r="F1120" t="s">
        <v>3391</v>
      </c>
      <c r="G1120" t="s">
        <v>6</v>
      </c>
      <c r="H1120" t="s">
        <v>10</v>
      </c>
      <c r="I1120">
        <v>5</v>
      </c>
      <c r="J1120" t="str">
        <f>VLOOKUP(tblSalaries[[#This Row],[clean Country]],tblCountries[[#All],[Mapping]:[Region]],2,FALSE)</f>
        <v>APAC</v>
      </c>
      <c r="L1120" s="9" t="str">
        <f>IF($T1120,tblSalaries[[#This Row],[Salary in USD]],"")</f>
        <v/>
      </c>
      <c r="M1120" s="9" t="str">
        <f>IF($T1120,tblSalaries[[#This Row],[Your Job Title]],"")</f>
        <v/>
      </c>
      <c r="N1120" s="9" t="str">
        <f>IF($T1120,tblSalaries[[#This Row],[Job Type]],"")</f>
        <v/>
      </c>
      <c r="O1120" s="9" t="str">
        <f>IF($T1120,tblSalaries[[#This Row],[clean Country]],"")</f>
        <v/>
      </c>
      <c r="P1120" s="9" t="str">
        <f>IF($T1120,tblSalaries[[#This Row],[How many hours of a day you work on Excel]],"")</f>
        <v/>
      </c>
      <c r="Q1120" s="9" t="str">
        <f>IF($T1120,tblSalaries[[#This Row],[Years of Experience]],"")</f>
        <v/>
      </c>
      <c r="R1120" s="9" t="str">
        <f>IF($T1120,tblSalaries[[#This Row],[Region]],"")</f>
        <v/>
      </c>
      <c r="T1120" s="11">
        <f t="shared" si="17"/>
        <v>0</v>
      </c>
      <c r="U1120" s="11">
        <f>VLOOKUP(tblSalaries[[#This Row],[Region]],SReg,2,FALSE)</f>
        <v>0</v>
      </c>
      <c r="V1120" s="11">
        <f>VLOOKUP(tblSalaries[[#This Row],[How many hours of a day you work on Excel]],SHours,2,FALSE)</f>
        <v>1</v>
      </c>
      <c r="W1120" s="11">
        <f>IF(tblSalaries[[#This Row],[Years of Experience]]="",Filters!$I$10,VLOOKUP(tblSalaries[[#This Row],[Years of Experience]],Filters!$G$3:$I$9,3,TRUE))</f>
        <v>0</v>
      </c>
    </row>
    <row r="1121" spans="2:23" ht="15" customHeight="1" x14ac:dyDescent="0.25">
      <c r="B1121" t="s">
        <v>2517</v>
      </c>
      <c r="C1121" s="1">
        <v>41057.798344907409</v>
      </c>
      <c r="D1121">
        <v>38111.983169748237</v>
      </c>
      <c r="E1121" t="s">
        <v>906</v>
      </c>
      <c r="F1121" t="s">
        <v>17</v>
      </c>
      <c r="G1121" t="s">
        <v>51</v>
      </c>
      <c r="H1121" t="s">
        <v>22</v>
      </c>
      <c r="I1121">
        <v>15</v>
      </c>
      <c r="J1121" t="str">
        <f>VLOOKUP(tblSalaries[[#This Row],[clean Country]],tblCountries[[#All],[Mapping]:[Region]],2,FALSE)</f>
        <v>EMEA</v>
      </c>
      <c r="L1121" s="9" t="str">
        <f>IF($T1121,tblSalaries[[#This Row],[Salary in USD]],"")</f>
        <v/>
      </c>
      <c r="M1121" s="9" t="str">
        <f>IF($T1121,tblSalaries[[#This Row],[Your Job Title]],"")</f>
        <v/>
      </c>
      <c r="N1121" s="9" t="str">
        <f>IF($T1121,tblSalaries[[#This Row],[Job Type]],"")</f>
        <v/>
      </c>
      <c r="O1121" s="9" t="str">
        <f>IF($T1121,tblSalaries[[#This Row],[clean Country]],"")</f>
        <v/>
      </c>
      <c r="P1121" s="9" t="str">
        <f>IF($T1121,tblSalaries[[#This Row],[How many hours of a day you work on Excel]],"")</f>
        <v/>
      </c>
      <c r="Q1121" s="9" t="str">
        <f>IF($T1121,tblSalaries[[#This Row],[Years of Experience]],"")</f>
        <v/>
      </c>
      <c r="R1121" s="9" t="str">
        <f>IF($T1121,tblSalaries[[#This Row],[Region]],"")</f>
        <v/>
      </c>
      <c r="T1121" s="11">
        <f t="shared" si="17"/>
        <v>0</v>
      </c>
      <c r="U1121" s="11">
        <f>VLOOKUP(tblSalaries[[#This Row],[Region]],SReg,2,FALSE)</f>
        <v>0</v>
      </c>
      <c r="V1121" s="11">
        <f>VLOOKUP(tblSalaries[[#This Row],[How many hours of a day you work on Excel]],SHours,2,FALSE)</f>
        <v>0</v>
      </c>
      <c r="W1121" s="11">
        <f>IF(tblSalaries[[#This Row],[Years of Experience]]="",Filters!$I$10,VLOOKUP(tblSalaries[[#This Row],[Years of Experience]],Filters!$G$3:$I$9,3,TRUE))</f>
        <v>1</v>
      </c>
    </row>
    <row r="1122" spans="2:23" ht="15" customHeight="1" x14ac:dyDescent="0.25">
      <c r="B1122" t="s">
        <v>2518</v>
      </c>
      <c r="C1122" s="1">
        <v>41057.805451388886</v>
      </c>
      <c r="D1122">
        <v>60000</v>
      </c>
      <c r="E1122" t="s">
        <v>907</v>
      </c>
      <c r="F1122" t="s">
        <v>17</v>
      </c>
      <c r="G1122" t="s">
        <v>12</v>
      </c>
      <c r="H1122" t="s">
        <v>15</v>
      </c>
      <c r="I1122">
        <v>4</v>
      </c>
      <c r="J1122" t="str">
        <f>VLOOKUP(tblSalaries[[#This Row],[clean Country]],tblCountries[[#All],[Mapping]:[Region]],2,FALSE)</f>
        <v>USA</v>
      </c>
      <c r="L1122" s="9" t="str">
        <f>IF($T1122,tblSalaries[[#This Row],[Salary in USD]],"")</f>
        <v/>
      </c>
      <c r="M1122" s="9" t="str">
        <f>IF($T1122,tblSalaries[[#This Row],[Your Job Title]],"")</f>
        <v/>
      </c>
      <c r="N1122" s="9" t="str">
        <f>IF($T1122,tblSalaries[[#This Row],[Job Type]],"")</f>
        <v/>
      </c>
      <c r="O1122" s="9" t="str">
        <f>IF($T1122,tblSalaries[[#This Row],[clean Country]],"")</f>
        <v/>
      </c>
      <c r="P1122" s="9" t="str">
        <f>IF($T1122,tblSalaries[[#This Row],[How many hours of a day you work on Excel]],"")</f>
        <v/>
      </c>
      <c r="Q1122" s="9" t="str">
        <f>IF($T1122,tblSalaries[[#This Row],[Years of Experience]],"")</f>
        <v/>
      </c>
      <c r="R1122" s="9" t="str">
        <f>IF($T1122,tblSalaries[[#This Row],[Region]],"")</f>
        <v/>
      </c>
      <c r="T1122" s="11">
        <f t="shared" si="17"/>
        <v>0</v>
      </c>
      <c r="U1122" s="11">
        <f>VLOOKUP(tblSalaries[[#This Row],[Region]],SReg,2,FALSE)</f>
        <v>1</v>
      </c>
      <c r="V1122" s="11">
        <f>VLOOKUP(tblSalaries[[#This Row],[How many hours of a day you work on Excel]],SHours,2,FALSE)</f>
        <v>0</v>
      </c>
      <c r="W1122" s="11">
        <f>IF(tblSalaries[[#This Row],[Years of Experience]]="",Filters!$I$10,VLOOKUP(tblSalaries[[#This Row],[Years of Experience]],Filters!$G$3:$I$9,3,TRUE))</f>
        <v>0</v>
      </c>
    </row>
    <row r="1123" spans="2:23" ht="15" customHeight="1" x14ac:dyDescent="0.25">
      <c r="B1123" t="s">
        <v>2519</v>
      </c>
      <c r="C1123" s="1">
        <v>41057.807974537034</v>
      </c>
      <c r="D1123">
        <v>40000</v>
      </c>
      <c r="E1123" t="s">
        <v>233</v>
      </c>
      <c r="F1123" t="s">
        <v>233</v>
      </c>
      <c r="G1123" t="s">
        <v>6</v>
      </c>
      <c r="H1123" t="s">
        <v>15</v>
      </c>
      <c r="I1123">
        <v>2</v>
      </c>
      <c r="J1123" t="str">
        <f>VLOOKUP(tblSalaries[[#This Row],[clean Country]],tblCountries[[#All],[Mapping]:[Region]],2,FALSE)</f>
        <v>APAC</v>
      </c>
      <c r="L1123" s="9" t="str">
        <f>IF($T1123,tblSalaries[[#This Row],[Salary in USD]],"")</f>
        <v/>
      </c>
      <c r="M1123" s="9" t="str">
        <f>IF($T1123,tblSalaries[[#This Row],[Your Job Title]],"")</f>
        <v/>
      </c>
      <c r="N1123" s="9" t="str">
        <f>IF($T1123,tblSalaries[[#This Row],[Job Type]],"")</f>
        <v/>
      </c>
      <c r="O1123" s="9" t="str">
        <f>IF($T1123,tblSalaries[[#This Row],[clean Country]],"")</f>
        <v/>
      </c>
      <c r="P1123" s="9" t="str">
        <f>IF($T1123,tblSalaries[[#This Row],[How many hours of a day you work on Excel]],"")</f>
        <v/>
      </c>
      <c r="Q1123" s="9" t="str">
        <f>IF($T1123,tblSalaries[[#This Row],[Years of Experience]],"")</f>
        <v/>
      </c>
      <c r="R1123" s="9" t="str">
        <f>IF($T1123,tblSalaries[[#This Row],[Region]],"")</f>
        <v/>
      </c>
      <c r="T1123" s="11">
        <f t="shared" si="17"/>
        <v>0</v>
      </c>
      <c r="U1123" s="11">
        <f>VLOOKUP(tblSalaries[[#This Row],[Region]],SReg,2,FALSE)</f>
        <v>0</v>
      </c>
      <c r="V1123" s="11">
        <f>VLOOKUP(tblSalaries[[#This Row],[How many hours of a day you work on Excel]],SHours,2,FALSE)</f>
        <v>0</v>
      </c>
      <c r="W1123" s="11">
        <f>IF(tblSalaries[[#This Row],[Years of Experience]]="",Filters!$I$10,VLOOKUP(tblSalaries[[#This Row],[Years of Experience]],Filters!$G$3:$I$9,3,TRUE))</f>
        <v>0</v>
      </c>
    </row>
    <row r="1124" spans="2:23" ht="15" customHeight="1" x14ac:dyDescent="0.25">
      <c r="B1124" t="s">
        <v>2520</v>
      </c>
      <c r="C1124" s="1">
        <v>41057.809074074074</v>
      </c>
      <c r="D1124">
        <v>15190.15293438851</v>
      </c>
      <c r="E1124" t="s">
        <v>908</v>
      </c>
      <c r="F1124" t="s">
        <v>17</v>
      </c>
      <c r="G1124" t="s">
        <v>6</v>
      </c>
      <c r="H1124" t="s">
        <v>15</v>
      </c>
      <c r="I1124">
        <v>6</v>
      </c>
      <c r="J1124" t="str">
        <f>VLOOKUP(tblSalaries[[#This Row],[clean Country]],tblCountries[[#All],[Mapping]:[Region]],2,FALSE)</f>
        <v>APAC</v>
      </c>
      <c r="L1124" s="9" t="str">
        <f>IF($T1124,tblSalaries[[#This Row],[Salary in USD]],"")</f>
        <v/>
      </c>
      <c r="M1124" s="9" t="str">
        <f>IF($T1124,tblSalaries[[#This Row],[Your Job Title]],"")</f>
        <v/>
      </c>
      <c r="N1124" s="9" t="str">
        <f>IF($T1124,tblSalaries[[#This Row],[Job Type]],"")</f>
        <v/>
      </c>
      <c r="O1124" s="9" t="str">
        <f>IF($T1124,tblSalaries[[#This Row],[clean Country]],"")</f>
        <v/>
      </c>
      <c r="P1124" s="9" t="str">
        <f>IF($T1124,tblSalaries[[#This Row],[How many hours of a day you work on Excel]],"")</f>
        <v/>
      </c>
      <c r="Q1124" s="9" t="str">
        <f>IF($T1124,tblSalaries[[#This Row],[Years of Experience]],"")</f>
        <v/>
      </c>
      <c r="R1124" s="9" t="str">
        <f>IF($T1124,tblSalaries[[#This Row],[Region]],"")</f>
        <v/>
      </c>
      <c r="T1124" s="11">
        <f t="shared" si="17"/>
        <v>0</v>
      </c>
      <c r="U1124" s="11">
        <f>VLOOKUP(tblSalaries[[#This Row],[Region]],SReg,2,FALSE)</f>
        <v>0</v>
      </c>
      <c r="V1124" s="11">
        <f>VLOOKUP(tblSalaries[[#This Row],[How many hours of a day you work on Excel]],SHours,2,FALSE)</f>
        <v>0</v>
      </c>
      <c r="W1124" s="11">
        <f>IF(tblSalaries[[#This Row],[Years of Experience]]="",Filters!$I$10,VLOOKUP(tblSalaries[[#This Row],[Years of Experience]],Filters!$G$3:$I$9,3,TRUE))</f>
        <v>0</v>
      </c>
    </row>
    <row r="1125" spans="2:23" ht="15" customHeight="1" x14ac:dyDescent="0.25">
      <c r="B1125" t="s">
        <v>2521</v>
      </c>
      <c r="C1125" s="1">
        <v>41057.809432870374</v>
      </c>
      <c r="D1125">
        <v>114335.9495092447</v>
      </c>
      <c r="E1125" t="s">
        <v>909</v>
      </c>
      <c r="F1125" t="s">
        <v>45</v>
      </c>
      <c r="G1125" t="s">
        <v>1040</v>
      </c>
      <c r="H1125" t="s">
        <v>15</v>
      </c>
      <c r="I1125">
        <v>20</v>
      </c>
      <c r="J1125" t="str">
        <f>VLOOKUP(tblSalaries[[#This Row],[clean Country]],tblCountries[[#All],[Mapping]:[Region]],2,FALSE)</f>
        <v>EMEA</v>
      </c>
      <c r="L1125" s="9" t="str">
        <f>IF($T1125,tblSalaries[[#This Row],[Salary in USD]],"")</f>
        <v/>
      </c>
      <c r="M1125" s="9" t="str">
        <f>IF($T1125,tblSalaries[[#This Row],[Your Job Title]],"")</f>
        <v/>
      </c>
      <c r="N1125" s="9" t="str">
        <f>IF($T1125,tblSalaries[[#This Row],[Job Type]],"")</f>
        <v/>
      </c>
      <c r="O1125" s="9" t="str">
        <f>IF($T1125,tblSalaries[[#This Row],[clean Country]],"")</f>
        <v/>
      </c>
      <c r="P1125" s="9" t="str">
        <f>IF($T1125,tblSalaries[[#This Row],[How many hours of a day you work on Excel]],"")</f>
        <v/>
      </c>
      <c r="Q1125" s="9" t="str">
        <f>IF($T1125,tblSalaries[[#This Row],[Years of Experience]],"")</f>
        <v/>
      </c>
      <c r="R1125" s="9" t="str">
        <f>IF($T1125,tblSalaries[[#This Row],[Region]],"")</f>
        <v/>
      </c>
      <c r="T1125" s="11">
        <f t="shared" si="17"/>
        <v>0</v>
      </c>
      <c r="U1125" s="11">
        <f>VLOOKUP(tblSalaries[[#This Row],[Region]],SReg,2,FALSE)</f>
        <v>0</v>
      </c>
      <c r="V1125" s="11">
        <f>VLOOKUP(tblSalaries[[#This Row],[How many hours of a day you work on Excel]],SHours,2,FALSE)</f>
        <v>0</v>
      </c>
      <c r="W1125" s="11">
        <f>IF(tblSalaries[[#This Row],[Years of Experience]]="",Filters!$I$10,VLOOKUP(tblSalaries[[#This Row],[Years of Experience]],Filters!$G$3:$I$9,3,TRUE))</f>
        <v>1</v>
      </c>
    </row>
    <row r="1126" spans="2:23" ht="15" customHeight="1" x14ac:dyDescent="0.25">
      <c r="B1126" t="s">
        <v>2522</v>
      </c>
      <c r="C1126" s="1">
        <v>41057.814062500001</v>
      </c>
      <c r="D1126">
        <v>36252.100257547536</v>
      </c>
      <c r="E1126" t="s">
        <v>911</v>
      </c>
      <c r="F1126" t="s">
        <v>45</v>
      </c>
      <c r="G1126" t="s">
        <v>59</v>
      </c>
      <c r="H1126" t="s">
        <v>7</v>
      </c>
      <c r="I1126">
        <v>10</v>
      </c>
      <c r="J1126" t="str">
        <f>VLOOKUP(tblSalaries[[#This Row],[clean Country]],tblCountries[[#All],[Mapping]:[Region]],2,FALSE)</f>
        <v>EMEA</v>
      </c>
      <c r="L1126" s="9" t="str">
        <f>IF($T1126,tblSalaries[[#This Row],[Salary in USD]],"")</f>
        <v/>
      </c>
      <c r="M1126" s="9" t="str">
        <f>IF($T1126,tblSalaries[[#This Row],[Your Job Title]],"")</f>
        <v/>
      </c>
      <c r="N1126" s="9" t="str">
        <f>IF($T1126,tblSalaries[[#This Row],[Job Type]],"")</f>
        <v/>
      </c>
      <c r="O1126" s="9" t="str">
        <f>IF($T1126,tblSalaries[[#This Row],[clean Country]],"")</f>
        <v/>
      </c>
      <c r="P1126" s="9" t="str">
        <f>IF($T1126,tblSalaries[[#This Row],[How many hours of a day you work on Excel]],"")</f>
        <v/>
      </c>
      <c r="Q1126" s="9" t="str">
        <f>IF($T1126,tblSalaries[[#This Row],[Years of Experience]],"")</f>
        <v/>
      </c>
      <c r="R1126" s="9" t="str">
        <f>IF($T1126,tblSalaries[[#This Row],[Region]],"")</f>
        <v/>
      </c>
      <c r="T1126" s="11">
        <f t="shared" si="17"/>
        <v>0</v>
      </c>
      <c r="U1126" s="11">
        <f>VLOOKUP(tblSalaries[[#This Row],[Region]],SReg,2,FALSE)</f>
        <v>0</v>
      </c>
      <c r="V1126" s="11">
        <f>VLOOKUP(tblSalaries[[#This Row],[How many hours of a day you work on Excel]],SHours,2,FALSE)</f>
        <v>1</v>
      </c>
      <c r="W1126" s="11">
        <f>IF(tblSalaries[[#This Row],[Years of Experience]]="",Filters!$I$10,VLOOKUP(tblSalaries[[#This Row],[Years of Experience]],Filters!$G$3:$I$9,3,TRUE))</f>
        <v>1</v>
      </c>
    </row>
    <row r="1127" spans="2:23" ht="15" customHeight="1" x14ac:dyDescent="0.25">
      <c r="B1127" t="s">
        <v>2523</v>
      </c>
      <c r="C1127" s="1">
        <v>41057.828634259262</v>
      </c>
      <c r="D1127">
        <v>47285.348162018527</v>
      </c>
      <c r="E1127" t="s">
        <v>912</v>
      </c>
      <c r="F1127" t="s">
        <v>258</v>
      </c>
      <c r="G1127" t="s">
        <v>59</v>
      </c>
      <c r="H1127" t="s">
        <v>15</v>
      </c>
      <c r="I1127">
        <v>5</v>
      </c>
      <c r="J1127" t="str">
        <f>VLOOKUP(tblSalaries[[#This Row],[clean Country]],tblCountries[[#All],[Mapping]:[Region]],2,FALSE)</f>
        <v>EMEA</v>
      </c>
      <c r="L1127" s="9" t="str">
        <f>IF($T1127,tblSalaries[[#This Row],[Salary in USD]],"")</f>
        <v/>
      </c>
      <c r="M1127" s="9" t="str">
        <f>IF($T1127,tblSalaries[[#This Row],[Your Job Title]],"")</f>
        <v/>
      </c>
      <c r="N1127" s="9" t="str">
        <f>IF($T1127,tblSalaries[[#This Row],[Job Type]],"")</f>
        <v/>
      </c>
      <c r="O1127" s="9" t="str">
        <f>IF($T1127,tblSalaries[[#This Row],[clean Country]],"")</f>
        <v/>
      </c>
      <c r="P1127" s="9" t="str">
        <f>IF($T1127,tblSalaries[[#This Row],[How many hours of a day you work on Excel]],"")</f>
        <v/>
      </c>
      <c r="Q1127" s="9" t="str">
        <f>IF($T1127,tblSalaries[[#This Row],[Years of Experience]],"")</f>
        <v/>
      </c>
      <c r="R1127" s="9" t="str">
        <f>IF($T1127,tblSalaries[[#This Row],[Region]],"")</f>
        <v/>
      </c>
      <c r="T1127" s="11">
        <f t="shared" si="17"/>
        <v>0</v>
      </c>
      <c r="U1127" s="11">
        <f>VLOOKUP(tblSalaries[[#This Row],[Region]],SReg,2,FALSE)</f>
        <v>0</v>
      </c>
      <c r="V1127" s="11">
        <f>VLOOKUP(tblSalaries[[#This Row],[How many hours of a day you work on Excel]],SHours,2,FALSE)</f>
        <v>0</v>
      </c>
      <c r="W1127" s="11">
        <f>IF(tblSalaries[[#This Row],[Years of Experience]]="",Filters!$I$10,VLOOKUP(tblSalaries[[#This Row],[Years of Experience]],Filters!$G$3:$I$9,3,TRUE))</f>
        <v>0</v>
      </c>
    </row>
    <row r="1128" spans="2:23" ht="15" customHeight="1" x14ac:dyDescent="0.25">
      <c r="B1128" t="s">
        <v>2524</v>
      </c>
      <c r="C1128" s="1">
        <v>41057.837037037039</v>
      </c>
      <c r="D1128">
        <v>88927.960729412545</v>
      </c>
      <c r="E1128" t="s">
        <v>913</v>
      </c>
      <c r="F1128" t="s">
        <v>294</v>
      </c>
      <c r="G1128" t="s">
        <v>30</v>
      </c>
      <c r="H1128" t="s">
        <v>15</v>
      </c>
      <c r="I1128">
        <v>20</v>
      </c>
      <c r="J1128" t="str">
        <f>VLOOKUP(tblSalaries[[#This Row],[clean Country]],tblCountries[[#All],[Mapping]:[Region]],2,FALSE)</f>
        <v>EMEA</v>
      </c>
      <c r="L1128" s="9" t="str">
        <f>IF($T1128,tblSalaries[[#This Row],[Salary in USD]],"")</f>
        <v/>
      </c>
      <c r="M1128" s="9" t="str">
        <f>IF($T1128,tblSalaries[[#This Row],[Your Job Title]],"")</f>
        <v/>
      </c>
      <c r="N1128" s="9" t="str">
        <f>IF($T1128,tblSalaries[[#This Row],[Job Type]],"")</f>
        <v/>
      </c>
      <c r="O1128" s="9" t="str">
        <f>IF($T1128,tblSalaries[[#This Row],[clean Country]],"")</f>
        <v/>
      </c>
      <c r="P1128" s="9" t="str">
        <f>IF($T1128,tblSalaries[[#This Row],[How many hours of a day you work on Excel]],"")</f>
        <v/>
      </c>
      <c r="Q1128" s="9" t="str">
        <f>IF($T1128,tblSalaries[[#This Row],[Years of Experience]],"")</f>
        <v/>
      </c>
      <c r="R1128" s="9" t="str">
        <f>IF($T1128,tblSalaries[[#This Row],[Region]],"")</f>
        <v/>
      </c>
      <c r="T1128" s="11">
        <f t="shared" si="17"/>
        <v>0</v>
      </c>
      <c r="U1128" s="11">
        <f>VLOOKUP(tblSalaries[[#This Row],[Region]],SReg,2,FALSE)</f>
        <v>0</v>
      </c>
      <c r="V1128" s="11">
        <f>VLOOKUP(tblSalaries[[#This Row],[How many hours of a day you work on Excel]],SHours,2,FALSE)</f>
        <v>0</v>
      </c>
      <c r="W1128" s="11">
        <f>IF(tblSalaries[[#This Row],[Years of Experience]]="",Filters!$I$10,VLOOKUP(tblSalaries[[#This Row],[Years of Experience]],Filters!$G$3:$I$9,3,TRUE))</f>
        <v>1</v>
      </c>
    </row>
    <row r="1129" spans="2:23" ht="15" customHeight="1" x14ac:dyDescent="0.25">
      <c r="B1129" t="s">
        <v>2525</v>
      </c>
      <c r="C1129" s="1">
        <v>41057.847187500003</v>
      </c>
      <c r="D1129">
        <v>6000</v>
      </c>
      <c r="E1129" t="s">
        <v>914</v>
      </c>
      <c r="F1129" t="s">
        <v>258</v>
      </c>
      <c r="G1129" t="s">
        <v>794</v>
      </c>
      <c r="H1129" t="s">
        <v>10</v>
      </c>
      <c r="I1129">
        <v>5</v>
      </c>
      <c r="J1129" t="str">
        <f>VLOOKUP(tblSalaries[[#This Row],[clean Country]],tblCountries[[#All],[Mapping]:[Region]],2,FALSE)</f>
        <v>EMEA</v>
      </c>
      <c r="L1129" s="9" t="str">
        <f>IF($T1129,tblSalaries[[#This Row],[Salary in USD]],"")</f>
        <v/>
      </c>
      <c r="M1129" s="9" t="str">
        <f>IF($T1129,tblSalaries[[#This Row],[Your Job Title]],"")</f>
        <v/>
      </c>
      <c r="N1129" s="9" t="str">
        <f>IF($T1129,tblSalaries[[#This Row],[Job Type]],"")</f>
        <v/>
      </c>
      <c r="O1129" s="9" t="str">
        <f>IF($T1129,tblSalaries[[#This Row],[clean Country]],"")</f>
        <v/>
      </c>
      <c r="P1129" s="9" t="str">
        <f>IF($T1129,tblSalaries[[#This Row],[How many hours of a day you work on Excel]],"")</f>
        <v/>
      </c>
      <c r="Q1129" s="9" t="str">
        <f>IF($T1129,tblSalaries[[#This Row],[Years of Experience]],"")</f>
        <v/>
      </c>
      <c r="R1129" s="9" t="str">
        <f>IF($T1129,tblSalaries[[#This Row],[Region]],"")</f>
        <v/>
      </c>
      <c r="T1129" s="11">
        <f t="shared" si="17"/>
        <v>0</v>
      </c>
      <c r="U1129" s="11">
        <f>VLOOKUP(tblSalaries[[#This Row],[Region]],SReg,2,FALSE)</f>
        <v>0</v>
      </c>
      <c r="V1129" s="11">
        <f>VLOOKUP(tblSalaries[[#This Row],[How many hours of a day you work on Excel]],SHours,2,FALSE)</f>
        <v>1</v>
      </c>
      <c r="W1129" s="11">
        <f>IF(tblSalaries[[#This Row],[Years of Experience]]="",Filters!$I$10,VLOOKUP(tblSalaries[[#This Row],[Years of Experience]],Filters!$G$3:$I$9,3,TRUE))</f>
        <v>0</v>
      </c>
    </row>
    <row r="1130" spans="2:23" ht="15" customHeight="1" x14ac:dyDescent="0.25">
      <c r="B1130" t="s">
        <v>2526</v>
      </c>
      <c r="C1130" s="1">
        <v>41057.84784722222</v>
      </c>
      <c r="D1130">
        <v>35000</v>
      </c>
      <c r="E1130" t="s">
        <v>915</v>
      </c>
      <c r="F1130" t="s">
        <v>17</v>
      </c>
      <c r="G1130" t="s">
        <v>12</v>
      </c>
      <c r="H1130" t="s">
        <v>10</v>
      </c>
      <c r="I1130">
        <v>20</v>
      </c>
      <c r="J1130" t="str">
        <f>VLOOKUP(tblSalaries[[#This Row],[clean Country]],tblCountries[[#All],[Mapping]:[Region]],2,FALSE)</f>
        <v>USA</v>
      </c>
      <c r="L1130" s="9">
        <f>IF($T1130,tblSalaries[[#This Row],[Salary in USD]],"")</f>
        <v>35000</v>
      </c>
      <c r="M1130" s="9" t="str">
        <f>IF($T1130,tblSalaries[[#This Row],[Your Job Title]],"")</f>
        <v>BI Analyst</v>
      </c>
      <c r="N1130" s="9" t="str">
        <f>IF($T1130,tblSalaries[[#This Row],[Job Type]],"")</f>
        <v>Analyst</v>
      </c>
      <c r="O1130" s="9" t="str">
        <f>IF($T1130,tblSalaries[[#This Row],[clean Country]],"")</f>
        <v>USA</v>
      </c>
      <c r="P1130" s="9" t="str">
        <f>IF($T1130,tblSalaries[[#This Row],[How many hours of a day you work on Excel]],"")</f>
        <v>All the 8 hours baby, all the 8!</v>
      </c>
      <c r="Q1130" s="9">
        <f>IF($T1130,tblSalaries[[#This Row],[Years of Experience]],"")</f>
        <v>20</v>
      </c>
      <c r="R1130" s="9" t="str">
        <f>IF($T1130,tblSalaries[[#This Row],[Region]],"")</f>
        <v>USA</v>
      </c>
      <c r="T1130" s="11">
        <f t="shared" si="17"/>
        <v>1</v>
      </c>
      <c r="U1130" s="11">
        <f>VLOOKUP(tblSalaries[[#This Row],[Region]],SReg,2,FALSE)</f>
        <v>1</v>
      </c>
      <c r="V1130" s="11">
        <f>VLOOKUP(tblSalaries[[#This Row],[How many hours of a day you work on Excel]],SHours,2,FALSE)</f>
        <v>1</v>
      </c>
      <c r="W1130" s="11">
        <f>IF(tblSalaries[[#This Row],[Years of Experience]]="",Filters!$I$10,VLOOKUP(tblSalaries[[#This Row],[Years of Experience]],Filters!$G$3:$I$9,3,TRUE))</f>
        <v>1</v>
      </c>
    </row>
    <row r="1131" spans="2:23" ht="15" customHeight="1" x14ac:dyDescent="0.25">
      <c r="B1131" t="s">
        <v>2527</v>
      </c>
      <c r="C1131" s="1">
        <v>41057.857986111114</v>
      </c>
      <c r="D1131">
        <v>55166.239522354947</v>
      </c>
      <c r="E1131" t="s">
        <v>916</v>
      </c>
      <c r="F1131" t="s">
        <v>17</v>
      </c>
      <c r="G1131" t="s">
        <v>59</v>
      </c>
      <c r="H1131" t="s">
        <v>7</v>
      </c>
      <c r="I1131">
        <v>10</v>
      </c>
      <c r="J1131" t="str">
        <f>VLOOKUP(tblSalaries[[#This Row],[clean Country]],tblCountries[[#All],[Mapping]:[Region]],2,FALSE)</f>
        <v>EMEA</v>
      </c>
      <c r="L1131" s="9" t="str">
        <f>IF($T1131,tblSalaries[[#This Row],[Salary in USD]],"")</f>
        <v/>
      </c>
      <c r="M1131" s="9" t="str">
        <f>IF($T1131,tblSalaries[[#This Row],[Your Job Title]],"")</f>
        <v/>
      </c>
      <c r="N1131" s="9" t="str">
        <f>IF($T1131,tblSalaries[[#This Row],[Job Type]],"")</f>
        <v/>
      </c>
      <c r="O1131" s="9" t="str">
        <f>IF($T1131,tblSalaries[[#This Row],[clean Country]],"")</f>
        <v/>
      </c>
      <c r="P1131" s="9" t="str">
        <f>IF($T1131,tblSalaries[[#This Row],[How many hours of a day you work on Excel]],"")</f>
        <v/>
      </c>
      <c r="Q1131" s="9" t="str">
        <f>IF($T1131,tblSalaries[[#This Row],[Years of Experience]],"")</f>
        <v/>
      </c>
      <c r="R1131" s="9" t="str">
        <f>IF($T1131,tblSalaries[[#This Row],[Region]],"")</f>
        <v/>
      </c>
      <c r="T1131" s="11">
        <f t="shared" si="17"/>
        <v>0</v>
      </c>
      <c r="U1131" s="11">
        <f>VLOOKUP(tblSalaries[[#This Row],[Region]],SReg,2,FALSE)</f>
        <v>0</v>
      </c>
      <c r="V1131" s="11">
        <f>VLOOKUP(tblSalaries[[#This Row],[How many hours of a day you work on Excel]],SHours,2,FALSE)</f>
        <v>1</v>
      </c>
      <c r="W1131" s="11">
        <f>IF(tblSalaries[[#This Row],[Years of Experience]]="",Filters!$I$10,VLOOKUP(tblSalaries[[#This Row],[Years of Experience]],Filters!$G$3:$I$9,3,TRUE))</f>
        <v>1</v>
      </c>
    </row>
    <row r="1132" spans="2:23" ht="15" customHeight="1" x14ac:dyDescent="0.25">
      <c r="B1132" t="s">
        <v>2528</v>
      </c>
      <c r="C1132" s="1">
        <v>41057.863553240742</v>
      </c>
      <c r="D1132">
        <v>1783.166904422254</v>
      </c>
      <c r="E1132" t="s">
        <v>917</v>
      </c>
      <c r="F1132" t="s">
        <v>258</v>
      </c>
      <c r="G1132" t="s">
        <v>14</v>
      </c>
      <c r="H1132" t="s">
        <v>7</v>
      </c>
      <c r="I1132">
        <v>10</v>
      </c>
      <c r="J1132" t="str">
        <f>VLOOKUP(tblSalaries[[#This Row],[clean Country]],tblCountries[[#All],[Mapping]:[Region]],2,FALSE)</f>
        <v>EMEA</v>
      </c>
      <c r="L1132" s="9" t="str">
        <f>IF($T1132,tblSalaries[[#This Row],[Salary in USD]],"")</f>
        <v/>
      </c>
      <c r="M1132" s="9" t="str">
        <f>IF($T1132,tblSalaries[[#This Row],[Your Job Title]],"")</f>
        <v/>
      </c>
      <c r="N1132" s="9" t="str">
        <f>IF($T1132,tblSalaries[[#This Row],[Job Type]],"")</f>
        <v/>
      </c>
      <c r="O1132" s="9" t="str">
        <f>IF($T1132,tblSalaries[[#This Row],[clean Country]],"")</f>
        <v/>
      </c>
      <c r="P1132" s="9" t="str">
        <f>IF($T1132,tblSalaries[[#This Row],[How many hours of a day you work on Excel]],"")</f>
        <v/>
      </c>
      <c r="Q1132" s="9" t="str">
        <f>IF($T1132,tblSalaries[[#This Row],[Years of Experience]],"")</f>
        <v/>
      </c>
      <c r="R1132" s="9" t="str">
        <f>IF($T1132,tblSalaries[[#This Row],[Region]],"")</f>
        <v/>
      </c>
      <c r="T1132" s="11">
        <f t="shared" si="17"/>
        <v>0</v>
      </c>
      <c r="U1132" s="11">
        <f>VLOOKUP(tblSalaries[[#This Row],[Region]],SReg,2,FALSE)</f>
        <v>0</v>
      </c>
      <c r="V1132" s="11">
        <f>VLOOKUP(tblSalaries[[#This Row],[How many hours of a day you work on Excel]],SHours,2,FALSE)</f>
        <v>1</v>
      </c>
      <c r="W1132" s="11">
        <f>IF(tblSalaries[[#This Row],[Years of Experience]]="",Filters!$I$10,VLOOKUP(tblSalaries[[#This Row],[Years of Experience]],Filters!$G$3:$I$9,3,TRUE))</f>
        <v>1</v>
      </c>
    </row>
    <row r="1133" spans="2:23" ht="15" customHeight="1" x14ac:dyDescent="0.25">
      <c r="B1133" t="s">
        <v>2529</v>
      </c>
      <c r="C1133" s="1">
        <v>41057.864988425928</v>
      </c>
      <c r="D1133">
        <v>13500</v>
      </c>
      <c r="E1133" t="s">
        <v>139</v>
      </c>
      <c r="F1133" t="s">
        <v>45</v>
      </c>
      <c r="G1133" t="s">
        <v>918</v>
      </c>
      <c r="H1133" t="s">
        <v>7</v>
      </c>
      <c r="I1133">
        <v>13</v>
      </c>
      <c r="J1133" t="str">
        <f>VLOOKUP(tblSalaries[[#This Row],[clean Country]],tblCountries[[#All],[Mapping]:[Region]],2,FALSE)</f>
        <v>EMEA</v>
      </c>
      <c r="L1133" s="9" t="str">
        <f>IF($T1133,tblSalaries[[#This Row],[Salary in USD]],"")</f>
        <v/>
      </c>
      <c r="M1133" s="9" t="str">
        <f>IF($T1133,tblSalaries[[#This Row],[Your Job Title]],"")</f>
        <v/>
      </c>
      <c r="N1133" s="9" t="str">
        <f>IF($T1133,tblSalaries[[#This Row],[Job Type]],"")</f>
        <v/>
      </c>
      <c r="O1133" s="9" t="str">
        <f>IF($T1133,tblSalaries[[#This Row],[clean Country]],"")</f>
        <v/>
      </c>
      <c r="P1133" s="9" t="str">
        <f>IF($T1133,tblSalaries[[#This Row],[How many hours of a day you work on Excel]],"")</f>
        <v/>
      </c>
      <c r="Q1133" s="9" t="str">
        <f>IF($T1133,tblSalaries[[#This Row],[Years of Experience]],"")</f>
        <v/>
      </c>
      <c r="R1133" s="9" t="str">
        <f>IF($T1133,tblSalaries[[#This Row],[Region]],"")</f>
        <v/>
      </c>
      <c r="T1133" s="11">
        <f t="shared" si="17"/>
        <v>0</v>
      </c>
      <c r="U1133" s="11">
        <f>VLOOKUP(tblSalaries[[#This Row],[Region]],SReg,2,FALSE)</f>
        <v>0</v>
      </c>
      <c r="V1133" s="11">
        <f>VLOOKUP(tblSalaries[[#This Row],[How many hours of a day you work on Excel]],SHours,2,FALSE)</f>
        <v>1</v>
      </c>
      <c r="W1133" s="11">
        <f>IF(tblSalaries[[#This Row],[Years of Experience]]="",Filters!$I$10,VLOOKUP(tblSalaries[[#This Row],[Years of Experience]],Filters!$G$3:$I$9,3,TRUE))</f>
        <v>1</v>
      </c>
    </row>
    <row r="1134" spans="2:23" ht="15" customHeight="1" x14ac:dyDescent="0.25">
      <c r="B1134" t="s">
        <v>2530</v>
      </c>
      <c r="C1134" s="1">
        <v>41057.86917824074</v>
      </c>
      <c r="D1134">
        <v>59106.685202523156</v>
      </c>
      <c r="E1134" t="s">
        <v>919</v>
      </c>
      <c r="F1134" t="s">
        <v>258</v>
      </c>
      <c r="G1134" t="s">
        <v>59</v>
      </c>
      <c r="H1134" t="s">
        <v>15</v>
      </c>
      <c r="I1134">
        <v>5</v>
      </c>
      <c r="J1134" t="str">
        <f>VLOOKUP(tblSalaries[[#This Row],[clean Country]],tblCountries[[#All],[Mapping]:[Region]],2,FALSE)</f>
        <v>EMEA</v>
      </c>
      <c r="L1134" s="9" t="str">
        <f>IF($T1134,tblSalaries[[#This Row],[Salary in USD]],"")</f>
        <v/>
      </c>
      <c r="M1134" s="9" t="str">
        <f>IF($T1134,tblSalaries[[#This Row],[Your Job Title]],"")</f>
        <v/>
      </c>
      <c r="N1134" s="9" t="str">
        <f>IF($T1134,tblSalaries[[#This Row],[Job Type]],"")</f>
        <v/>
      </c>
      <c r="O1134" s="9" t="str">
        <f>IF($T1134,tblSalaries[[#This Row],[clean Country]],"")</f>
        <v/>
      </c>
      <c r="P1134" s="9" t="str">
        <f>IF($T1134,tblSalaries[[#This Row],[How many hours of a day you work on Excel]],"")</f>
        <v/>
      </c>
      <c r="Q1134" s="9" t="str">
        <f>IF($T1134,tblSalaries[[#This Row],[Years of Experience]],"")</f>
        <v/>
      </c>
      <c r="R1134" s="9" t="str">
        <f>IF($T1134,tblSalaries[[#This Row],[Region]],"")</f>
        <v/>
      </c>
      <c r="T1134" s="11">
        <f t="shared" si="17"/>
        <v>0</v>
      </c>
      <c r="U1134" s="11">
        <f>VLOOKUP(tblSalaries[[#This Row],[Region]],SReg,2,FALSE)</f>
        <v>0</v>
      </c>
      <c r="V1134" s="11">
        <f>VLOOKUP(tblSalaries[[#This Row],[How many hours of a day you work on Excel]],SHours,2,FALSE)</f>
        <v>0</v>
      </c>
      <c r="W1134" s="11">
        <f>IF(tblSalaries[[#This Row],[Years of Experience]]="",Filters!$I$10,VLOOKUP(tblSalaries[[#This Row],[Years of Experience]],Filters!$G$3:$I$9,3,TRUE))</f>
        <v>0</v>
      </c>
    </row>
    <row r="1135" spans="2:23" ht="15" customHeight="1" x14ac:dyDescent="0.25">
      <c r="B1135" t="s">
        <v>2531</v>
      </c>
      <c r="C1135" s="1">
        <v>41057.871168981481</v>
      </c>
      <c r="D1135">
        <v>12608.005014709339</v>
      </c>
      <c r="E1135" t="s">
        <v>920</v>
      </c>
      <c r="F1135" t="s">
        <v>45</v>
      </c>
      <c r="G1135" t="s">
        <v>6</v>
      </c>
      <c r="H1135" t="s">
        <v>7</v>
      </c>
      <c r="I1135">
        <v>5</v>
      </c>
      <c r="J1135" t="str">
        <f>VLOOKUP(tblSalaries[[#This Row],[clean Country]],tblCountries[[#All],[Mapping]:[Region]],2,FALSE)</f>
        <v>APAC</v>
      </c>
      <c r="L1135" s="9" t="str">
        <f>IF($T1135,tblSalaries[[#This Row],[Salary in USD]],"")</f>
        <v/>
      </c>
      <c r="M1135" s="9" t="str">
        <f>IF($T1135,tblSalaries[[#This Row],[Your Job Title]],"")</f>
        <v/>
      </c>
      <c r="N1135" s="9" t="str">
        <f>IF($T1135,tblSalaries[[#This Row],[Job Type]],"")</f>
        <v/>
      </c>
      <c r="O1135" s="9" t="str">
        <f>IF($T1135,tblSalaries[[#This Row],[clean Country]],"")</f>
        <v/>
      </c>
      <c r="P1135" s="9" t="str">
        <f>IF($T1135,tblSalaries[[#This Row],[How many hours of a day you work on Excel]],"")</f>
        <v/>
      </c>
      <c r="Q1135" s="9" t="str">
        <f>IF($T1135,tblSalaries[[#This Row],[Years of Experience]],"")</f>
        <v/>
      </c>
      <c r="R1135" s="9" t="str">
        <f>IF($T1135,tblSalaries[[#This Row],[Region]],"")</f>
        <v/>
      </c>
      <c r="T1135" s="11">
        <f t="shared" si="17"/>
        <v>0</v>
      </c>
      <c r="U1135" s="11">
        <f>VLOOKUP(tblSalaries[[#This Row],[Region]],SReg,2,FALSE)</f>
        <v>0</v>
      </c>
      <c r="V1135" s="11">
        <f>VLOOKUP(tblSalaries[[#This Row],[How many hours of a day you work on Excel]],SHours,2,FALSE)</f>
        <v>1</v>
      </c>
      <c r="W1135" s="11">
        <f>IF(tblSalaries[[#This Row],[Years of Experience]]="",Filters!$I$10,VLOOKUP(tblSalaries[[#This Row],[Years of Experience]],Filters!$G$3:$I$9,3,TRUE))</f>
        <v>0</v>
      </c>
    </row>
    <row r="1136" spans="2:23" ht="15" customHeight="1" x14ac:dyDescent="0.25">
      <c r="B1136" t="s">
        <v>2532</v>
      </c>
      <c r="C1136" s="1">
        <v>41057.885011574072</v>
      </c>
      <c r="D1136">
        <v>44654.095718350931</v>
      </c>
      <c r="E1136" t="s">
        <v>258</v>
      </c>
      <c r="F1136" t="s">
        <v>258</v>
      </c>
      <c r="G1136" t="s">
        <v>41</v>
      </c>
      <c r="H1136" t="s">
        <v>10</v>
      </c>
      <c r="I1136">
        <v>15</v>
      </c>
      <c r="J1136" t="str">
        <f>VLOOKUP(tblSalaries[[#This Row],[clean Country]],tblCountries[[#All],[Mapping]:[Region]],2,FALSE)</f>
        <v>EMEA</v>
      </c>
      <c r="L1136" s="9" t="str">
        <f>IF($T1136,tblSalaries[[#This Row],[Salary in USD]],"")</f>
        <v/>
      </c>
      <c r="M1136" s="9" t="str">
        <f>IF($T1136,tblSalaries[[#This Row],[Your Job Title]],"")</f>
        <v/>
      </c>
      <c r="N1136" s="9" t="str">
        <f>IF($T1136,tblSalaries[[#This Row],[Job Type]],"")</f>
        <v/>
      </c>
      <c r="O1136" s="9" t="str">
        <f>IF($T1136,tblSalaries[[#This Row],[clean Country]],"")</f>
        <v/>
      </c>
      <c r="P1136" s="9" t="str">
        <f>IF($T1136,tblSalaries[[#This Row],[How many hours of a day you work on Excel]],"")</f>
        <v/>
      </c>
      <c r="Q1136" s="9" t="str">
        <f>IF($T1136,tblSalaries[[#This Row],[Years of Experience]],"")</f>
        <v/>
      </c>
      <c r="R1136" s="9" t="str">
        <f>IF($T1136,tblSalaries[[#This Row],[Region]],"")</f>
        <v/>
      </c>
      <c r="T1136" s="11">
        <f t="shared" si="17"/>
        <v>0</v>
      </c>
      <c r="U1136" s="11">
        <f>VLOOKUP(tblSalaries[[#This Row],[Region]],SReg,2,FALSE)</f>
        <v>0</v>
      </c>
      <c r="V1136" s="11">
        <f>VLOOKUP(tblSalaries[[#This Row],[How many hours of a day you work on Excel]],SHours,2,FALSE)</f>
        <v>1</v>
      </c>
      <c r="W1136" s="11">
        <f>IF(tblSalaries[[#This Row],[Years of Experience]]="",Filters!$I$10,VLOOKUP(tblSalaries[[#This Row],[Years of Experience]],Filters!$G$3:$I$9,3,TRUE))</f>
        <v>1</v>
      </c>
    </row>
    <row r="1137" spans="2:23" ht="15" customHeight="1" x14ac:dyDescent="0.25">
      <c r="B1137" t="s">
        <v>2533</v>
      </c>
      <c r="C1137" s="1">
        <v>41057.88685185185</v>
      </c>
      <c r="D1137">
        <v>69000</v>
      </c>
      <c r="E1137" t="s">
        <v>921</v>
      </c>
      <c r="F1137" t="s">
        <v>17</v>
      </c>
      <c r="G1137" t="s">
        <v>12</v>
      </c>
      <c r="H1137" t="s">
        <v>15</v>
      </c>
      <c r="I1137">
        <v>20</v>
      </c>
      <c r="J1137" t="str">
        <f>VLOOKUP(tblSalaries[[#This Row],[clean Country]],tblCountries[[#All],[Mapping]:[Region]],2,FALSE)</f>
        <v>USA</v>
      </c>
      <c r="L1137" s="9" t="str">
        <f>IF($T1137,tblSalaries[[#This Row],[Salary in USD]],"")</f>
        <v/>
      </c>
      <c r="M1137" s="9" t="str">
        <f>IF($T1137,tblSalaries[[#This Row],[Your Job Title]],"")</f>
        <v/>
      </c>
      <c r="N1137" s="9" t="str">
        <f>IF($T1137,tblSalaries[[#This Row],[Job Type]],"")</f>
        <v/>
      </c>
      <c r="O1137" s="9" t="str">
        <f>IF($T1137,tblSalaries[[#This Row],[clean Country]],"")</f>
        <v/>
      </c>
      <c r="P1137" s="9" t="str">
        <f>IF($T1137,tblSalaries[[#This Row],[How many hours of a day you work on Excel]],"")</f>
        <v/>
      </c>
      <c r="Q1137" s="9" t="str">
        <f>IF($T1137,tblSalaries[[#This Row],[Years of Experience]],"")</f>
        <v/>
      </c>
      <c r="R1137" s="9" t="str">
        <f>IF($T1137,tblSalaries[[#This Row],[Region]],"")</f>
        <v/>
      </c>
      <c r="T1137" s="11">
        <f t="shared" si="17"/>
        <v>0</v>
      </c>
      <c r="U1137" s="11">
        <f>VLOOKUP(tblSalaries[[#This Row],[Region]],SReg,2,FALSE)</f>
        <v>1</v>
      </c>
      <c r="V1137" s="11">
        <f>VLOOKUP(tblSalaries[[#This Row],[How many hours of a day you work on Excel]],SHours,2,FALSE)</f>
        <v>0</v>
      </c>
      <c r="W1137" s="11">
        <f>IF(tblSalaries[[#This Row],[Years of Experience]]="",Filters!$I$10,VLOOKUP(tblSalaries[[#This Row],[Years of Experience]],Filters!$G$3:$I$9,3,TRUE))</f>
        <v>1</v>
      </c>
    </row>
    <row r="1138" spans="2:23" ht="15" customHeight="1" x14ac:dyDescent="0.25">
      <c r="B1138" t="s">
        <v>2534</v>
      </c>
      <c r="C1138" s="1">
        <v>41057.913483796299</v>
      </c>
      <c r="D1138">
        <v>6000</v>
      </c>
      <c r="E1138" t="s">
        <v>922</v>
      </c>
      <c r="F1138" t="s">
        <v>45</v>
      </c>
      <c r="G1138" t="s">
        <v>6</v>
      </c>
      <c r="H1138" t="s">
        <v>7</v>
      </c>
      <c r="I1138">
        <v>6</v>
      </c>
      <c r="J1138" t="str">
        <f>VLOOKUP(tblSalaries[[#This Row],[clean Country]],tblCountries[[#All],[Mapping]:[Region]],2,FALSE)</f>
        <v>APAC</v>
      </c>
      <c r="L1138" s="9" t="str">
        <f>IF($T1138,tblSalaries[[#This Row],[Salary in USD]],"")</f>
        <v/>
      </c>
      <c r="M1138" s="9" t="str">
        <f>IF($T1138,tblSalaries[[#This Row],[Your Job Title]],"")</f>
        <v/>
      </c>
      <c r="N1138" s="9" t="str">
        <f>IF($T1138,tblSalaries[[#This Row],[Job Type]],"")</f>
        <v/>
      </c>
      <c r="O1138" s="9" t="str">
        <f>IF($T1138,tblSalaries[[#This Row],[clean Country]],"")</f>
        <v/>
      </c>
      <c r="P1138" s="9" t="str">
        <f>IF($T1138,tblSalaries[[#This Row],[How many hours of a day you work on Excel]],"")</f>
        <v/>
      </c>
      <c r="Q1138" s="9" t="str">
        <f>IF($T1138,tblSalaries[[#This Row],[Years of Experience]],"")</f>
        <v/>
      </c>
      <c r="R1138" s="9" t="str">
        <f>IF($T1138,tblSalaries[[#This Row],[Region]],"")</f>
        <v/>
      </c>
      <c r="T1138" s="11">
        <f t="shared" si="17"/>
        <v>0</v>
      </c>
      <c r="U1138" s="11">
        <f>VLOOKUP(tblSalaries[[#This Row],[Region]],SReg,2,FALSE)</f>
        <v>0</v>
      </c>
      <c r="V1138" s="11">
        <f>VLOOKUP(tblSalaries[[#This Row],[How many hours of a day you work on Excel]],SHours,2,FALSE)</f>
        <v>1</v>
      </c>
      <c r="W1138" s="11">
        <f>IF(tblSalaries[[#This Row],[Years of Experience]]="",Filters!$I$10,VLOOKUP(tblSalaries[[#This Row],[Years of Experience]],Filters!$G$3:$I$9,3,TRUE))</f>
        <v>0</v>
      </c>
    </row>
    <row r="1139" spans="2:23" ht="15" customHeight="1" x14ac:dyDescent="0.25">
      <c r="B1139" t="s">
        <v>2535</v>
      </c>
      <c r="C1139" s="1">
        <v>41057.922361111108</v>
      </c>
      <c r="D1139">
        <v>8903.9583437212841</v>
      </c>
      <c r="E1139" t="s">
        <v>697</v>
      </c>
      <c r="F1139" t="s">
        <v>45</v>
      </c>
      <c r="G1139" t="s">
        <v>6</v>
      </c>
      <c r="H1139" t="s">
        <v>22</v>
      </c>
      <c r="I1139">
        <v>25</v>
      </c>
      <c r="J1139" t="str">
        <f>VLOOKUP(tblSalaries[[#This Row],[clean Country]],tblCountries[[#All],[Mapping]:[Region]],2,FALSE)</f>
        <v>APAC</v>
      </c>
      <c r="L1139" s="9" t="str">
        <f>IF($T1139,tblSalaries[[#This Row],[Salary in USD]],"")</f>
        <v/>
      </c>
      <c r="M1139" s="9" t="str">
        <f>IF($T1139,tblSalaries[[#This Row],[Your Job Title]],"")</f>
        <v/>
      </c>
      <c r="N1139" s="9" t="str">
        <f>IF($T1139,tblSalaries[[#This Row],[Job Type]],"")</f>
        <v/>
      </c>
      <c r="O1139" s="9" t="str">
        <f>IF($T1139,tblSalaries[[#This Row],[clean Country]],"")</f>
        <v/>
      </c>
      <c r="P1139" s="9" t="str">
        <f>IF($T1139,tblSalaries[[#This Row],[How many hours of a day you work on Excel]],"")</f>
        <v/>
      </c>
      <c r="Q1139" s="9" t="str">
        <f>IF($T1139,tblSalaries[[#This Row],[Years of Experience]],"")</f>
        <v/>
      </c>
      <c r="R1139" s="9" t="str">
        <f>IF($T1139,tblSalaries[[#This Row],[Region]],"")</f>
        <v/>
      </c>
      <c r="T1139" s="11">
        <f t="shared" si="17"/>
        <v>0</v>
      </c>
      <c r="U1139" s="11">
        <f>VLOOKUP(tblSalaries[[#This Row],[Region]],SReg,2,FALSE)</f>
        <v>0</v>
      </c>
      <c r="V1139" s="11">
        <f>VLOOKUP(tblSalaries[[#This Row],[How many hours of a day you work on Excel]],SHours,2,FALSE)</f>
        <v>0</v>
      </c>
      <c r="W1139" s="11">
        <f>IF(tblSalaries[[#This Row],[Years of Experience]]="",Filters!$I$10,VLOOKUP(tblSalaries[[#This Row],[Years of Experience]],Filters!$G$3:$I$9,3,TRUE))</f>
        <v>1</v>
      </c>
    </row>
    <row r="1140" spans="2:23" ht="15" customHeight="1" x14ac:dyDescent="0.25">
      <c r="B1140" t="s">
        <v>2536</v>
      </c>
      <c r="C1140" s="1">
        <v>41057.923750000002</v>
      </c>
      <c r="D1140">
        <v>30000</v>
      </c>
      <c r="E1140" t="s">
        <v>923</v>
      </c>
      <c r="F1140" t="s">
        <v>45</v>
      </c>
      <c r="G1140" t="s">
        <v>137</v>
      </c>
      <c r="H1140" t="s">
        <v>10</v>
      </c>
      <c r="I1140">
        <v>17</v>
      </c>
      <c r="J1140" t="str">
        <f>VLOOKUP(tblSalaries[[#This Row],[clean Country]],tblCountries[[#All],[Mapping]:[Region]],2,FALSE)</f>
        <v>S AMER</v>
      </c>
      <c r="L1140" s="9" t="str">
        <f>IF($T1140,tblSalaries[[#This Row],[Salary in USD]],"")</f>
        <v/>
      </c>
      <c r="M1140" s="9" t="str">
        <f>IF($T1140,tblSalaries[[#This Row],[Your Job Title]],"")</f>
        <v/>
      </c>
      <c r="N1140" s="9" t="str">
        <f>IF($T1140,tblSalaries[[#This Row],[Job Type]],"")</f>
        <v/>
      </c>
      <c r="O1140" s="9" t="str">
        <f>IF($T1140,tblSalaries[[#This Row],[clean Country]],"")</f>
        <v/>
      </c>
      <c r="P1140" s="9" t="str">
        <f>IF($T1140,tblSalaries[[#This Row],[How many hours of a day you work on Excel]],"")</f>
        <v/>
      </c>
      <c r="Q1140" s="9" t="str">
        <f>IF($T1140,tblSalaries[[#This Row],[Years of Experience]],"")</f>
        <v/>
      </c>
      <c r="R1140" s="9" t="str">
        <f>IF($T1140,tblSalaries[[#This Row],[Region]],"")</f>
        <v/>
      </c>
      <c r="T1140" s="11">
        <f t="shared" si="17"/>
        <v>0</v>
      </c>
      <c r="U1140" s="11">
        <f>VLOOKUP(tblSalaries[[#This Row],[Region]],SReg,2,FALSE)</f>
        <v>0</v>
      </c>
      <c r="V1140" s="11">
        <f>VLOOKUP(tblSalaries[[#This Row],[How many hours of a day you work on Excel]],SHours,2,FALSE)</f>
        <v>1</v>
      </c>
      <c r="W1140" s="11">
        <f>IF(tblSalaries[[#This Row],[Years of Experience]]="",Filters!$I$10,VLOOKUP(tblSalaries[[#This Row],[Years of Experience]],Filters!$G$3:$I$9,3,TRUE))</f>
        <v>1</v>
      </c>
    </row>
    <row r="1141" spans="2:23" ht="15" customHeight="1" x14ac:dyDescent="0.25">
      <c r="B1141" t="s">
        <v>2537</v>
      </c>
      <c r="C1141" s="1">
        <v>41057.92597222222</v>
      </c>
      <c r="D1141">
        <v>8600</v>
      </c>
      <c r="E1141" t="s">
        <v>924</v>
      </c>
      <c r="F1141" t="s">
        <v>17</v>
      </c>
      <c r="G1141" t="s">
        <v>6</v>
      </c>
      <c r="H1141" t="s">
        <v>7</v>
      </c>
      <c r="I1141">
        <v>2</v>
      </c>
      <c r="J1141" t="str">
        <f>VLOOKUP(tblSalaries[[#This Row],[clean Country]],tblCountries[[#All],[Mapping]:[Region]],2,FALSE)</f>
        <v>APAC</v>
      </c>
      <c r="L1141" s="9" t="str">
        <f>IF($T1141,tblSalaries[[#This Row],[Salary in USD]],"")</f>
        <v/>
      </c>
      <c r="M1141" s="9" t="str">
        <f>IF($T1141,tblSalaries[[#This Row],[Your Job Title]],"")</f>
        <v/>
      </c>
      <c r="N1141" s="9" t="str">
        <f>IF($T1141,tblSalaries[[#This Row],[Job Type]],"")</f>
        <v/>
      </c>
      <c r="O1141" s="9" t="str">
        <f>IF($T1141,tblSalaries[[#This Row],[clean Country]],"")</f>
        <v/>
      </c>
      <c r="P1141" s="9" t="str">
        <f>IF($T1141,tblSalaries[[#This Row],[How many hours of a day you work on Excel]],"")</f>
        <v/>
      </c>
      <c r="Q1141" s="9" t="str">
        <f>IF($T1141,tblSalaries[[#This Row],[Years of Experience]],"")</f>
        <v/>
      </c>
      <c r="R1141" s="9" t="str">
        <f>IF($T1141,tblSalaries[[#This Row],[Region]],"")</f>
        <v/>
      </c>
      <c r="T1141" s="11">
        <f t="shared" si="17"/>
        <v>0</v>
      </c>
      <c r="U1141" s="11">
        <f>VLOOKUP(tblSalaries[[#This Row],[Region]],SReg,2,FALSE)</f>
        <v>0</v>
      </c>
      <c r="V1141" s="11">
        <f>VLOOKUP(tblSalaries[[#This Row],[How many hours of a day you work on Excel]],SHours,2,FALSE)</f>
        <v>1</v>
      </c>
      <c r="W1141" s="11">
        <f>IF(tblSalaries[[#This Row],[Years of Experience]]="",Filters!$I$10,VLOOKUP(tblSalaries[[#This Row],[Years of Experience]],Filters!$G$3:$I$9,3,TRUE))</f>
        <v>0</v>
      </c>
    </row>
    <row r="1142" spans="2:23" ht="15" customHeight="1" x14ac:dyDescent="0.25">
      <c r="B1142" t="s">
        <v>2538</v>
      </c>
      <c r="C1142" s="1">
        <v>41057.934074074074</v>
      </c>
      <c r="D1142">
        <v>81600</v>
      </c>
      <c r="E1142" t="s">
        <v>925</v>
      </c>
      <c r="F1142" t="s">
        <v>17</v>
      </c>
      <c r="G1142" t="s">
        <v>59</v>
      </c>
      <c r="H1142" t="s">
        <v>7</v>
      </c>
      <c r="I1142">
        <v>4</v>
      </c>
      <c r="J1142" t="str">
        <f>VLOOKUP(tblSalaries[[#This Row],[clean Country]],tblCountries[[#All],[Mapping]:[Region]],2,FALSE)</f>
        <v>EMEA</v>
      </c>
      <c r="L1142" s="9" t="str">
        <f>IF($T1142,tblSalaries[[#This Row],[Salary in USD]],"")</f>
        <v/>
      </c>
      <c r="M1142" s="9" t="str">
        <f>IF($T1142,tblSalaries[[#This Row],[Your Job Title]],"")</f>
        <v/>
      </c>
      <c r="N1142" s="9" t="str">
        <f>IF($T1142,tblSalaries[[#This Row],[Job Type]],"")</f>
        <v/>
      </c>
      <c r="O1142" s="9" t="str">
        <f>IF($T1142,tblSalaries[[#This Row],[clean Country]],"")</f>
        <v/>
      </c>
      <c r="P1142" s="9" t="str">
        <f>IF($T1142,tblSalaries[[#This Row],[How many hours of a day you work on Excel]],"")</f>
        <v/>
      </c>
      <c r="Q1142" s="9" t="str">
        <f>IF($T1142,tblSalaries[[#This Row],[Years of Experience]],"")</f>
        <v/>
      </c>
      <c r="R1142" s="9" t="str">
        <f>IF($T1142,tblSalaries[[#This Row],[Region]],"")</f>
        <v/>
      </c>
      <c r="T1142" s="11">
        <f t="shared" si="17"/>
        <v>0</v>
      </c>
      <c r="U1142" s="11">
        <f>VLOOKUP(tblSalaries[[#This Row],[Region]],SReg,2,FALSE)</f>
        <v>0</v>
      </c>
      <c r="V1142" s="11">
        <f>VLOOKUP(tblSalaries[[#This Row],[How many hours of a day you work on Excel]],SHours,2,FALSE)</f>
        <v>1</v>
      </c>
      <c r="W1142" s="11">
        <f>IF(tblSalaries[[#This Row],[Years of Experience]]="",Filters!$I$10,VLOOKUP(tblSalaries[[#This Row],[Years of Experience]],Filters!$G$3:$I$9,3,TRUE))</f>
        <v>0</v>
      </c>
    </row>
    <row r="1143" spans="2:23" ht="15" customHeight="1" x14ac:dyDescent="0.25">
      <c r="B1143" t="s">
        <v>2539</v>
      </c>
      <c r="C1143" s="1">
        <v>41057.939918981479</v>
      </c>
      <c r="D1143">
        <v>15404.364569961488</v>
      </c>
      <c r="E1143" t="s">
        <v>926</v>
      </c>
      <c r="F1143" t="s">
        <v>17</v>
      </c>
      <c r="G1143" t="s">
        <v>927</v>
      </c>
      <c r="H1143" t="s">
        <v>10</v>
      </c>
      <c r="I1143">
        <v>3</v>
      </c>
      <c r="J1143" t="str">
        <f>VLOOKUP(tblSalaries[[#This Row],[clean Country]],tblCountries[[#All],[Mapping]:[Region]],2,FALSE)</f>
        <v>S AMER</v>
      </c>
      <c r="L1143" s="9" t="str">
        <f>IF($T1143,tblSalaries[[#This Row],[Salary in USD]],"")</f>
        <v/>
      </c>
      <c r="M1143" s="9" t="str">
        <f>IF($T1143,tblSalaries[[#This Row],[Your Job Title]],"")</f>
        <v/>
      </c>
      <c r="N1143" s="9" t="str">
        <f>IF($T1143,tblSalaries[[#This Row],[Job Type]],"")</f>
        <v/>
      </c>
      <c r="O1143" s="9" t="str">
        <f>IF($T1143,tblSalaries[[#This Row],[clean Country]],"")</f>
        <v/>
      </c>
      <c r="P1143" s="9" t="str">
        <f>IF($T1143,tblSalaries[[#This Row],[How many hours of a day you work on Excel]],"")</f>
        <v/>
      </c>
      <c r="Q1143" s="9" t="str">
        <f>IF($T1143,tblSalaries[[#This Row],[Years of Experience]],"")</f>
        <v/>
      </c>
      <c r="R1143" s="9" t="str">
        <f>IF($T1143,tblSalaries[[#This Row],[Region]],"")</f>
        <v/>
      </c>
      <c r="T1143" s="11">
        <f t="shared" si="17"/>
        <v>0</v>
      </c>
      <c r="U1143" s="11">
        <f>VLOOKUP(tblSalaries[[#This Row],[Region]],SReg,2,FALSE)</f>
        <v>0</v>
      </c>
      <c r="V1143" s="11">
        <f>VLOOKUP(tblSalaries[[#This Row],[How many hours of a day you work on Excel]],SHours,2,FALSE)</f>
        <v>1</v>
      </c>
      <c r="W1143" s="11">
        <f>IF(tblSalaries[[#This Row],[Years of Experience]]="",Filters!$I$10,VLOOKUP(tblSalaries[[#This Row],[Years of Experience]],Filters!$G$3:$I$9,3,TRUE))</f>
        <v>0</v>
      </c>
    </row>
    <row r="1144" spans="2:23" ht="15" customHeight="1" x14ac:dyDescent="0.25">
      <c r="B1144" t="s">
        <v>2540</v>
      </c>
      <c r="C1144" s="1">
        <v>41057.941620370373</v>
      </c>
      <c r="D1144">
        <v>63918.498996971248</v>
      </c>
      <c r="E1144" t="s">
        <v>928</v>
      </c>
      <c r="F1144" t="s">
        <v>17</v>
      </c>
      <c r="G1144" t="s">
        <v>74</v>
      </c>
      <c r="H1144" t="s">
        <v>7</v>
      </c>
      <c r="I1144">
        <v>20</v>
      </c>
      <c r="J1144" t="str">
        <f>VLOOKUP(tblSalaries[[#This Row],[clean Country]],tblCountries[[#All],[Mapping]:[Region]],2,FALSE)</f>
        <v>CAN</v>
      </c>
      <c r="L1144" s="9" t="str">
        <f>IF($T1144,tblSalaries[[#This Row],[Salary in USD]],"")</f>
        <v/>
      </c>
      <c r="M1144" s="9" t="str">
        <f>IF($T1144,tblSalaries[[#This Row],[Your Job Title]],"")</f>
        <v/>
      </c>
      <c r="N1144" s="9" t="str">
        <f>IF($T1144,tblSalaries[[#This Row],[Job Type]],"")</f>
        <v/>
      </c>
      <c r="O1144" s="9" t="str">
        <f>IF($T1144,tblSalaries[[#This Row],[clean Country]],"")</f>
        <v/>
      </c>
      <c r="P1144" s="9" t="str">
        <f>IF($T1144,tblSalaries[[#This Row],[How many hours of a day you work on Excel]],"")</f>
        <v/>
      </c>
      <c r="Q1144" s="9" t="str">
        <f>IF($T1144,tblSalaries[[#This Row],[Years of Experience]],"")</f>
        <v/>
      </c>
      <c r="R1144" s="9" t="str">
        <f>IF($T1144,tblSalaries[[#This Row],[Region]],"")</f>
        <v/>
      </c>
      <c r="T1144" s="11">
        <f t="shared" si="17"/>
        <v>0</v>
      </c>
      <c r="U1144" s="11">
        <f>VLOOKUP(tblSalaries[[#This Row],[Region]],SReg,2,FALSE)</f>
        <v>0</v>
      </c>
      <c r="V1144" s="11">
        <f>VLOOKUP(tblSalaries[[#This Row],[How many hours of a day you work on Excel]],SHours,2,FALSE)</f>
        <v>1</v>
      </c>
      <c r="W1144" s="11">
        <f>IF(tblSalaries[[#This Row],[Years of Experience]]="",Filters!$I$10,VLOOKUP(tblSalaries[[#This Row],[Years of Experience]],Filters!$G$3:$I$9,3,TRUE))</f>
        <v>1</v>
      </c>
    </row>
    <row r="1145" spans="2:23" ht="15" customHeight="1" x14ac:dyDescent="0.25">
      <c r="B1145" t="s">
        <v>2541</v>
      </c>
      <c r="C1145" s="1">
        <v>41057.941921296297</v>
      </c>
      <c r="D1145">
        <v>75000</v>
      </c>
      <c r="E1145" t="s">
        <v>391</v>
      </c>
      <c r="F1145" t="s">
        <v>391</v>
      </c>
      <c r="G1145" t="s">
        <v>12</v>
      </c>
      <c r="H1145" t="s">
        <v>15</v>
      </c>
      <c r="I1145">
        <v>20</v>
      </c>
      <c r="J1145" t="str">
        <f>VLOOKUP(tblSalaries[[#This Row],[clean Country]],tblCountries[[#All],[Mapping]:[Region]],2,FALSE)</f>
        <v>USA</v>
      </c>
      <c r="L1145" s="9" t="str">
        <f>IF($T1145,tblSalaries[[#This Row],[Salary in USD]],"")</f>
        <v/>
      </c>
      <c r="M1145" s="9" t="str">
        <f>IF($T1145,tblSalaries[[#This Row],[Your Job Title]],"")</f>
        <v/>
      </c>
      <c r="N1145" s="9" t="str">
        <f>IF($T1145,tblSalaries[[#This Row],[Job Type]],"")</f>
        <v/>
      </c>
      <c r="O1145" s="9" t="str">
        <f>IF($T1145,tblSalaries[[#This Row],[clean Country]],"")</f>
        <v/>
      </c>
      <c r="P1145" s="9" t="str">
        <f>IF($T1145,tblSalaries[[#This Row],[How many hours of a day you work on Excel]],"")</f>
        <v/>
      </c>
      <c r="Q1145" s="9" t="str">
        <f>IF($T1145,tblSalaries[[#This Row],[Years of Experience]],"")</f>
        <v/>
      </c>
      <c r="R1145" s="9" t="str">
        <f>IF($T1145,tblSalaries[[#This Row],[Region]],"")</f>
        <v/>
      </c>
      <c r="T1145" s="11">
        <f t="shared" si="17"/>
        <v>0</v>
      </c>
      <c r="U1145" s="11">
        <f>VLOOKUP(tblSalaries[[#This Row],[Region]],SReg,2,FALSE)</f>
        <v>1</v>
      </c>
      <c r="V1145" s="11">
        <f>VLOOKUP(tblSalaries[[#This Row],[How many hours of a day you work on Excel]],SHours,2,FALSE)</f>
        <v>0</v>
      </c>
      <c r="W1145" s="11">
        <f>IF(tblSalaries[[#This Row],[Years of Experience]]="",Filters!$I$10,VLOOKUP(tblSalaries[[#This Row],[Years of Experience]],Filters!$G$3:$I$9,3,TRUE))</f>
        <v>1</v>
      </c>
    </row>
    <row r="1146" spans="2:23" ht="15" customHeight="1" x14ac:dyDescent="0.25">
      <c r="B1146" t="s">
        <v>2542</v>
      </c>
      <c r="C1146" s="1">
        <v>41057.942210648151</v>
      </c>
      <c r="D1146">
        <v>59000</v>
      </c>
      <c r="E1146" t="s">
        <v>322</v>
      </c>
      <c r="F1146" t="s">
        <v>17</v>
      </c>
      <c r="G1146" t="s">
        <v>12</v>
      </c>
      <c r="H1146" t="s">
        <v>7</v>
      </c>
      <c r="I1146">
        <v>14</v>
      </c>
      <c r="J1146" t="str">
        <f>VLOOKUP(tblSalaries[[#This Row],[clean Country]],tblCountries[[#All],[Mapping]:[Region]],2,FALSE)</f>
        <v>USA</v>
      </c>
      <c r="L1146" s="9">
        <f>IF($T1146,tblSalaries[[#This Row],[Salary in USD]],"")</f>
        <v>59000</v>
      </c>
      <c r="M1146" s="9" t="str">
        <f>IF($T1146,tblSalaries[[#This Row],[Your Job Title]],"")</f>
        <v>Management Analyst</v>
      </c>
      <c r="N1146" s="9" t="str">
        <f>IF($T1146,tblSalaries[[#This Row],[Job Type]],"")</f>
        <v>Analyst</v>
      </c>
      <c r="O1146" s="9" t="str">
        <f>IF($T1146,tblSalaries[[#This Row],[clean Country]],"")</f>
        <v>USA</v>
      </c>
      <c r="P1146" s="9" t="str">
        <f>IF($T1146,tblSalaries[[#This Row],[How many hours of a day you work on Excel]],"")</f>
        <v>4 to 6 hours a day</v>
      </c>
      <c r="Q1146" s="9">
        <f>IF($T1146,tblSalaries[[#This Row],[Years of Experience]],"")</f>
        <v>14</v>
      </c>
      <c r="R1146" s="9" t="str">
        <f>IF($T1146,tblSalaries[[#This Row],[Region]],"")</f>
        <v>USA</v>
      </c>
      <c r="T1146" s="11">
        <f t="shared" si="17"/>
        <v>1</v>
      </c>
      <c r="U1146" s="11">
        <f>VLOOKUP(tblSalaries[[#This Row],[Region]],SReg,2,FALSE)</f>
        <v>1</v>
      </c>
      <c r="V1146" s="11">
        <f>VLOOKUP(tblSalaries[[#This Row],[How many hours of a day you work on Excel]],SHours,2,FALSE)</f>
        <v>1</v>
      </c>
      <c r="W1146" s="11">
        <f>IF(tblSalaries[[#This Row],[Years of Experience]]="",Filters!$I$10,VLOOKUP(tblSalaries[[#This Row],[Years of Experience]],Filters!$G$3:$I$9,3,TRUE))</f>
        <v>1</v>
      </c>
    </row>
    <row r="1147" spans="2:23" ht="15" customHeight="1" x14ac:dyDescent="0.25">
      <c r="B1147" t="s">
        <v>2543</v>
      </c>
      <c r="C1147" s="1">
        <v>41057.943483796298</v>
      </c>
      <c r="D1147">
        <v>50000</v>
      </c>
      <c r="E1147" t="s">
        <v>446</v>
      </c>
      <c r="F1147" t="s">
        <v>45</v>
      </c>
      <c r="G1147" t="s">
        <v>74</v>
      </c>
      <c r="H1147" t="s">
        <v>22</v>
      </c>
      <c r="I1147">
        <v>5</v>
      </c>
      <c r="J1147" t="str">
        <f>VLOOKUP(tblSalaries[[#This Row],[clean Country]],tblCountries[[#All],[Mapping]:[Region]],2,FALSE)</f>
        <v>CAN</v>
      </c>
      <c r="L1147" s="9" t="str">
        <f>IF($T1147,tblSalaries[[#This Row],[Salary in USD]],"")</f>
        <v/>
      </c>
      <c r="M1147" s="9" t="str">
        <f>IF($T1147,tblSalaries[[#This Row],[Your Job Title]],"")</f>
        <v/>
      </c>
      <c r="N1147" s="9" t="str">
        <f>IF($T1147,tblSalaries[[#This Row],[Job Type]],"")</f>
        <v/>
      </c>
      <c r="O1147" s="9" t="str">
        <f>IF($T1147,tblSalaries[[#This Row],[clean Country]],"")</f>
        <v/>
      </c>
      <c r="P1147" s="9" t="str">
        <f>IF($T1147,tblSalaries[[#This Row],[How many hours of a day you work on Excel]],"")</f>
        <v/>
      </c>
      <c r="Q1147" s="9" t="str">
        <f>IF($T1147,tblSalaries[[#This Row],[Years of Experience]],"")</f>
        <v/>
      </c>
      <c r="R1147" s="9" t="str">
        <f>IF($T1147,tblSalaries[[#This Row],[Region]],"")</f>
        <v/>
      </c>
      <c r="T1147" s="11">
        <f t="shared" si="17"/>
        <v>0</v>
      </c>
      <c r="U1147" s="11">
        <f>VLOOKUP(tblSalaries[[#This Row],[Region]],SReg,2,FALSE)</f>
        <v>0</v>
      </c>
      <c r="V1147" s="11">
        <f>VLOOKUP(tblSalaries[[#This Row],[How many hours of a day you work on Excel]],SHours,2,FALSE)</f>
        <v>0</v>
      </c>
      <c r="W1147" s="11">
        <f>IF(tblSalaries[[#This Row],[Years of Experience]]="",Filters!$I$10,VLOOKUP(tblSalaries[[#This Row],[Years of Experience]],Filters!$G$3:$I$9,3,TRUE))</f>
        <v>0</v>
      </c>
    </row>
    <row r="1148" spans="2:23" ht="15" customHeight="1" x14ac:dyDescent="0.25">
      <c r="B1148" t="s">
        <v>2544</v>
      </c>
      <c r="C1148" s="1">
        <v>41057.943854166668</v>
      </c>
      <c r="D1148">
        <v>126094.26176538273</v>
      </c>
      <c r="E1148" t="s">
        <v>150</v>
      </c>
      <c r="F1148" t="s">
        <v>391</v>
      </c>
      <c r="G1148" t="s">
        <v>59</v>
      </c>
      <c r="H1148" t="s">
        <v>7</v>
      </c>
      <c r="I1148">
        <v>15</v>
      </c>
      <c r="J1148" t="str">
        <f>VLOOKUP(tblSalaries[[#This Row],[clean Country]],tblCountries[[#All],[Mapping]:[Region]],2,FALSE)</f>
        <v>EMEA</v>
      </c>
      <c r="L1148" s="9" t="str">
        <f>IF($T1148,tblSalaries[[#This Row],[Salary in USD]],"")</f>
        <v/>
      </c>
      <c r="M1148" s="9" t="str">
        <f>IF($T1148,tblSalaries[[#This Row],[Your Job Title]],"")</f>
        <v/>
      </c>
      <c r="N1148" s="9" t="str">
        <f>IF($T1148,tblSalaries[[#This Row],[Job Type]],"")</f>
        <v/>
      </c>
      <c r="O1148" s="9" t="str">
        <f>IF($T1148,tblSalaries[[#This Row],[clean Country]],"")</f>
        <v/>
      </c>
      <c r="P1148" s="9" t="str">
        <f>IF($T1148,tblSalaries[[#This Row],[How many hours of a day you work on Excel]],"")</f>
        <v/>
      </c>
      <c r="Q1148" s="9" t="str">
        <f>IF($T1148,tblSalaries[[#This Row],[Years of Experience]],"")</f>
        <v/>
      </c>
      <c r="R1148" s="9" t="str">
        <f>IF($T1148,tblSalaries[[#This Row],[Region]],"")</f>
        <v/>
      </c>
      <c r="T1148" s="11">
        <f t="shared" si="17"/>
        <v>0</v>
      </c>
      <c r="U1148" s="11">
        <f>VLOOKUP(tblSalaries[[#This Row],[Region]],SReg,2,FALSE)</f>
        <v>0</v>
      </c>
      <c r="V1148" s="11">
        <f>VLOOKUP(tblSalaries[[#This Row],[How many hours of a day you work on Excel]],SHours,2,FALSE)</f>
        <v>1</v>
      </c>
      <c r="W1148" s="11">
        <f>IF(tblSalaries[[#This Row],[Years of Experience]]="",Filters!$I$10,VLOOKUP(tblSalaries[[#This Row],[Years of Experience]],Filters!$G$3:$I$9,3,TRUE))</f>
        <v>1</v>
      </c>
    </row>
    <row r="1149" spans="2:23" ht="15" customHeight="1" x14ac:dyDescent="0.25">
      <c r="B1149" t="s">
        <v>2545</v>
      </c>
      <c r="C1149" s="1">
        <v>41057.945150462961</v>
      </c>
      <c r="D1149">
        <v>26691.183012544854</v>
      </c>
      <c r="E1149" t="s">
        <v>929</v>
      </c>
      <c r="F1149" t="s">
        <v>45</v>
      </c>
      <c r="G1149" t="s">
        <v>118</v>
      </c>
      <c r="H1149" t="s">
        <v>22</v>
      </c>
      <c r="I1149">
        <v>7</v>
      </c>
      <c r="J1149" t="str">
        <f>VLOOKUP(tblSalaries[[#This Row],[clean Country]],tblCountries[[#All],[Mapping]:[Region]],2,FALSE)</f>
        <v>S AMER</v>
      </c>
      <c r="L1149" s="9" t="str">
        <f>IF($T1149,tblSalaries[[#This Row],[Salary in USD]],"")</f>
        <v/>
      </c>
      <c r="M1149" s="9" t="str">
        <f>IF($T1149,tblSalaries[[#This Row],[Your Job Title]],"")</f>
        <v/>
      </c>
      <c r="N1149" s="9" t="str">
        <f>IF($T1149,tblSalaries[[#This Row],[Job Type]],"")</f>
        <v/>
      </c>
      <c r="O1149" s="9" t="str">
        <f>IF($T1149,tblSalaries[[#This Row],[clean Country]],"")</f>
        <v/>
      </c>
      <c r="P1149" s="9" t="str">
        <f>IF($T1149,tblSalaries[[#This Row],[How many hours of a day you work on Excel]],"")</f>
        <v/>
      </c>
      <c r="Q1149" s="9" t="str">
        <f>IF($T1149,tblSalaries[[#This Row],[Years of Experience]],"")</f>
        <v/>
      </c>
      <c r="R1149" s="9" t="str">
        <f>IF($T1149,tblSalaries[[#This Row],[Region]],"")</f>
        <v/>
      </c>
      <c r="T1149" s="11">
        <f t="shared" si="17"/>
        <v>0</v>
      </c>
      <c r="U1149" s="11">
        <f>VLOOKUP(tblSalaries[[#This Row],[Region]],SReg,2,FALSE)</f>
        <v>0</v>
      </c>
      <c r="V1149" s="11">
        <f>VLOOKUP(tblSalaries[[#This Row],[How many hours of a day you work on Excel]],SHours,2,FALSE)</f>
        <v>0</v>
      </c>
      <c r="W1149" s="11">
        <f>IF(tblSalaries[[#This Row],[Years of Experience]]="",Filters!$I$10,VLOOKUP(tblSalaries[[#This Row],[Years of Experience]],Filters!$G$3:$I$9,3,TRUE))</f>
        <v>0</v>
      </c>
    </row>
    <row r="1150" spans="2:23" ht="15" customHeight="1" x14ac:dyDescent="0.25">
      <c r="B1150" t="s">
        <v>2546</v>
      </c>
      <c r="C1150" s="1">
        <v>41057.9453125</v>
      </c>
      <c r="D1150">
        <v>8903.9583437212841</v>
      </c>
      <c r="E1150" t="s">
        <v>173</v>
      </c>
      <c r="F1150" t="s">
        <v>17</v>
      </c>
      <c r="G1150" t="s">
        <v>6</v>
      </c>
      <c r="H1150" t="s">
        <v>7</v>
      </c>
      <c r="I1150">
        <v>0.8</v>
      </c>
      <c r="J1150" t="str">
        <f>VLOOKUP(tblSalaries[[#This Row],[clean Country]],tblCountries[[#All],[Mapping]:[Region]],2,FALSE)</f>
        <v>APAC</v>
      </c>
      <c r="L1150" s="9" t="str">
        <f>IF($T1150,tblSalaries[[#This Row],[Salary in USD]],"")</f>
        <v/>
      </c>
      <c r="M1150" s="9" t="str">
        <f>IF($T1150,tblSalaries[[#This Row],[Your Job Title]],"")</f>
        <v/>
      </c>
      <c r="N1150" s="9" t="str">
        <f>IF($T1150,tblSalaries[[#This Row],[Job Type]],"")</f>
        <v/>
      </c>
      <c r="O1150" s="9" t="str">
        <f>IF($T1150,tblSalaries[[#This Row],[clean Country]],"")</f>
        <v/>
      </c>
      <c r="P1150" s="9" t="str">
        <f>IF($T1150,tblSalaries[[#This Row],[How many hours of a day you work on Excel]],"")</f>
        <v/>
      </c>
      <c r="Q1150" s="9" t="str">
        <f>IF($T1150,tblSalaries[[#This Row],[Years of Experience]],"")</f>
        <v/>
      </c>
      <c r="R1150" s="9" t="str">
        <f>IF($T1150,tblSalaries[[#This Row],[Region]],"")</f>
        <v/>
      </c>
      <c r="T1150" s="11">
        <f t="shared" si="17"/>
        <v>0</v>
      </c>
      <c r="U1150" s="11">
        <f>VLOOKUP(tblSalaries[[#This Row],[Region]],SReg,2,FALSE)</f>
        <v>0</v>
      </c>
      <c r="V1150" s="11">
        <f>VLOOKUP(tblSalaries[[#This Row],[How many hours of a day you work on Excel]],SHours,2,FALSE)</f>
        <v>1</v>
      </c>
      <c r="W1150" s="11">
        <f>IF(tblSalaries[[#This Row],[Years of Experience]]="",Filters!$I$10,VLOOKUP(tblSalaries[[#This Row],[Years of Experience]],Filters!$G$3:$I$9,3,TRUE))</f>
        <v>0</v>
      </c>
    </row>
    <row r="1151" spans="2:23" ht="15" customHeight="1" x14ac:dyDescent="0.25">
      <c r="B1151" t="s">
        <v>2547</v>
      </c>
      <c r="C1151" s="1">
        <v>41057.945439814815</v>
      </c>
      <c r="D1151">
        <v>8725</v>
      </c>
      <c r="E1151" t="s">
        <v>469</v>
      </c>
      <c r="F1151" t="s">
        <v>45</v>
      </c>
      <c r="G1151" t="s">
        <v>14</v>
      </c>
      <c r="H1151" t="s">
        <v>15</v>
      </c>
      <c r="I1151">
        <v>18</v>
      </c>
      <c r="J1151" t="str">
        <f>VLOOKUP(tblSalaries[[#This Row],[clean Country]],tblCountries[[#All],[Mapping]:[Region]],2,FALSE)</f>
        <v>EMEA</v>
      </c>
      <c r="L1151" s="9" t="str">
        <f>IF($T1151,tblSalaries[[#This Row],[Salary in USD]],"")</f>
        <v/>
      </c>
      <c r="M1151" s="9" t="str">
        <f>IF($T1151,tblSalaries[[#This Row],[Your Job Title]],"")</f>
        <v/>
      </c>
      <c r="N1151" s="9" t="str">
        <f>IF($T1151,tblSalaries[[#This Row],[Job Type]],"")</f>
        <v/>
      </c>
      <c r="O1151" s="9" t="str">
        <f>IF($T1151,tblSalaries[[#This Row],[clean Country]],"")</f>
        <v/>
      </c>
      <c r="P1151" s="9" t="str">
        <f>IF($T1151,tblSalaries[[#This Row],[How many hours of a day you work on Excel]],"")</f>
        <v/>
      </c>
      <c r="Q1151" s="9" t="str">
        <f>IF($T1151,tblSalaries[[#This Row],[Years of Experience]],"")</f>
        <v/>
      </c>
      <c r="R1151" s="9" t="str">
        <f>IF($T1151,tblSalaries[[#This Row],[Region]],"")</f>
        <v/>
      </c>
      <c r="T1151" s="11">
        <f t="shared" si="17"/>
        <v>0</v>
      </c>
      <c r="U1151" s="11">
        <f>VLOOKUP(tblSalaries[[#This Row],[Region]],SReg,2,FALSE)</f>
        <v>0</v>
      </c>
      <c r="V1151" s="11">
        <f>VLOOKUP(tblSalaries[[#This Row],[How many hours of a day you work on Excel]],SHours,2,FALSE)</f>
        <v>0</v>
      </c>
      <c r="W1151" s="11">
        <f>IF(tblSalaries[[#This Row],[Years of Experience]]="",Filters!$I$10,VLOOKUP(tblSalaries[[#This Row],[Years of Experience]],Filters!$G$3:$I$9,3,TRUE))</f>
        <v>1</v>
      </c>
    </row>
    <row r="1152" spans="2:23" ht="15" customHeight="1" x14ac:dyDescent="0.25">
      <c r="B1152" t="s">
        <v>2548</v>
      </c>
      <c r="C1152" s="1">
        <v>41057.947777777779</v>
      </c>
      <c r="D1152">
        <v>50437.70470615309</v>
      </c>
      <c r="E1152" t="s">
        <v>930</v>
      </c>
      <c r="F1152" t="s">
        <v>17</v>
      </c>
      <c r="G1152" t="s">
        <v>59</v>
      </c>
      <c r="H1152" t="s">
        <v>7</v>
      </c>
      <c r="I1152">
        <v>4</v>
      </c>
      <c r="J1152" t="str">
        <f>VLOOKUP(tblSalaries[[#This Row],[clean Country]],tblCountries[[#All],[Mapping]:[Region]],2,FALSE)</f>
        <v>EMEA</v>
      </c>
      <c r="L1152" s="9" t="str">
        <f>IF($T1152,tblSalaries[[#This Row],[Salary in USD]],"")</f>
        <v/>
      </c>
      <c r="M1152" s="9" t="str">
        <f>IF($T1152,tblSalaries[[#This Row],[Your Job Title]],"")</f>
        <v/>
      </c>
      <c r="N1152" s="9" t="str">
        <f>IF($T1152,tblSalaries[[#This Row],[Job Type]],"")</f>
        <v/>
      </c>
      <c r="O1152" s="9" t="str">
        <f>IF($T1152,tblSalaries[[#This Row],[clean Country]],"")</f>
        <v/>
      </c>
      <c r="P1152" s="9" t="str">
        <f>IF($T1152,tblSalaries[[#This Row],[How many hours of a day you work on Excel]],"")</f>
        <v/>
      </c>
      <c r="Q1152" s="9" t="str">
        <f>IF($T1152,tblSalaries[[#This Row],[Years of Experience]],"")</f>
        <v/>
      </c>
      <c r="R1152" s="9" t="str">
        <f>IF($T1152,tblSalaries[[#This Row],[Region]],"")</f>
        <v/>
      </c>
      <c r="T1152" s="11">
        <f t="shared" si="17"/>
        <v>0</v>
      </c>
      <c r="U1152" s="11">
        <f>VLOOKUP(tblSalaries[[#This Row],[Region]],SReg,2,FALSE)</f>
        <v>0</v>
      </c>
      <c r="V1152" s="11">
        <f>VLOOKUP(tblSalaries[[#This Row],[How many hours of a day you work on Excel]],SHours,2,FALSE)</f>
        <v>1</v>
      </c>
      <c r="W1152" s="11">
        <f>IF(tblSalaries[[#This Row],[Years of Experience]]="",Filters!$I$10,VLOOKUP(tblSalaries[[#This Row],[Years of Experience]],Filters!$G$3:$I$9,3,TRUE))</f>
        <v>0</v>
      </c>
    </row>
    <row r="1153" spans="2:23" ht="15" customHeight="1" x14ac:dyDescent="0.25">
      <c r="B1153" t="s">
        <v>2549</v>
      </c>
      <c r="C1153" s="1">
        <v>41057.948483796295</v>
      </c>
      <c r="D1153">
        <v>67775.665698893223</v>
      </c>
      <c r="E1153" t="s">
        <v>931</v>
      </c>
      <c r="F1153" t="s">
        <v>258</v>
      </c>
      <c r="G1153" t="s">
        <v>59</v>
      </c>
      <c r="H1153" t="s">
        <v>10</v>
      </c>
      <c r="I1153">
        <v>15</v>
      </c>
      <c r="J1153" t="str">
        <f>VLOOKUP(tblSalaries[[#This Row],[clean Country]],tblCountries[[#All],[Mapping]:[Region]],2,FALSE)</f>
        <v>EMEA</v>
      </c>
      <c r="L1153" s="9" t="str">
        <f>IF($T1153,tblSalaries[[#This Row],[Salary in USD]],"")</f>
        <v/>
      </c>
      <c r="M1153" s="9" t="str">
        <f>IF($T1153,tblSalaries[[#This Row],[Your Job Title]],"")</f>
        <v/>
      </c>
      <c r="N1153" s="9" t="str">
        <f>IF($T1153,tblSalaries[[#This Row],[Job Type]],"")</f>
        <v/>
      </c>
      <c r="O1153" s="9" t="str">
        <f>IF($T1153,tblSalaries[[#This Row],[clean Country]],"")</f>
        <v/>
      </c>
      <c r="P1153" s="9" t="str">
        <f>IF($T1153,tblSalaries[[#This Row],[How many hours of a day you work on Excel]],"")</f>
        <v/>
      </c>
      <c r="Q1153" s="9" t="str">
        <f>IF($T1153,tblSalaries[[#This Row],[Years of Experience]],"")</f>
        <v/>
      </c>
      <c r="R1153" s="9" t="str">
        <f>IF($T1153,tblSalaries[[#This Row],[Region]],"")</f>
        <v/>
      </c>
      <c r="T1153" s="11">
        <f t="shared" si="17"/>
        <v>0</v>
      </c>
      <c r="U1153" s="11">
        <f>VLOOKUP(tblSalaries[[#This Row],[Region]],SReg,2,FALSE)</f>
        <v>0</v>
      </c>
      <c r="V1153" s="11">
        <f>VLOOKUP(tblSalaries[[#This Row],[How many hours of a day you work on Excel]],SHours,2,FALSE)</f>
        <v>1</v>
      </c>
      <c r="W1153" s="11">
        <f>IF(tblSalaries[[#This Row],[Years of Experience]]="",Filters!$I$10,VLOOKUP(tblSalaries[[#This Row],[Years of Experience]],Filters!$G$3:$I$9,3,TRUE))</f>
        <v>1</v>
      </c>
    </row>
    <row r="1154" spans="2:23" ht="15" customHeight="1" x14ac:dyDescent="0.25">
      <c r="B1154" t="s">
        <v>2550</v>
      </c>
      <c r="C1154" s="1">
        <v>41057.94903935185</v>
      </c>
      <c r="D1154">
        <v>52118.160720607324</v>
      </c>
      <c r="E1154" t="s">
        <v>126</v>
      </c>
      <c r="F1154" t="s">
        <v>17</v>
      </c>
      <c r="G1154" t="s">
        <v>74</v>
      </c>
      <c r="H1154" t="s">
        <v>7</v>
      </c>
      <c r="I1154">
        <v>6</v>
      </c>
      <c r="J1154" t="str">
        <f>VLOOKUP(tblSalaries[[#This Row],[clean Country]],tblCountries[[#All],[Mapping]:[Region]],2,FALSE)</f>
        <v>CAN</v>
      </c>
      <c r="L1154" s="9" t="str">
        <f>IF($T1154,tblSalaries[[#This Row],[Salary in USD]],"")</f>
        <v/>
      </c>
      <c r="M1154" s="9" t="str">
        <f>IF($T1154,tblSalaries[[#This Row],[Your Job Title]],"")</f>
        <v/>
      </c>
      <c r="N1154" s="9" t="str">
        <f>IF($T1154,tblSalaries[[#This Row],[Job Type]],"")</f>
        <v/>
      </c>
      <c r="O1154" s="9" t="str">
        <f>IF($T1154,tblSalaries[[#This Row],[clean Country]],"")</f>
        <v/>
      </c>
      <c r="P1154" s="9" t="str">
        <f>IF($T1154,tblSalaries[[#This Row],[How many hours of a day you work on Excel]],"")</f>
        <v/>
      </c>
      <c r="Q1154" s="9" t="str">
        <f>IF($T1154,tblSalaries[[#This Row],[Years of Experience]],"")</f>
        <v/>
      </c>
      <c r="R1154" s="9" t="str">
        <f>IF($T1154,tblSalaries[[#This Row],[Region]],"")</f>
        <v/>
      </c>
      <c r="T1154" s="11">
        <f t="shared" si="17"/>
        <v>0</v>
      </c>
      <c r="U1154" s="11">
        <f>VLOOKUP(tblSalaries[[#This Row],[Region]],SReg,2,FALSE)</f>
        <v>0</v>
      </c>
      <c r="V1154" s="11">
        <f>VLOOKUP(tblSalaries[[#This Row],[How many hours of a day you work on Excel]],SHours,2,FALSE)</f>
        <v>1</v>
      </c>
      <c r="W1154" s="11">
        <f>IF(tblSalaries[[#This Row],[Years of Experience]]="",Filters!$I$10,VLOOKUP(tblSalaries[[#This Row],[Years of Experience]],Filters!$G$3:$I$9,3,TRUE))</f>
        <v>0</v>
      </c>
    </row>
    <row r="1155" spans="2:23" ht="15" customHeight="1" x14ac:dyDescent="0.25">
      <c r="B1155" t="s">
        <v>2551</v>
      </c>
      <c r="C1155" s="1">
        <v>41057.950370370374</v>
      </c>
      <c r="D1155">
        <v>3561.5833374885137</v>
      </c>
      <c r="E1155" t="s">
        <v>483</v>
      </c>
      <c r="F1155" t="s">
        <v>17</v>
      </c>
      <c r="G1155" t="s">
        <v>6</v>
      </c>
      <c r="H1155" t="s">
        <v>22</v>
      </c>
      <c r="I1155">
        <v>6</v>
      </c>
      <c r="J1155" t="str">
        <f>VLOOKUP(tblSalaries[[#This Row],[clean Country]],tblCountries[[#All],[Mapping]:[Region]],2,FALSE)</f>
        <v>APAC</v>
      </c>
      <c r="L1155" s="9" t="str">
        <f>IF($T1155,tblSalaries[[#This Row],[Salary in USD]],"")</f>
        <v/>
      </c>
      <c r="M1155" s="9" t="str">
        <f>IF($T1155,tblSalaries[[#This Row],[Your Job Title]],"")</f>
        <v/>
      </c>
      <c r="N1155" s="9" t="str">
        <f>IF($T1155,tblSalaries[[#This Row],[Job Type]],"")</f>
        <v/>
      </c>
      <c r="O1155" s="9" t="str">
        <f>IF($T1155,tblSalaries[[#This Row],[clean Country]],"")</f>
        <v/>
      </c>
      <c r="P1155" s="9" t="str">
        <f>IF($T1155,tblSalaries[[#This Row],[How many hours of a day you work on Excel]],"")</f>
        <v/>
      </c>
      <c r="Q1155" s="9" t="str">
        <f>IF($T1155,tblSalaries[[#This Row],[Years of Experience]],"")</f>
        <v/>
      </c>
      <c r="R1155" s="9" t="str">
        <f>IF($T1155,tblSalaries[[#This Row],[Region]],"")</f>
        <v/>
      </c>
      <c r="T1155" s="11">
        <f t="shared" si="17"/>
        <v>0</v>
      </c>
      <c r="U1155" s="11">
        <f>VLOOKUP(tblSalaries[[#This Row],[Region]],SReg,2,FALSE)</f>
        <v>0</v>
      </c>
      <c r="V1155" s="11">
        <f>VLOOKUP(tblSalaries[[#This Row],[How many hours of a day you work on Excel]],SHours,2,FALSE)</f>
        <v>0</v>
      </c>
      <c r="W1155" s="11">
        <f>IF(tblSalaries[[#This Row],[Years of Experience]]="",Filters!$I$10,VLOOKUP(tblSalaries[[#This Row],[Years of Experience]],Filters!$G$3:$I$9,3,TRUE))</f>
        <v>0</v>
      </c>
    </row>
    <row r="1156" spans="2:23" ht="15" customHeight="1" x14ac:dyDescent="0.25">
      <c r="B1156" t="s">
        <v>2552</v>
      </c>
      <c r="C1156" s="1">
        <v>41057.950868055559</v>
      </c>
      <c r="D1156">
        <v>8013.5625093491553</v>
      </c>
      <c r="E1156" t="s">
        <v>492</v>
      </c>
      <c r="F1156" t="s">
        <v>45</v>
      </c>
      <c r="G1156" t="s">
        <v>6</v>
      </c>
      <c r="H1156" t="s">
        <v>7</v>
      </c>
      <c r="I1156">
        <v>21</v>
      </c>
      <c r="J1156" t="str">
        <f>VLOOKUP(tblSalaries[[#This Row],[clean Country]],tblCountries[[#All],[Mapping]:[Region]],2,FALSE)</f>
        <v>APAC</v>
      </c>
      <c r="L1156" s="9" t="str">
        <f>IF($T1156,tblSalaries[[#This Row],[Salary in USD]],"")</f>
        <v/>
      </c>
      <c r="M1156" s="9" t="str">
        <f>IF($T1156,tblSalaries[[#This Row],[Your Job Title]],"")</f>
        <v/>
      </c>
      <c r="N1156" s="9" t="str">
        <f>IF($T1156,tblSalaries[[#This Row],[Job Type]],"")</f>
        <v/>
      </c>
      <c r="O1156" s="9" t="str">
        <f>IF($T1156,tblSalaries[[#This Row],[clean Country]],"")</f>
        <v/>
      </c>
      <c r="P1156" s="9" t="str">
        <f>IF($T1156,tblSalaries[[#This Row],[How many hours of a day you work on Excel]],"")</f>
        <v/>
      </c>
      <c r="Q1156" s="9" t="str">
        <f>IF($T1156,tblSalaries[[#This Row],[Years of Experience]],"")</f>
        <v/>
      </c>
      <c r="R1156" s="9" t="str">
        <f>IF($T1156,tblSalaries[[#This Row],[Region]],"")</f>
        <v/>
      </c>
      <c r="T1156" s="11">
        <f t="shared" si="17"/>
        <v>0</v>
      </c>
      <c r="U1156" s="11">
        <f>VLOOKUP(tblSalaries[[#This Row],[Region]],SReg,2,FALSE)</f>
        <v>0</v>
      </c>
      <c r="V1156" s="11">
        <f>VLOOKUP(tblSalaries[[#This Row],[How many hours of a day you work on Excel]],SHours,2,FALSE)</f>
        <v>1</v>
      </c>
      <c r="W1156" s="11">
        <f>IF(tblSalaries[[#This Row],[Years of Experience]]="",Filters!$I$10,VLOOKUP(tblSalaries[[#This Row],[Years of Experience]],Filters!$G$3:$I$9,3,TRUE))</f>
        <v>1</v>
      </c>
    </row>
    <row r="1157" spans="2:23" ht="15" customHeight="1" x14ac:dyDescent="0.25">
      <c r="B1157" t="s">
        <v>2553</v>
      </c>
      <c r="C1157" s="1">
        <v>41057.951979166668</v>
      </c>
      <c r="D1157">
        <v>28000</v>
      </c>
      <c r="E1157" t="s">
        <v>932</v>
      </c>
      <c r="F1157" t="s">
        <v>45</v>
      </c>
      <c r="G1157" t="s">
        <v>62</v>
      </c>
      <c r="H1157" t="s">
        <v>7</v>
      </c>
      <c r="I1157">
        <v>5</v>
      </c>
      <c r="J1157" t="str">
        <f>VLOOKUP(tblSalaries[[#This Row],[clean Country]],tblCountries[[#All],[Mapping]:[Region]],2,FALSE)</f>
        <v>EMEA</v>
      </c>
      <c r="L1157" s="9" t="str">
        <f>IF($T1157,tblSalaries[[#This Row],[Salary in USD]],"")</f>
        <v/>
      </c>
      <c r="M1157" s="9" t="str">
        <f>IF($T1157,tblSalaries[[#This Row],[Your Job Title]],"")</f>
        <v/>
      </c>
      <c r="N1157" s="9" t="str">
        <f>IF($T1157,tblSalaries[[#This Row],[Job Type]],"")</f>
        <v/>
      </c>
      <c r="O1157" s="9" t="str">
        <f>IF($T1157,tblSalaries[[#This Row],[clean Country]],"")</f>
        <v/>
      </c>
      <c r="P1157" s="9" t="str">
        <f>IF($T1157,tblSalaries[[#This Row],[How many hours of a day you work on Excel]],"")</f>
        <v/>
      </c>
      <c r="Q1157" s="9" t="str">
        <f>IF($T1157,tblSalaries[[#This Row],[Years of Experience]],"")</f>
        <v/>
      </c>
      <c r="R1157" s="9" t="str">
        <f>IF($T1157,tblSalaries[[#This Row],[Region]],"")</f>
        <v/>
      </c>
      <c r="T1157" s="11">
        <f t="shared" si="17"/>
        <v>0</v>
      </c>
      <c r="U1157" s="11">
        <f>VLOOKUP(tblSalaries[[#This Row],[Region]],SReg,2,FALSE)</f>
        <v>0</v>
      </c>
      <c r="V1157" s="11">
        <f>VLOOKUP(tblSalaries[[#This Row],[How many hours of a day you work on Excel]],SHours,2,FALSE)</f>
        <v>1</v>
      </c>
      <c r="W1157" s="11">
        <f>IF(tblSalaries[[#This Row],[Years of Experience]]="",Filters!$I$10,VLOOKUP(tblSalaries[[#This Row],[Years of Experience]],Filters!$G$3:$I$9,3,TRUE))</f>
        <v>0</v>
      </c>
    </row>
    <row r="1158" spans="2:23" ht="15" customHeight="1" x14ac:dyDescent="0.25">
      <c r="B1158" t="s">
        <v>2554</v>
      </c>
      <c r="C1158" s="1">
        <v>41057.95239583333</v>
      </c>
      <c r="D1158">
        <v>50064.150455673145</v>
      </c>
      <c r="E1158" t="s">
        <v>933</v>
      </c>
      <c r="F1158" t="s">
        <v>17</v>
      </c>
      <c r="G1158" t="s">
        <v>59</v>
      </c>
      <c r="H1158" t="s">
        <v>15</v>
      </c>
      <c r="I1158">
        <v>2</v>
      </c>
      <c r="J1158" t="str">
        <f>VLOOKUP(tblSalaries[[#This Row],[clean Country]],tblCountries[[#All],[Mapping]:[Region]],2,FALSE)</f>
        <v>EMEA</v>
      </c>
      <c r="L1158" s="9" t="str">
        <f>IF($T1158,tblSalaries[[#This Row],[Salary in USD]],"")</f>
        <v/>
      </c>
      <c r="M1158" s="9" t="str">
        <f>IF($T1158,tblSalaries[[#This Row],[Your Job Title]],"")</f>
        <v/>
      </c>
      <c r="N1158" s="9" t="str">
        <f>IF($T1158,tblSalaries[[#This Row],[Job Type]],"")</f>
        <v/>
      </c>
      <c r="O1158" s="9" t="str">
        <f>IF($T1158,tblSalaries[[#This Row],[clean Country]],"")</f>
        <v/>
      </c>
      <c r="P1158" s="9" t="str">
        <f>IF($T1158,tblSalaries[[#This Row],[How many hours of a day you work on Excel]],"")</f>
        <v/>
      </c>
      <c r="Q1158" s="9" t="str">
        <f>IF($T1158,tblSalaries[[#This Row],[Years of Experience]],"")</f>
        <v/>
      </c>
      <c r="R1158" s="9" t="str">
        <f>IF($T1158,tblSalaries[[#This Row],[Region]],"")</f>
        <v/>
      </c>
      <c r="T1158" s="11">
        <f t="shared" si="17"/>
        <v>0</v>
      </c>
      <c r="U1158" s="11">
        <f>VLOOKUP(tblSalaries[[#This Row],[Region]],SReg,2,FALSE)</f>
        <v>0</v>
      </c>
      <c r="V1158" s="11">
        <f>VLOOKUP(tblSalaries[[#This Row],[How many hours of a day you work on Excel]],SHours,2,FALSE)</f>
        <v>0</v>
      </c>
      <c r="W1158" s="11">
        <f>IF(tblSalaries[[#This Row],[Years of Experience]]="",Filters!$I$10,VLOOKUP(tblSalaries[[#This Row],[Years of Experience]],Filters!$G$3:$I$9,3,TRUE))</f>
        <v>0</v>
      </c>
    </row>
    <row r="1159" spans="2:23" ht="15" customHeight="1" x14ac:dyDescent="0.25">
      <c r="B1159" t="s">
        <v>2555</v>
      </c>
      <c r="C1159" s="1">
        <v>41057.952997685185</v>
      </c>
      <c r="D1159">
        <v>50437.70470615309</v>
      </c>
      <c r="E1159" t="s">
        <v>934</v>
      </c>
      <c r="F1159" t="s">
        <v>17</v>
      </c>
      <c r="G1159" t="s">
        <v>74</v>
      </c>
      <c r="H1159" t="s">
        <v>7</v>
      </c>
      <c r="I1159">
        <v>9</v>
      </c>
      <c r="J1159" t="str">
        <f>VLOOKUP(tblSalaries[[#This Row],[clean Country]],tblCountries[[#All],[Mapping]:[Region]],2,FALSE)</f>
        <v>CAN</v>
      </c>
      <c r="L1159" s="9" t="str">
        <f>IF($T1159,tblSalaries[[#This Row],[Salary in USD]],"")</f>
        <v/>
      </c>
      <c r="M1159" s="9" t="str">
        <f>IF($T1159,tblSalaries[[#This Row],[Your Job Title]],"")</f>
        <v/>
      </c>
      <c r="N1159" s="9" t="str">
        <f>IF($T1159,tblSalaries[[#This Row],[Job Type]],"")</f>
        <v/>
      </c>
      <c r="O1159" s="9" t="str">
        <f>IF($T1159,tblSalaries[[#This Row],[clean Country]],"")</f>
        <v/>
      </c>
      <c r="P1159" s="9" t="str">
        <f>IF($T1159,tblSalaries[[#This Row],[How many hours of a day you work on Excel]],"")</f>
        <v/>
      </c>
      <c r="Q1159" s="9" t="str">
        <f>IF($T1159,tblSalaries[[#This Row],[Years of Experience]],"")</f>
        <v/>
      </c>
      <c r="R1159" s="9" t="str">
        <f>IF($T1159,tblSalaries[[#This Row],[Region]],"")</f>
        <v/>
      </c>
      <c r="T1159" s="11">
        <f t="shared" ref="T1159:T1222" si="18">U1159*V1159*W1159</f>
        <v>0</v>
      </c>
      <c r="U1159" s="11">
        <f>VLOOKUP(tblSalaries[[#This Row],[Region]],SReg,2,FALSE)</f>
        <v>0</v>
      </c>
      <c r="V1159" s="11">
        <f>VLOOKUP(tblSalaries[[#This Row],[How many hours of a day you work on Excel]],SHours,2,FALSE)</f>
        <v>1</v>
      </c>
      <c r="W1159" s="11">
        <f>IF(tblSalaries[[#This Row],[Years of Experience]]="",Filters!$I$10,VLOOKUP(tblSalaries[[#This Row],[Years of Experience]],Filters!$G$3:$I$9,3,TRUE))</f>
        <v>0</v>
      </c>
    </row>
    <row r="1160" spans="2:23" ht="15" customHeight="1" x14ac:dyDescent="0.25">
      <c r="B1160" t="s">
        <v>2556</v>
      </c>
      <c r="C1160" s="1">
        <v>41057.953506944446</v>
      </c>
      <c r="D1160">
        <v>27840</v>
      </c>
      <c r="E1160" t="s">
        <v>935</v>
      </c>
      <c r="F1160" t="s">
        <v>17</v>
      </c>
      <c r="G1160" t="s">
        <v>12</v>
      </c>
      <c r="H1160" t="s">
        <v>15</v>
      </c>
      <c r="I1160">
        <v>1</v>
      </c>
      <c r="J1160" t="str">
        <f>VLOOKUP(tblSalaries[[#This Row],[clean Country]],tblCountries[[#All],[Mapping]:[Region]],2,FALSE)</f>
        <v>USA</v>
      </c>
      <c r="L1160" s="9" t="str">
        <f>IF($T1160,tblSalaries[[#This Row],[Salary in USD]],"")</f>
        <v/>
      </c>
      <c r="M1160" s="9" t="str">
        <f>IF($T1160,tblSalaries[[#This Row],[Your Job Title]],"")</f>
        <v/>
      </c>
      <c r="N1160" s="9" t="str">
        <f>IF($T1160,tblSalaries[[#This Row],[Job Type]],"")</f>
        <v/>
      </c>
      <c r="O1160" s="9" t="str">
        <f>IF($T1160,tblSalaries[[#This Row],[clean Country]],"")</f>
        <v/>
      </c>
      <c r="P1160" s="9" t="str">
        <f>IF($T1160,tblSalaries[[#This Row],[How many hours of a day you work on Excel]],"")</f>
        <v/>
      </c>
      <c r="Q1160" s="9" t="str">
        <f>IF($T1160,tblSalaries[[#This Row],[Years of Experience]],"")</f>
        <v/>
      </c>
      <c r="R1160" s="9" t="str">
        <f>IF($T1160,tblSalaries[[#This Row],[Region]],"")</f>
        <v/>
      </c>
      <c r="T1160" s="11">
        <f t="shared" si="18"/>
        <v>0</v>
      </c>
      <c r="U1160" s="11">
        <f>VLOOKUP(tblSalaries[[#This Row],[Region]],SReg,2,FALSE)</f>
        <v>1</v>
      </c>
      <c r="V1160" s="11">
        <f>VLOOKUP(tblSalaries[[#This Row],[How many hours of a day you work on Excel]],SHours,2,FALSE)</f>
        <v>0</v>
      </c>
      <c r="W1160" s="11">
        <f>IF(tblSalaries[[#This Row],[Years of Experience]]="",Filters!$I$10,VLOOKUP(tblSalaries[[#This Row],[Years of Experience]],Filters!$G$3:$I$9,3,TRUE))</f>
        <v>0</v>
      </c>
    </row>
    <row r="1161" spans="2:23" ht="15" customHeight="1" x14ac:dyDescent="0.25">
      <c r="B1161" t="s">
        <v>2557</v>
      </c>
      <c r="C1161" s="1">
        <v>41057.954444444447</v>
      </c>
      <c r="D1161">
        <v>6232.7708406048987</v>
      </c>
      <c r="E1161" t="s">
        <v>936</v>
      </c>
      <c r="F1161" t="s">
        <v>258</v>
      </c>
      <c r="G1161" t="s">
        <v>6</v>
      </c>
      <c r="H1161" t="s">
        <v>15</v>
      </c>
      <c r="I1161">
        <v>1.5</v>
      </c>
      <c r="J1161" t="str">
        <f>VLOOKUP(tblSalaries[[#This Row],[clean Country]],tblCountries[[#All],[Mapping]:[Region]],2,FALSE)</f>
        <v>APAC</v>
      </c>
      <c r="L1161" s="9" t="str">
        <f>IF($T1161,tblSalaries[[#This Row],[Salary in USD]],"")</f>
        <v/>
      </c>
      <c r="M1161" s="9" t="str">
        <f>IF($T1161,tblSalaries[[#This Row],[Your Job Title]],"")</f>
        <v/>
      </c>
      <c r="N1161" s="9" t="str">
        <f>IF($T1161,tblSalaries[[#This Row],[Job Type]],"")</f>
        <v/>
      </c>
      <c r="O1161" s="9" t="str">
        <f>IF($T1161,tblSalaries[[#This Row],[clean Country]],"")</f>
        <v/>
      </c>
      <c r="P1161" s="9" t="str">
        <f>IF($T1161,tblSalaries[[#This Row],[How many hours of a day you work on Excel]],"")</f>
        <v/>
      </c>
      <c r="Q1161" s="9" t="str">
        <f>IF($T1161,tblSalaries[[#This Row],[Years of Experience]],"")</f>
        <v/>
      </c>
      <c r="R1161" s="9" t="str">
        <f>IF($T1161,tblSalaries[[#This Row],[Region]],"")</f>
        <v/>
      </c>
      <c r="T1161" s="11">
        <f t="shared" si="18"/>
        <v>0</v>
      </c>
      <c r="U1161" s="11">
        <f>VLOOKUP(tblSalaries[[#This Row],[Region]],SReg,2,FALSE)</f>
        <v>0</v>
      </c>
      <c r="V1161" s="11">
        <f>VLOOKUP(tblSalaries[[#This Row],[How many hours of a day you work on Excel]],SHours,2,FALSE)</f>
        <v>0</v>
      </c>
      <c r="W1161" s="11">
        <f>IF(tblSalaries[[#This Row],[Years of Experience]]="",Filters!$I$10,VLOOKUP(tblSalaries[[#This Row],[Years of Experience]],Filters!$G$3:$I$9,3,TRUE))</f>
        <v>0</v>
      </c>
    </row>
    <row r="1162" spans="2:23" ht="15" customHeight="1" x14ac:dyDescent="0.25">
      <c r="B1162" t="s">
        <v>2558</v>
      </c>
      <c r="C1162" s="1">
        <v>41057.955324074072</v>
      </c>
      <c r="D1162">
        <v>50000</v>
      </c>
      <c r="E1162" t="s">
        <v>233</v>
      </c>
      <c r="F1162" t="s">
        <v>233</v>
      </c>
      <c r="G1162" t="s">
        <v>142</v>
      </c>
      <c r="H1162" t="s">
        <v>15</v>
      </c>
      <c r="I1162">
        <v>25</v>
      </c>
      <c r="J1162" t="str">
        <f>VLOOKUP(tblSalaries[[#This Row],[clean Country]],tblCountries[[#All],[Mapping]:[Region]],2,FALSE)</f>
        <v>APAC</v>
      </c>
      <c r="L1162" s="9" t="str">
        <f>IF($T1162,tblSalaries[[#This Row],[Salary in USD]],"")</f>
        <v/>
      </c>
      <c r="M1162" s="9" t="str">
        <f>IF($T1162,tblSalaries[[#This Row],[Your Job Title]],"")</f>
        <v/>
      </c>
      <c r="N1162" s="9" t="str">
        <f>IF($T1162,tblSalaries[[#This Row],[Job Type]],"")</f>
        <v/>
      </c>
      <c r="O1162" s="9" t="str">
        <f>IF($T1162,tblSalaries[[#This Row],[clean Country]],"")</f>
        <v/>
      </c>
      <c r="P1162" s="9" t="str">
        <f>IF($T1162,tblSalaries[[#This Row],[How many hours of a day you work on Excel]],"")</f>
        <v/>
      </c>
      <c r="Q1162" s="9" t="str">
        <f>IF($T1162,tblSalaries[[#This Row],[Years of Experience]],"")</f>
        <v/>
      </c>
      <c r="R1162" s="9" t="str">
        <f>IF($T1162,tblSalaries[[#This Row],[Region]],"")</f>
        <v/>
      </c>
      <c r="T1162" s="11">
        <f t="shared" si="18"/>
        <v>0</v>
      </c>
      <c r="U1162" s="11">
        <f>VLOOKUP(tblSalaries[[#This Row],[Region]],SReg,2,FALSE)</f>
        <v>0</v>
      </c>
      <c r="V1162" s="11">
        <f>VLOOKUP(tblSalaries[[#This Row],[How many hours of a day you work on Excel]],SHours,2,FALSE)</f>
        <v>0</v>
      </c>
      <c r="W1162" s="11">
        <f>IF(tblSalaries[[#This Row],[Years of Experience]]="",Filters!$I$10,VLOOKUP(tblSalaries[[#This Row],[Years of Experience]],Filters!$G$3:$I$9,3,TRUE))</f>
        <v>1</v>
      </c>
    </row>
    <row r="1163" spans="2:23" ht="15" customHeight="1" x14ac:dyDescent="0.25">
      <c r="B1163" t="s">
        <v>2559</v>
      </c>
      <c r="C1163" s="1">
        <v>41057.957233796296</v>
      </c>
      <c r="D1163">
        <v>48000</v>
      </c>
      <c r="E1163" t="s">
        <v>937</v>
      </c>
      <c r="F1163" t="s">
        <v>391</v>
      </c>
      <c r="G1163" t="s">
        <v>745</v>
      </c>
      <c r="H1163" t="s">
        <v>15</v>
      </c>
      <c r="I1163">
        <v>10</v>
      </c>
      <c r="J1163" t="str">
        <f>VLOOKUP(tblSalaries[[#This Row],[clean Country]],tblCountries[[#All],[Mapping]:[Region]],2,FALSE)</f>
        <v>EMEA</v>
      </c>
      <c r="L1163" s="9" t="str">
        <f>IF($T1163,tblSalaries[[#This Row],[Salary in USD]],"")</f>
        <v/>
      </c>
      <c r="M1163" s="9" t="str">
        <f>IF($T1163,tblSalaries[[#This Row],[Your Job Title]],"")</f>
        <v/>
      </c>
      <c r="N1163" s="9" t="str">
        <f>IF($T1163,tblSalaries[[#This Row],[Job Type]],"")</f>
        <v/>
      </c>
      <c r="O1163" s="9" t="str">
        <f>IF($T1163,tblSalaries[[#This Row],[clean Country]],"")</f>
        <v/>
      </c>
      <c r="P1163" s="9" t="str">
        <f>IF($T1163,tblSalaries[[#This Row],[How many hours of a day you work on Excel]],"")</f>
        <v/>
      </c>
      <c r="Q1163" s="9" t="str">
        <f>IF($T1163,tblSalaries[[#This Row],[Years of Experience]],"")</f>
        <v/>
      </c>
      <c r="R1163" s="9" t="str">
        <f>IF($T1163,tblSalaries[[#This Row],[Region]],"")</f>
        <v/>
      </c>
      <c r="T1163" s="11">
        <f t="shared" si="18"/>
        <v>0</v>
      </c>
      <c r="U1163" s="11">
        <f>VLOOKUP(tblSalaries[[#This Row],[Region]],SReg,2,FALSE)</f>
        <v>0</v>
      </c>
      <c r="V1163" s="11">
        <f>VLOOKUP(tblSalaries[[#This Row],[How many hours of a day you work on Excel]],SHours,2,FALSE)</f>
        <v>0</v>
      </c>
      <c r="W1163" s="11">
        <f>IF(tblSalaries[[#This Row],[Years of Experience]]="",Filters!$I$10,VLOOKUP(tblSalaries[[#This Row],[Years of Experience]],Filters!$G$3:$I$9,3,TRUE))</f>
        <v>1</v>
      </c>
    </row>
    <row r="1164" spans="2:23" ht="15" customHeight="1" x14ac:dyDescent="0.25">
      <c r="B1164" t="s">
        <v>2560</v>
      </c>
      <c r="C1164" s="1">
        <v>41057.957824074074</v>
      </c>
      <c r="D1164">
        <v>24000</v>
      </c>
      <c r="E1164" t="s">
        <v>938</v>
      </c>
      <c r="F1164" t="s">
        <v>45</v>
      </c>
      <c r="G1164" t="s">
        <v>939</v>
      </c>
      <c r="H1164" t="s">
        <v>7</v>
      </c>
      <c r="I1164">
        <v>21</v>
      </c>
      <c r="J1164" t="str">
        <f>VLOOKUP(tblSalaries[[#This Row],[clean Country]],tblCountries[[#All],[Mapping]:[Region]],2,FALSE)</f>
        <v>S AMER</v>
      </c>
      <c r="L1164" s="9" t="str">
        <f>IF($T1164,tblSalaries[[#This Row],[Salary in USD]],"")</f>
        <v/>
      </c>
      <c r="M1164" s="9" t="str">
        <f>IF($T1164,tblSalaries[[#This Row],[Your Job Title]],"")</f>
        <v/>
      </c>
      <c r="N1164" s="9" t="str">
        <f>IF($T1164,tblSalaries[[#This Row],[Job Type]],"")</f>
        <v/>
      </c>
      <c r="O1164" s="9" t="str">
        <f>IF($T1164,tblSalaries[[#This Row],[clean Country]],"")</f>
        <v/>
      </c>
      <c r="P1164" s="9" t="str">
        <f>IF($T1164,tblSalaries[[#This Row],[How many hours of a day you work on Excel]],"")</f>
        <v/>
      </c>
      <c r="Q1164" s="9" t="str">
        <f>IF($T1164,tblSalaries[[#This Row],[Years of Experience]],"")</f>
        <v/>
      </c>
      <c r="R1164" s="9" t="str">
        <f>IF($T1164,tblSalaries[[#This Row],[Region]],"")</f>
        <v/>
      </c>
      <c r="T1164" s="11">
        <f t="shared" si="18"/>
        <v>0</v>
      </c>
      <c r="U1164" s="11">
        <f>VLOOKUP(tblSalaries[[#This Row],[Region]],SReg,2,FALSE)</f>
        <v>0</v>
      </c>
      <c r="V1164" s="11">
        <f>VLOOKUP(tblSalaries[[#This Row],[How many hours of a day you work on Excel]],SHours,2,FALSE)</f>
        <v>1</v>
      </c>
      <c r="W1164" s="11">
        <f>IF(tblSalaries[[#This Row],[Years of Experience]]="",Filters!$I$10,VLOOKUP(tblSalaries[[#This Row],[Years of Experience]],Filters!$G$3:$I$9,3,TRUE))</f>
        <v>1</v>
      </c>
    </row>
    <row r="1165" spans="2:23" ht="15" customHeight="1" x14ac:dyDescent="0.25">
      <c r="B1165" t="s">
        <v>2561</v>
      </c>
      <c r="C1165" s="1">
        <v>41057.959814814814</v>
      </c>
      <c r="D1165">
        <v>75000</v>
      </c>
      <c r="E1165" t="s">
        <v>11</v>
      </c>
      <c r="F1165" t="s">
        <v>17</v>
      </c>
      <c r="G1165" t="s">
        <v>12</v>
      </c>
      <c r="H1165" t="s">
        <v>7</v>
      </c>
      <c r="I1165">
        <v>12</v>
      </c>
      <c r="J1165" t="str">
        <f>VLOOKUP(tblSalaries[[#This Row],[clean Country]],tblCountries[[#All],[Mapping]:[Region]],2,FALSE)</f>
        <v>USA</v>
      </c>
      <c r="L1165" s="9">
        <f>IF($T1165,tblSalaries[[#This Row],[Salary in USD]],"")</f>
        <v>75000</v>
      </c>
      <c r="M1165" s="9" t="str">
        <f>IF($T1165,tblSalaries[[#This Row],[Your Job Title]],"")</f>
        <v>Financial Analyst</v>
      </c>
      <c r="N1165" s="9" t="str">
        <f>IF($T1165,tblSalaries[[#This Row],[Job Type]],"")</f>
        <v>Analyst</v>
      </c>
      <c r="O1165" s="9" t="str">
        <f>IF($T1165,tblSalaries[[#This Row],[clean Country]],"")</f>
        <v>USA</v>
      </c>
      <c r="P1165" s="9" t="str">
        <f>IF($T1165,tblSalaries[[#This Row],[How many hours of a day you work on Excel]],"")</f>
        <v>4 to 6 hours a day</v>
      </c>
      <c r="Q1165" s="9">
        <f>IF($T1165,tblSalaries[[#This Row],[Years of Experience]],"")</f>
        <v>12</v>
      </c>
      <c r="R1165" s="9" t="str">
        <f>IF($T1165,tblSalaries[[#This Row],[Region]],"")</f>
        <v>USA</v>
      </c>
      <c r="T1165" s="11">
        <f t="shared" si="18"/>
        <v>1</v>
      </c>
      <c r="U1165" s="11">
        <f>VLOOKUP(tblSalaries[[#This Row],[Region]],SReg,2,FALSE)</f>
        <v>1</v>
      </c>
      <c r="V1165" s="11">
        <f>VLOOKUP(tblSalaries[[#This Row],[How many hours of a day you work on Excel]],SHours,2,FALSE)</f>
        <v>1</v>
      </c>
      <c r="W1165" s="11">
        <f>IF(tblSalaries[[#This Row],[Years of Experience]]="",Filters!$I$10,VLOOKUP(tblSalaries[[#This Row],[Years of Experience]],Filters!$G$3:$I$9,3,TRUE))</f>
        <v>1</v>
      </c>
    </row>
    <row r="1166" spans="2:23" ht="15" customHeight="1" x14ac:dyDescent="0.25">
      <c r="B1166" t="s">
        <v>2562</v>
      </c>
      <c r="C1166" s="1">
        <v>41057.961840277778</v>
      </c>
      <c r="D1166">
        <v>58799.349940520107</v>
      </c>
      <c r="E1166" t="s">
        <v>374</v>
      </c>
      <c r="F1166" t="s">
        <v>17</v>
      </c>
      <c r="G1166" t="s">
        <v>296</v>
      </c>
      <c r="H1166" t="s">
        <v>7</v>
      </c>
      <c r="I1166">
        <v>2</v>
      </c>
      <c r="J1166" t="str">
        <f>VLOOKUP(tblSalaries[[#This Row],[clean Country]],tblCountries[[#All],[Mapping]:[Region]],2,FALSE)</f>
        <v>EMEA</v>
      </c>
      <c r="L1166" s="9" t="str">
        <f>IF($T1166,tblSalaries[[#This Row],[Salary in USD]],"")</f>
        <v/>
      </c>
      <c r="M1166" s="9" t="str">
        <f>IF($T1166,tblSalaries[[#This Row],[Your Job Title]],"")</f>
        <v/>
      </c>
      <c r="N1166" s="9" t="str">
        <f>IF($T1166,tblSalaries[[#This Row],[Job Type]],"")</f>
        <v/>
      </c>
      <c r="O1166" s="9" t="str">
        <f>IF($T1166,tblSalaries[[#This Row],[clean Country]],"")</f>
        <v/>
      </c>
      <c r="P1166" s="9" t="str">
        <f>IF($T1166,tblSalaries[[#This Row],[How many hours of a day you work on Excel]],"")</f>
        <v/>
      </c>
      <c r="Q1166" s="9" t="str">
        <f>IF($T1166,tblSalaries[[#This Row],[Years of Experience]],"")</f>
        <v/>
      </c>
      <c r="R1166" s="9" t="str">
        <f>IF($T1166,tblSalaries[[#This Row],[Region]],"")</f>
        <v/>
      </c>
      <c r="T1166" s="11">
        <f t="shared" si="18"/>
        <v>0</v>
      </c>
      <c r="U1166" s="11">
        <f>VLOOKUP(tblSalaries[[#This Row],[Region]],SReg,2,FALSE)</f>
        <v>0</v>
      </c>
      <c r="V1166" s="11">
        <f>VLOOKUP(tblSalaries[[#This Row],[How many hours of a day you work on Excel]],SHours,2,FALSE)</f>
        <v>1</v>
      </c>
      <c r="W1166" s="11">
        <f>IF(tblSalaries[[#This Row],[Years of Experience]]="",Filters!$I$10,VLOOKUP(tblSalaries[[#This Row],[Years of Experience]],Filters!$G$3:$I$9,3,TRUE))</f>
        <v>0</v>
      </c>
    </row>
    <row r="1167" spans="2:23" ht="15" customHeight="1" x14ac:dyDescent="0.25">
      <c r="B1167" t="s">
        <v>2563</v>
      </c>
      <c r="C1167" s="1">
        <v>41057.962754629632</v>
      </c>
      <c r="D1167">
        <v>21228.177433598263</v>
      </c>
      <c r="E1167" t="s">
        <v>940</v>
      </c>
      <c r="F1167" t="s">
        <v>294</v>
      </c>
      <c r="G1167" t="s">
        <v>14</v>
      </c>
      <c r="H1167" t="s">
        <v>10</v>
      </c>
      <c r="I1167">
        <v>8</v>
      </c>
      <c r="J1167" t="str">
        <f>VLOOKUP(tblSalaries[[#This Row],[clean Country]],tblCountries[[#All],[Mapping]:[Region]],2,FALSE)</f>
        <v>EMEA</v>
      </c>
      <c r="L1167" s="9" t="str">
        <f>IF($T1167,tblSalaries[[#This Row],[Salary in USD]],"")</f>
        <v/>
      </c>
      <c r="M1167" s="9" t="str">
        <f>IF($T1167,tblSalaries[[#This Row],[Your Job Title]],"")</f>
        <v/>
      </c>
      <c r="N1167" s="9" t="str">
        <f>IF($T1167,tblSalaries[[#This Row],[Job Type]],"")</f>
        <v/>
      </c>
      <c r="O1167" s="9" t="str">
        <f>IF($T1167,tblSalaries[[#This Row],[clean Country]],"")</f>
        <v/>
      </c>
      <c r="P1167" s="9" t="str">
        <f>IF($T1167,tblSalaries[[#This Row],[How many hours of a day you work on Excel]],"")</f>
        <v/>
      </c>
      <c r="Q1167" s="9" t="str">
        <f>IF($T1167,tblSalaries[[#This Row],[Years of Experience]],"")</f>
        <v/>
      </c>
      <c r="R1167" s="9" t="str">
        <f>IF($T1167,tblSalaries[[#This Row],[Region]],"")</f>
        <v/>
      </c>
      <c r="T1167" s="11">
        <f t="shared" si="18"/>
        <v>0</v>
      </c>
      <c r="U1167" s="11">
        <f>VLOOKUP(tblSalaries[[#This Row],[Region]],SReg,2,FALSE)</f>
        <v>0</v>
      </c>
      <c r="V1167" s="11">
        <f>VLOOKUP(tblSalaries[[#This Row],[How many hours of a day you work on Excel]],SHours,2,FALSE)</f>
        <v>1</v>
      </c>
      <c r="W1167" s="11">
        <f>IF(tblSalaries[[#This Row],[Years of Experience]]="",Filters!$I$10,VLOOKUP(tblSalaries[[#This Row],[Years of Experience]],Filters!$G$3:$I$9,3,TRUE))</f>
        <v>0</v>
      </c>
    </row>
    <row r="1168" spans="2:23" ht="15" customHeight="1" x14ac:dyDescent="0.25">
      <c r="B1168" t="s">
        <v>2564</v>
      </c>
      <c r="C1168" s="1">
        <v>41057.967638888891</v>
      </c>
      <c r="D1168">
        <v>60000</v>
      </c>
      <c r="E1168" t="s">
        <v>941</v>
      </c>
      <c r="F1168" t="s">
        <v>45</v>
      </c>
      <c r="G1168" t="s">
        <v>12</v>
      </c>
      <c r="H1168" t="s">
        <v>15</v>
      </c>
      <c r="I1168">
        <v>10</v>
      </c>
      <c r="J1168" t="str">
        <f>VLOOKUP(tblSalaries[[#This Row],[clean Country]],tblCountries[[#All],[Mapping]:[Region]],2,FALSE)</f>
        <v>USA</v>
      </c>
      <c r="L1168" s="9" t="str">
        <f>IF($T1168,tblSalaries[[#This Row],[Salary in USD]],"")</f>
        <v/>
      </c>
      <c r="M1168" s="9" t="str">
        <f>IF($T1168,tblSalaries[[#This Row],[Your Job Title]],"")</f>
        <v/>
      </c>
      <c r="N1168" s="9" t="str">
        <f>IF($T1168,tblSalaries[[#This Row],[Job Type]],"")</f>
        <v/>
      </c>
      <c r="O1168" s="9" t="str">
        <f>IF($T1168,tblSalaries[[#This Row],[clean Country]],"")</f>
        <v/>
      </c>
      <c r="P1168" s="9" t="str">
        <f>IF($T1168,tblSalaries[[#This Row],[How many hours of a day you work on Excel]],"")</f>
        <v/>
      </c>
      <c r="Q1168" s="9" t="str">
        <f>IF($T1168,tblSalaries[[#This Row],[Years of Experience]],"")</f>
        <v/>
      </c>
      <c r="R1168" s="9" t="str">
        <f>IF($T1168,tblSalaries[[#This Row],[Region]],"")</f>
        <v/>
      </c>
      <c r="T1168" s="11">
        <f t="shared" si="18"/>
        <v>0</v>
      </c>
      <c r="U1168" s="11">
        <f>VLOOKUP(tblSalaries[[#This Row],[Region]],SReg,2,FALSE)</f>
        <v>1</v>
      </c>
      <c r="V1168" s="11">
        <f>VLOOKUP(tblSalaries[[#This Row],[How many hours of a day you work on Excel]],SHours,2,FALSE)</f>
        <v>0</v>
      </c>
      <c r="W1168" s="11">
        <f>IF(tblSalaries[[#This Row],[Years of Experience]]="",Filters!$I$10,VLOOKUP(tblSalaries[[#This Row],[Years of Experience]],Filters!$G$3:$I$9,3,TRUE))</f>
        <v>1</v>
      </c>
    </row>
    <row r="1169" spans="2:23" ht="15" customHeight="1" x14ac:dyDescent="0.25">
      <c r="B1169" t="s">
        <v>2565</v>
      </c>
      <c r="C1169" s="1">
        <v>41057.967719907407</v>
      </c>
      <c r="D1169">
        <v>18018.883790212141</v>
      </c>
      <c r="E1169" t="s">
        <v>90</v>
      </c>
      <c r="F1169" t="s">
        <v>17</v>
      </c>
      <c r="G1169" t="s">
        <v>62</v>
      </c>
      <c r="H1169" t="s">
        <v>10</v>
      </c>
      <c r="I1169">
        <v>10</v>
      </c>
      <c r="J1169" t="str">
        <f>VLOOKUP(tblSalaries[[#This Row],[clean Country]],tblCountries[[#All],[Mapping]:[Region]],2,FALSE)</f>
        <v>EMEA</v>
      </c>
      <c r="L1169" s="9" t="str">
        <f>IF($T1169,tblSalaries[[#This Row],[Salary in USD]],"")</f>
        <v/>
      </c>
      <c r="M1169" s="9" t="str">
        <f>IF($T1169,tblSalaries[[#This Row],[Your Job Title]],"")</f>
        <v/>
      </c>
      <c r="N1169" s="9" t="str">
        <f>IF($T1169,tblSalaries[[#This Row],[Job Type]],"")</f>
        <v/>
      </c>
      <c r="O1169" s="9" t="str">
        <f>IF($T1169,tblSalaries[[#This Row],[clean Country]],"")</f>
        <v/>
      </c>
      <c r="P1169" s="9" t="str">
        <f>IF($T1169,tblSalaries[[#This Row],[How many hours of a day you work on Excel]],"")</f>
        <v/>
      </c>
      <c r="Q1169" s="9" t="str">
        <f>IF($T1169,tblSalaries[[#This Row],[Years of Experience]],"")</f>
        <v/>
      </c>
      <c r="R1169" s="9" t="str">
        <f>IF($T1169,tblSalaries[[#This Row],[Region]],"")</f>
        <v/>
      </c>
      <c r="T1169" s="11">
        <f t="shared" si="18"/>
        <v>0</v>
      </c>
      <c r="U1169" s="11">
        <f>VLOOKUP(tblSalaries[[#This Row],[Region]],SReg,2,FALSE)</f>
        <v>0</v>
      </c>
      <c r="V1169" s="11">
        <f>VLOOKUP(tblSalaries[[#This Row],[How many hours of a day you work on Excel]],SHours,2,FALSE)</f>
        <v>1</v>
      </c>
      <c r="W1169" s="11">
        <f>IF(tblSalaries[[#This Row],[Years of Experience]]="",Filters!$I$10,VLOOKUP(tblSalaries[[#This Row],[Years of Experience]],Filters!$G$3:$I$9,3,TRUE))</f>
        <v>1</v>
      </c>
    </row>
    <row r="1170" spans="2:23" ht="15" customHeight="1" x14ac:dyDescent="0.25">
      <c r="B1170" t="s">
        <v>2566</v>
      </c>
      <c r="C1170" s="1">
        <v>41057.970277777778</v>
      </c>
      <c r="D1170">
        <v>7200</v>
      </c>
      <c r="E1170" t="s">
        <v>943</v>
      </c>
      <c r="F1170" t="s">
        <v>3391</v>
      </c>
      <c r="G1170" t="s">
        <v>6</v>
      </c>
      <c r="H1170" t="s">
        <v>7</v>
      </c>
      <c r="I1170">
        <v>7</v>
      </c>
      <c r="J1170" t="str">
        <f>VLOOKUP(tblSalaries[[#This Row],[clean Country]],tblCountries[[#All],[Mapping]:[Region]],2,FALSE)</f>
        <v>APAC</v>
      </c>
      <c r="L1170" s="9" t="str">
        <f>IF($T1170,tblSalaries[[#This Row],[Salary in USD]],"")</f>
        <v/>
      </c>
      <c r="M1170" s="9" t="str">
        <f>IF($T1170,tblSalaries[[#This Row],[Your Job Title]],"")</f>
        <v/>
      </c>
      <c r="N1170" s="9" t="str">
        <f>IF($T1170,tblSalaries[[#This Row],[Job Type]],"")</f>
        <v/>
      </c>
      <c r="O1170" s="9" t="str">
        <f>IF($T1170,tblSalaries[[#This Row],[clean Country]],"")</f>
        <v/>
      </c>
      <c r="P1170" s="9" t="str">
        <f>IF($T1170,tblSalaries[[#This Row],[How many hours of a day you work on Excel]],"")</f>
        <v/>
      </c>
      <c r="Q1170" s="9" t="str">
        <f>IF($T1170,tblSalaries[[#This Row],[Years of Experience]],"")</f>
        <v/>
      </c>
      <c r="R1170" s="9" t="str">
        <f>IF($T1170,tblSalaries[[#This Row],[Region]],"")</f>
        <v/>
      </c>
      <c r="T1170" s="11">
        <f t="shared" si="18"/>
        <v>0</v>
      </c>
      <c r="U1170" s="11">
        <f>VLOOKUP(tblSalaries[[#This Row],[Region]],SReg,2,FALSE)</f>
        <v>0</v>
      </c>
      <c r="V1170" s="11">
        <f>VLOOKUP(tblSalaries[[#This Row],[How many hours of a day you work on Excel]],SHours,2,FALSE)</f>
        <v>1</v>
      </c>
      <c r="W1170" s="11">
        <f>IF(tblSalaries[[#This Row],[Years of Experience]]="",Filters!$I$10,VLOOKUP(tblSalaries[[#This Row],[Years of Experience]],Filters!$G$3:$I$9,3,TRUE))</f>
        <v>0</v>
      </c>
    </row>
    <row r="1171" spans="2:23" ht="15" customHeight="1" x14ac:dyDescent="0.25">
      <c r="B1171" t="s">
        <v>2567</v>
      </c>
      <c r="C1171" s="1">
        <v>41057.970497685186</v>
      </c>
      <c r="D1171">
        <v>56000</v>
      </c>
      <c r="E1171" t="s">
        <v>17</v>
      </c>
      <c r="F1171" t="s">
        <v>17</v>
      </c>
      <c r="G1171" t="s">
        <v>12</v>
      </c>
      <c r="H1171" t="s">
        <v>22</v>
      </c>
      <c r="I1171">
        <v>2</v>
      </c>
      <c r="J1171" t="str">
        <f>VLOOKUP(tblSalaries[[#This Row],[clean Country]],tblCountries[[#All],[Mapping]:[Region]],2,FALSE)</f>
        <v>USA</v>
      </c>
      <c r="L1171" s="9" t="str">
        <f>IF($T1171,tblSalaries[[#This Row],[Salary in USD]],"")</f>
        <v/>
      </c>
      <c r="M1171" s="9" t="str">
        <f>IF($T1171,tblSalaries[[#This Row],[Your Job Title]],"")</f>
        <v/>
      </c>
      <c r="N1171" s="9" t="str">
        <f>IF($T1171,tblSalaries[[#This Row],[Job Type]],"")</f>
        <v/>
      </c>
      <c r="O1171" s="9" t="str">
        <f>IF($T1171,tblSalaries[[#This Row],[clean Country]],"")</f>
        <v/>
      </c>
      <c r="P1171" s="9" t="str">
        <f>IF($T1171,tblSalaries[[#This Row],[How many hours of a day you work on Excel]],"")</f>
        <v/>
      </c>
      <c r="Q1171" s="9" t="str">
        <f>IF($T1171,tblSalaries[[#This Row],[Years of Experience]],"")</f>
        <v/>
      </c>
      <c r="R1171" s="9" t="str">
        <f>IF($T1171,tblSalaries[[#This Row],[Region]],"")</f>
        <v/>
      </c>
      <c r="T1171" s="11">
        <f t="shared" si="18"/>
        <v>0</v>
      </c>
      <c r="U1171" s="11">
        <f>VLOOKUP(tblSalaries[[#This Row],[Region]],SReg,2,FALSE)</f>
        <v>1</v>
      </c>
      <c r="V1171" s="11">
        <f>VLOOKUP(tblSalaries[[#This Row],[How many hours of a day you work on Excel]],SHours,2,FALSE)</f>
        <v>0</v>
      </c>
      <c r="W1171" s="11">
        <f>IF(tblSalaries[[#This Row],[Years of Experience]]="",Filters!$I$10,VLOOKUP(tblSalaries[[#This Row],[Years of Experience]],Filters!$G$3:$I$9,3,TRUE))</f>
        <v>0</v>
      </c>
    </row>
    <row r="1172" spans="2:23" ht="15" customHeight="1" x14ac:dyDescent="0.25">
      <c r="B1172" t="s">
        <v>2568</v>
      </c>
      <c r="C1172" s="1">
        <v>41057.971944444442</v>
      </c>
      <c r="D1172">
        <v>9616.275011218986</v>
      </c>
      <c r="E1172" t="s">
        <v>944</v>
      </c>
      <c r="F1172" t="s">
        <v>17</v>
      </c>
      <c r="G1172" t="s">
        <v>6</v>
      </c>
      <c r="H1172" t="s">
        <v>7</v>
      </c>
      <c r="I1172">
        <v>7.9</v>
      </c>
      <c r="J1172" t="str">
        <f>VLOOKUP(tblSalaries[[#This Row],[clean Country]],tblCountries[[#All],[Mapping]:[Region]],2,FALSE)</f>
        <v>APAC</v>
      </c>
      <c r="L1172" s="9" t="str">
        <f>IF($T1172,tblSalaries[[#This Row],[Salary in USD]],"")</f>
        <v/>
      </c>
      <c r="M1172" s="9" t="str">
        <f>IF($T1172,tblSalaries[[#This Row],[Your Job Title]],"")</f>
        <v/>
      </c>
      <c r="N1172" s="9" t="str">
        <f>IF($T1172,tblSalaries[[#This Row],[Job Type]],"")</f>
        <v/>
      </c>
      <c r="O1172" s="9" t="str">
        <f>IF($T1172,tblSalaries[[#This Row],[clean Country]],"")</f>
        <v/>
      </c>
      <c r="P1172" s="9" t="str">
        <f>IF($T1172,tblSalaries[[#This Row],[How many hours of a day you work on Excel]],"")</f>
        <v/>
      </c>
      <c r="Q1172" s="9" t="str">
        <f>IF($T1172,tblSalaries[[#This Row],[Years of Experience]],"")</f>
        <v/>
      </c>
      <c r="R1172" s="9" t="str">
        <f>IF($T1172,tblSalaries[[#This Row],[Region]],"")</f>
        <v/>
      </c>
      <c r="T1172" s="11">
        <f t="shared" si="18"/>
        <v>0</v>
      </c>
      <c r="U1172" s="11">
        <f>VLOOKUP(tblSalaries[[#This Row],[Region]],SReg,2,FALSE)</f>
        <v>0</v>
      </c>
      <c r="V1172" s="11">
        <f>VLOOKUP(tblSalaries[[#This Row],[How many hours of a day you work on Excel]],SHours,2,FALSE)</f>
        <v>1</v>
      </c>
      <c r="W1172" s="11">
        <f>IF(tblSalaries[[#This Row],[Years of Experience]]="",Filters!$I$10,VLOOKUP(tblSalaries[[#This Row],[Years of Experience]],Filters!$G$3:$I$9,3,TRUE))</f>
        <v>0</v>
      </c>
    </row>
    <row r="1173" spans="2:23" ht="15" customHeight="1" x14ac:dyDescent="0.25">
      <c r="B1173" t="s">
        <v>2569</v>
      </c>
      <c r="C1173" s="1">
        <v>41057.972939814812</v>
      </c>
      <c r="D1173">
        <v>51497.005988023957</v>
      </c>
      <c r="E1173" t="s">
        <v>502</v>
      </c>
      <c r="F1173" t="s">
        <v>45</v>
      </c>
      <c r="G1173" t="s">
        <v>946</v>
      </c>
      <c r="H1173" t="s">
        <v>7</v>
      </c>
      <c r="I1173">
        <v>9</v>
      </c>
      <c r="J1173" t="str">
        <f>VLOOKUP(tblSalaries[[#This Row],[clean Country]],tblCountries[[#All],[Mapping]:[Region]],2,FALSE)</f>
        <v>EMEA</v>
      </c>
      <c r="L1173" s="9" t="str">
        <f>IF($T1173,tblSalaries[[#This Row],[Salary in USD]],"")</f>
        <v/>
      </c>
      <c r="M1173" s="9" t="str">
        <f>IF($T1173,tblSalaries[[#This Row],[Your Job Title]],"")</f>
        <v/>
      </c>
      <c r="N1173" s="9" t="str">
        <f>IF($T1173,tblSalaries[[#This Row],[Job Type]],"")</f>
        <v/>
      </c>
      <c r="O1173" s="9" t="str">
        <f>IF($T1173,tblSalaries[[#This Row],[clean Country]],"")</f>
        <v/>
      </c>
      <c r="P1173" s="9" t="str">
        <f>IF($T1173,tblSalaries[[#This Row],[How many hours of a day you work on Excel]],"")</f>
        <v/>
      </c>
      <c r="Q1173" s="9" t="str">
        <f>IF($T1173,tblSalaries[[#This Row],[Years of Experience]],"")</f>
        <v/>
      </c>
      <c r="R1173" s="9" t="str">
        <f>IF($T1173,tblSalaries[[#This Row],[Region]],"")</f>
        <v/>
      </c>
      <c r="T1173" s="11">
        <f t="shared" si="18"/>
        <v>0</v>
      </c>
      <c r="U1173" s="11">
        <f>VLOOKUP(tblSalaries[[#This Row],[Region]],SReg,2,FALSE)</f>
        <v>0</v>
      </c>
      <c r="V1173" s="11">
        <f>VLOOKUP(tblSalaries[[#This Row],[How many hours of a day you work on Excel]],SHours,2,FALSE)</f>
        <v>1</v>
      </c>
      <c r="W1173" s="11">
        <f>IF(tblSalaries[[#This Row],[Years of Experience]]="",Filters!$I$10,VLOOKUP(tblSalaries[[#This Row],[Years of Experience]],Filters!$G$3:$I$9,3,TRUE))</f>
        <v>0</v>
      </c>
    </row>
    <row r="1174" spans="2:23" ht="15" customHeight="1" x14ac:dyDescent="0.25">
      <c r="B1174" t="s">
        <v>2570</v>
      </c>
      <c r="C1174" s="1">
        <v>41057.976064814815</v>
      </c>
      <c r="D1174">
        <v>104172.75399731184</v>
      </c>
      <c r="E1174" t="s">
        <v>947</v>
      </c>
      <c r="F1174" t="s">
        <v>45</v>
      </c>
      <c r="G1174" t="s">
        <v>491</v>
      </c>
      <c r="H1174" t="s">
        <v>10</v>
      </c>
      <c r="I1174">
        <v>25</v>
      </c>
      <c r="J1174" t="str">
        <f>VLOOKUP(tblSalaries[[#This Row],[clean Country]],tblCountries[[#All],[Mapping]:[Region]],2,FALSE)</f>
        <v>EMEA</v>
      </c>
      <c r="L1174" s="9" t="str">
        <f>IF($T1174,tblSalaries[[#This Row],[Salary in USD]],"")</f>
        <v/>
      </c>
      <c r="M1174" s="9" t="str">
        <f>IF($T1174,tblSalaries[[#This Row],[Your Job Title]],"")</f>
        <v/>
      </c>
      <c r="N1174" s="9" t="str">
        <f>IF($T1174,tblSalaries[[#This Row],[Job Type]],"")</f>
        <v/>
      </c>
      <c r="O1174" s="9" t="str">
        <f>IF($T1174,tblSalaries[[#This Row],[clean Country]],"")</f>
        <v/>
      </c>
      <c r="P1174" s="9" t="str">
        <f>IF($T1174,tblSalaries[[#This Row],[How many hours of a day you work on Excel]],"")</f>
        <v/>
      </c>
      <c r="Q1174" s="9" t="str">
        <f>IF($T1174,tblSalaries[[#This Row],[Years of Experience]],"")</f>
        <v/>
      </c>
      <c r="R1174" s="9" t="str">
        <f>IF($T1174,tblSalaries[[#This Row],[Region]],"")</f>
        <v/>
      </c>
      <c r="T1174" s="11">
        <f t="shared" si="18"/>
        <v>0</v>
      </c>
      <c r="U1174" s="11">
        <f>VLOOKUP(tblSalaries[[#This Row],[Region]],SReg,2,FALSE)</f>
        <v>0</v>
      </c>
      <c r="V1174" s="11">
        <f>VLOOKUP(tblSalaries[[#This Row],[How many hours of a day you work on Excel]],SHours,2,FALSE)</f>
        <v>1</v>
      </c>
      <c r="W1174" s="11">
        <f>IF(tblSalaries[[#This Row],[Years of Experience]]="",Filters!$I$10,VLOOKUP(tblSalaries[[#This Row],[Years of Experience]],Filters!$G$3:$I$9,3,TRUE))</f>
        <v>1</v>
      </c>
    </row>
    <row r="1175" spans="2:23" ht="15" customHeight="1" x14ac:dyDescent="0.25">
      <c r="B1175" t="s">
        <v>2571</v>
      </c>
      <c r="C1175" s="1">
        <v>41057.981932870367</v>
      </c>
      <c r="D1175">
        <v>88000</v>
      </c>
      <c r="E1175" t="s">
        <v>948</v>
      </c>
      <c r="F1175" t="s">
        <v>45</v>
      </c>
      <c r="G1175" t="s">
        <v>12</v>
      </c>
      <c r="H1175" t="s">
        <v>7</v>
      </c>
      <c r="I1175">
        <v>2</v>
      </c>
      <c r="J1175" t="str">
        <f>VLOOKUP(tblSalaries[[#This Row],[clean Country]],tblCountries[[#All],[Mapping]:[Region]],2,FALSE)</f>
        <v>USA</v>
      </c>
      <c r="L1175" s="9" t="str">
        <f>IF($T1175,tblSalaries[[#This Row],[Salary in USD]],"")</f>
        <v/>
      </c>
      <c r="M1175" s="9" t="str">
        <f>IF($T1175,tblSalaries[[#This Row],[Your Job Title]],"")</f>
        <v/>
      </c>
      <c r="N1175" s="9" t="str">
        <f>IF($T1175,tblSalaries[[#This Row],[Job Type]],"")</f>
        <v/>
      </c>
      <c r="O1175" s="9" t="str">
        <f>IF($T1175,tblSalaries[[#This Row],[clean Country]],"")</f>
        <v/>
      </c>
      <c r="P1175" s="9" t="str">
        <f>IF($T1175,tblSalaries[[#This Row],[How many hours of a day you work on Excel]],"")</f>
        <v/>
      </c>
      <c r="Q1175" s="9" t="str">
        <f>IF($T1175,tblSalaries[[#This Row],[Years of Experience]],"")</f>
        <v/>
      </c>
      <c r="R1175" s="9" t="str">
        <f>IF($T1175,tblSalaries[[#This Row],[Region]],"")</f>
        <v/>
      </c>
      <c r="T1175" s="11">
        <f t="shared" si="18"/>
        <v>0</v>
      </c>
      <c r="U1175" s="11">
        <f>VLOOKUP(tblSalaries[[#This Row],[Region]],SReg,2,FALSE)</f>
        <v>1</v>
      </c>
      <c r="V1175" s="11">
        <f>VLOOKUP(tblSalaries[[#This Row],[How many hours of a day you work on Excel]],SHours,2,FALSE)</f>
        <v>1</v>
      </c>
      <c r="W1175" s="11">
        <f>IF(tblSalaries[[#This Row],[Years of Experience]]="",Filters!$I$10,VLOOKUP(tblSalaries[[#This Row],[Years of Experience]],Filters!$G$3:$I$9,3,TRUE))</f>
        <v>0</v>
      </c>
    </row>
    <row r="1176" spans="2:23" ht="15" customHeight="1" x14ac:dyDescent="0.25">
      <c r="B1176" t="s">
        <v>2572</v>
      </c>
      <c r="C1176" s="1">
        <v>41057.985324074078</v>
      </c>
      <c r="D1176">
        <v>80000</v>
      </c>
      <c r="E1176" t="s">
        <v>949</v>
      </c>
      <c r="F1176" t="s">
        <v>17</v>
      </c>
      <c r="G1176" t="s">
        <v>12</v>
      </c>
      <c r="H1176" t="s">
        <v>7</v>
      </c>
      <c r="I1176">
        <v>6</v>
      </c>
      <c r="J1176" t="str">
        <f>VLOOKUP(tblSalaries[[#This Row],[clean Country]],tblCountries[[#All],[Mapping]:[Region]],2,FALSE)</f>
        <v>USA</v>
      </c>
      <c r="L1176" s="9" t="str">
        <f>IF($T1176,tblSalaries[[#This Row],[Salary in USD]],"")</f>
        <v/>
      </c>
      <c r="M1176" s="9" t="str">
        <f>IF($T1176,tblSalaries[[#This Row],[Your Job Title]],"")</f>
        <v/>
      </c>
      <c r="N1176" s="9" t="str">
        <f>IF($T1176,tblSalaries[[#This Row],[Job Type]],"")</f>
        <v/>
      </c>
      <c r="O1176" s="9" t="str">
        <f>IF($T1176,tblSalaries[[#This Row],[clean Country]],"")</f>
        <v/>
      </c>
      <c r="P1176" s="9" t="str">
        <f>IF($T1176,tblSalaries[[#This Row],[How many hours of a day you work on Excel]],"")</f>
        <v/>
      </c>
      <c r="Q1176" s="9" t="str">
        <f>IF($T1176,tblSalaries[[#This Row],[Years of Experience]],"")</f>
        <v/>
      </c>
      <c r="R1176" s="9" t="str">
        <f>IF($T1176,tblSalaries[[#This Row],[Region]],"")</f>
        <v/>
      </c>
      <c r="T1176" s="11">
        <f t="shared" si="18"/>
        <v>0</v>
      </c>
      <c r="U1176" s="11">
        <f>VLOOKUP(tblSalaries[[#This Row],[Region]],SReg,2,FALSE)</f>
        <v>1</v>
      </c>
      <c r="V1176" s="11">
        <f>VLOOKUP(tblSalaries[[#This Row],[How many hours of a day you work on Excel]],SHours,2,FALSE)</f>
        <v>1</v>
      </c>
      <c r="W1176" s="11">
        <f>IF(tblSalaries[[#This Row],[Years of Experience]]="",Filters!$I$10,VLOOKUP(tblSalaries[[#This Row],[Years of Experience]],Filters!$G$3:$I$9,3,TRUE))</f>
        <v>0</v>
      </c>
    </row>
    <row r="1177" spans="2:23" ht="15" customHeight="1" x14ac:dyDescent="0.25">
      <c r="B1177" t="s">
        <v>2573</v>
      </c>
      <c r="C1177" s="1">
        <v>41057.991087962961</v>
      </c>
      <c r="D1177">
        <v>19000</v>
      </c>
      <c r="E1177" t="s">
        <v>258</v>
      </c>
      <c r="F1177" t="s">
        <v>258</v>
      </c>
      <c r="G1177" t="s">
        <v>59</v>
      </c>
      <c r="H1177" t="s">
        <v>7</v>
      </c>
      <c r="I1177">
        <v>20</v>
      </c>
      <c r="J1177" t="str">
        <f>VLOOKUP(tblSalaries[[#This Row],[clean Country]],tblCountries[[#All],[Mapping]:[Region]],2,FALSE)</f>
        <v>EMEA</v>
      </c>
      <c r="L1177" s="9" t="str">
        <f>IF($T1177,tblSalaries[[#This Row],[Salary in USD]],"")</f>
        <v/>
      </c>
      <c r="M1177" s="9" t="str">
        <f>IF($T1177,tblSalaries[[#This Row],[Your Job Title]],"")</f>
        <v/>
      </c>
      <c r="N1177" s="9" t="str">
        <f>IF($T1177,tblSalaries[[#This Row],[Job Type]],"")</f>
        <v/>
      </c>
      <c r="O1177" s="9" t="str">
        <f>IF($T1177,tblSalaries[[#This Row],[clean Country]],"")</f>
        <v/>
      </c>
      <c r="P1177" s="9" t="str">
        <f>IF($T1177,tblSalaries[[#This Row],[How many hours of a day you work on Excel]],"")</f>
        <v/>
      </c>
      <c r="Q1177" s="9" t="str">
        <f>IF($T1177,tblSalaries[[#This Row],[Years of Experience]],"")</f>
        <v/>
      </c>
      <c r="R1177" s="9" t="str">
        <f>IF($T1177,tblSalaries[[#This Row],[Region]],"")</f>
        <v/>
      </c>
      <c r="T1177" s="11">
        <f t="shared" si="18"/>
        <v>0</v>
      </c>
      <c r="U1177" s="11">
        <f>VLOOKUP(tblSalaries[[#This Row],[Region]],SReg,2,FALSE)</f>
        <v>0</v>
      </c>
      <c r="V1177" s="11">
        <f>VLOOKUP(tblSalaries[[#This Row],[How many hours of a day you work on Excel]],SHours,2,FALSE)</f>
        <v>1</v>
      </c>
      <c r="W1177" s="11">
        <f>IF(tblSalaries[[#This Row],[Years of Experience]]="",Filters!$I$10,VLOOKUP(tblSalaries[[#This Row],[Years of Experience]],Filters!$G$3:$I$9,3,TRUE))</f>
        <v>1</v>
      </c>
    </row>
    <row r="1178" spans="2:23" ht="15" customHeight="1" x14ac:dyDescent="0.25">
      <c r="B1178" t="s">
        <v>2574</v>
      </c>
      <c r="C1178" s="1">
        <v>41057.99417824074</v>
      </c>
      <c r="D1178">
        <v>19055.991584874118</v>
      </c>
      <c r="E1178" t="s">
        <v>950</v>
      </c>
      <c r="F1178" t="s">
        <v>294</v>
      </c>
      <c r="G1178" t="s">
        <v>671</v>
      </c>
      <c r="H1178" t="s">
        <v>7</v>
      </c>
      <c r="I1178">
        <v>3</v>
      </c>
      <c r="J1178" t="str">
        <f>VLOOKUP(tblSalaries[[#This Row],[clean Country]],tblCountries[[#All],[Mapping]:[Region]],2,FALSE)</f>
        <v>EMEA</v>
      </c>
      <c r="L1178" s="9" t="str">
        <f>IF($T1178,tblSalaries[[#This Row],[Salary in USD]],"")</f>
        <v/>
      </c>
      <c r="M1178" s="9" t="str">
        <f>IF($T1178,tblSalaries[[#This Row],[Your Job Title]],"")</f>
        <v/>
      </c>
      <c r="N1178" s="9" t="str">
        <f>IF($T1178,tblSalaries[[#This Row],[Job Type]],"")</f>
        <v/>
      </c>
      <c r="O1178" s="9" t="str">
        <f>IF($T1178,tblSalaries[[#This Row],[clean Country]],"")</f>
        <v/>
      </c>
      <c r="P1178" s="9" t="str">
        <f>IF($T1178,tblSalaries[[#This Row],[How many hours of a day you work on Excel]],"")</f>
        <v/>
      </c>
      <c r="Q1178" s="9" t="str">
        <f>IF($T1178,tblSalaries[[#This Row],[Years of Experience]],"")</f>
        <v/>
      </c>
      <c r="R1178" s="9" t="str">
        <f>IF($T1178,tblSalaries[[#This Row],[Region]],"")</f>
        <v/>
      </c>
      <c r="T1178" s="11">
        <f t="shared" si="18"/>
        <v>0</v>
      </c>
      <c r="U1178" s="11">
        <f>VLOOKUP(tblSalaries[[#This Row],[Region]],SReg,2,FALSE)</f>
        <v>0</v>
      </c>
      <c r="V1178" s="11">
        <f>VLOOKUP(tblSalaries[[#This Row],[How many hours of a day you work on Excel]],SHours,2,FALSE)</f>
        <v>1</v>
      </c>
      <c r="W1178" s="11">
        <f>IF(tblSalaries[[#This Row],[Years of Experience]]="",Filters!$I$10,VLOOKUP(tblSalaries[[#This Row],[Years of Experience]],Filters!$G$3:$I$9,3,TRUE))</f>
        <v>0</v>
      </c>
    </row>
    <row r="1179" spans="2:23" ht="15" customHeight="1" x14ac:dyDescent="0.25">
      <c r="B1179" t="s">
        <v>2575</v>
      </c>
      <c r="C1179" s="1">
        <v>41057.994930555556</v>
      </c>
      <c r="D1179">
        <v>8547.8000099724322</v>
      </c>
      <c r="E1179" t="s">
        <v>951</v>
      </c>
      <c r="F1179" t="s">
        <v>294</v>
      </c>
      <c r="G1179" t="s">
        <v>6</v>
      </c>
      <c r="H1179" t="s">
        <v>10</v>
      </c>
      <c r="I1179">
        <v>15</v>
      </c>
      <c r="J1179" t="str">
        <f>VLOOKUP(tblSalaries[[#This Row],[clean Country]],tblCountries[[#All],[Mapping]:[Region]],2,FALSE)</f>
        <v>APAC</v>
      </c>
      <c r="L1179" s="9" t="str">
        <f>IF($T1179,tblSalaries[[#This Row],[Salary in USD]],"")</f>
        <v/>
      </c>
      <c r="M1179" s="9" t="str">
        <f>IF($T1179,tblSalaries[[#This Row],[Your Job Title]],"")</f>
        <v/>
      </c>
      <c r="N1179" s="9" t="str">
        <f>IF($T1179,tblSalaries[[#This Row],[Job Type]],"")</f>
        <v/>
      </c>
      <c r="O1179" s="9" t="str">
        <f>IF($T1179,tblSalaries[[#This Row],[clean Country]],"")</f>
        <v/>
      </c>
      <c r="P1179" s="9" t="str">
        <f>IF($T1179,tblSalaries[[#This Row],[How many hours of a day you work on Excel]],"")</f>
        <v/>
      </c>
      <c r="Q1179" s="9" t="str">
        <f>IF($T1179,tblSalaries[[#This Row],[Years of Experience]],"")</f>
        <v/>
      </c>
      <c r="R1179" s="9" t="str">
        <f>IF($T1179,tblSalaries[[#This Row],[Region]],"")</f>
        <v/>
      </c>
      <c r="T1179" s="11">
        <f t="shared" si="18"/>
        <v>0</v>
      </c>
      <c r="U1179" s="11">
        <f>VLOOKUP(tblSalaries[[#This Row],[Region]],SReg,2,FALSE)</f>
        <v>0</v>
      </c>
      <c r="V1179" s="11">
        <f>VLOOKUP(tblSalaries[[#This Row],[How many hours of a day you work on Excel]],SHours,2,FALSE)</f>
        <v>1</v>
      </c>
      <c r="W1179" s="11">
        <f>IF(tblSalaries[[#This Row],[Years of Experience]]="",Filters!$I$10,VLOOKUP(tblSalaries[[#This Row],[Years of Experience]],Filters!$G$3:$I$9,3,TRUE))</f>
        <v>1</v>
      </c>
    </row>
    <row r="1180" spans="2:23" ht="15" customHeight="1" x14ac:dyDescent="0.25">
      <c r="B1180" t="s">
        <v>2576</v>
      </c>
      <c r="C1180" s="1">
        <v>41057.995162037034</v>
      </c>
      <c r="D1180">
        <v>19588.708356186824</v>
      </c>
      <c r="E1180" t="s">
        <v>952</v>
      </c>
      <c r="F1180" t="s">
        <v>294</v>
      </c>
      <c r="G1180" t="s">
        <v>6</v>
      </c>
      <c r="H1180" t="s">
        <v>10</v>
      </c>
      <c r="I1180">
        <v>13</v>
      </c>
      <c r="J1180" t="str">
        <f>VLOOKUP(tblSalaries[[#This Row],[clean Country]],tblCountries[[#All],[Mapping]:[Region]],2,FALSE)</f>
        <v>APAC</v>
      </c>
      <c r="L1180" s="9" t="str">
        <f>IF($T1180,tblSalaries[[#This Row],[Salary in USD]],"")</f>
        <v/>
      </c>
      <c r="M1180" s="9" t="str">
        <f>IF($T1180,tblSalaries[[#This Row],[Your Job Title]],"")</f>
        <v/>
      </c>
      <c r="N1180" s="9" t="str">
        <f>IF($T1180,tblSalaries[[#This Row],[Job Type]],"")</f>
        <v/>
      </c>
      <c r="O1180" s="9" t="str">
        <f>IF($T1180,tblSalaries[[#This Row],[clean Country]],"")</f>
        <v/>
      </c>
      <c r="P1180" s="9" t="str">
        <f>IF($T1180,tblSalaries[[#This Row],[How many hours of a day you work on Excel]],"")</f>
        <v/>
      </c>
      <c r="Q1180" s="9" t="str">
        <f>IF($T1180,tblSalaries[[#This Row],[Years of Experience]],"")</f>
        <v/>
      </c>
      <c r="R1180" s="9" t="str">
        <f>IF($T1180,tblSalaries[[#This Row],[Region]],"")</f>
        <v/>
      </c>
      <c r="T1180" s="11">
        <f t="shared" si="18"/>
        <v>0</v>
      </c>
      <c r="U1180" s="11">
        <f>VLOOKUP(tblSalaries[[#This Row],[Region]],SReg,2,FALSE)</f>
        <v>0</v>
      </c>
      <c r="V1180" s="11">
        <f>VLOOKUP(tblSalaries[[#This Row],[How many hours of a day you work on Excel]],SHours,2,FALSE)</f>
        <v>1</v>
      </c>
      <c r="W1180" s="11">
        <f>IF(tblSalaries[[#This Row],[Years of Experience]]="",Filters!$I$10,VLOOKUP(tblSalaries[[#This Row],[Years of Experience]],Filters!$G$3:$I$9,3,TRUE))</f>
        <v>1</v>
      </c>
    </row>
    <row r="1181" spans="2:23" ht="15" customHeight="1" x14ac:dyDescent="0.25">
      <c r="B1181" t="s">
        <v>2577</v>
      </c>
      <c r="C1181" s="1">
        <v>41058.000243055554</v>
      </c>
      <c r="D1181">
        <v>61000</v>
      </c>
      <c r="E1181" t="s">
        <v>11</v>
      </c>
      <c r="F1181" t="s">
        <v>17</v>
      </c>
      <c r="G1181" t="s">
        <v>12</v>
      </c>
      <c r="H1181" t="s">
        <v>7</v>
      </c>
      <c r="I1181">
        <v>1.5</v>
      </c>
      <c r="J1181" t="str">
        <f>VLOOKUP(tblSalaries[[#This Row],[clean Country]],tblCountries[[#All],[Mapping]:[Region]],2,FALSE)</f>
        <v>USA</v>
      </c>
      <c r="L1181" s="9" t="str">
        <f>IF($T1181,tblSalaries[[#This Row],[Salary in USD]],"")</f>
        <v/>
      </c>
      <c r="M1181" s="9" t="str">
        <f>IF($T1181,tblSalaries[[#This Row],[Your Job Title]],"")</f>
        <v/>
      </c>
      <c r="N1181" s="9" t="str">
        <f>IF($T1181,tblSalaries[[#This Row],[Job Type]],"")</f>
        <v/>
      </c>
      <c r="O1181" s="9" t="str">
        <f>IF($T1181,tblSalaries[[#This Row],[clean Country]],"")</f>
        <v/>
      </c>
      <c r="P1181" s="9" t="str">
        <f>IF($T1181,tblSalaries[[#This Row],[How many hours of a day you work on Excel]],"")</f>
        <v/>
      </c>
      <c r="Q1181" s="9" t="str">
        <f>IF($T1181,tblSalaries[[#This Row],[Years of Experience]],"")</f>
        <v/>
      </c>
      <c r="R1181" s="9" t="str">
        <f>IF($T1181,tblSalaries[[#This Row],[Region]],"")</f>
        <v/>
      </c>
      <c r="T1181" s="11">
        <f t="shared" si="18"/>
        <v>0</v>
      </c>
      <c r="U1181" s="11">
        <f>VLOOKUP(tblSalaries[[#This Row],[Region]],SReg,2,FALSE)</f>
        <v>1</v>
      </c>
      <c r="V1181" s="11">
        <f>VLOOKUP(tblSalaries[[#This Row],[How many hours of a day you work on Excel]],SHours,2,FALSE)</f>
        <v>1</v>
      </c>
      <c r="W1181" s="11">
        <f>IF(tblSalaries[[#This Row],[Years of Experience]]="",Filters!$I$10,VLOOKUP(tblSalaries[[#This Row],[Years of Experience]],Filters!$G$3:$I$9,3,TRUE))</f>
        <v>0</v>
      </c>
    </row>
    <row r="1182" spans="2:23" ht="15" customHeight="1" x14ac:dyDescent="0.25">
      <c r="B1182" t="s">
        <v>2578</v>
      </c>
      <c r="C1182" s="1">
        <v>41058.002581018518</v>
      </c>
      <c r="D1182">
        <v>53590.061250287661</v>
      </c>
      <c r="E1182" t="s">
        <v>953</v>
      </c>
      <c r="F1182" t="s">
        <v>258</v>
      </c>
      <c r="G1182" t="s">
        <v>59</v>
      </c>
      <c r="H1182" t="s">
        <v>10</v>
      </c>
      <c r="I1182">
        <v>10</v>
      </c>
      <c r="J1182" t="str">
        <f>VLOOKUP(tblSalaries[[#This Row],[clean Country]],tblCountries[[#All],[Mapping]:[Region]],2,FALSE)</f>
        <v>EMEA</v>
      </c>
      <c r="L1182" s="9" t="str">
        <f>IF($T1182,tblSalaries[[#This Row],[Salary in USD]],"")</f>
        <v/>
      </c>
      <c r="M1182" s="9" t="str">
        <f>IF($T1182,tblSalaries[[#This Row],[Your Job Title]],"")</f>
        <v/>
      </c>
      <c r="N1182" s="9" t="str">
        <f>IF($T1182,tblSalaries[[#This Row],[Job Type]],"")</f>
        <v/>
      </c>
      <c r="O1182" s="9" t="str">
        <f>IF($T1182,tblSalaries[[#This Row],[clean Country]],"")</f>
        <v/>
      </c>
      <c r="P1182" s="9" t="str">
        <f>IF($T1182,tblSalaries[[#This Row],[How many hours of a day you work on Excel]],"")</f>
        <v/>
      </c>
      <c r="Q1182" s="9" t="str">
        <f>IF($T1182,tblSalaries[[#This Row],[Years of Experience]],"")</f>
        <v/>
      </c>
      <c r="R1182" s="9" t="str">
        <f>IF($T1182,tblSalaries[[#This Row],[Region]],"")</f>
        <v/>
      </c>
      <c r="T1182" s="11">
        <f t="shared" si="18"/>
        <v>0</v>
      </c>
      <c r="U1182" s="11">
        <f>VLOOKUP(tblSalaries[[#This Row],[Region]],SReg,2,FALSE)</f>
        <v>0</v>
      </c>
      <c r="V1182" s="11">
        <f>VLOOKUP(tblSalaries[[#This Row],[How many hours of a day you work on Excel]],SHours,2,FALSE)</f>
        <v>1</v>
      </c>
      <c r="W1182" s="11">
        <f>IF(tblSalaries[[#This Row],[Years of Experience]]="",Filters!$I$10,VLOOKUP(tblSalaries[[#This Row],[Years of Experience]],Filters!$G$3:$I$9,3,TRUE))</f>
        <v>1</v>
      </c>
    </row>
    <row r="1183" spans="2:23" ht="15" customHeight="1" x14ac:dyDescent="0.25">
      <c r="B1183" t="s">
        <v>2579</v>
      </c>
      <c r="C1183" s="1">
        <v>41058.002638888887</v>
      </c>
      <c r="D1183">
        <v>53590.061250287661</v>
      </c>
      <c r="E1183" t="s">
        <v>953</v>
      </c>
      <c r="F1183" t="s">
        <v>258</v>
      </c>
      <c r="G1183" t="s">
        <v>59</v>
      </c>
      <c r="H1183" t="s">
        <v>10</v>
      </c>
      <c r="I1183">
        <v>10</v>
      </c>
      <c r="J1183" t="str">
        <f>VLOOKUP(tblSalaries[[#This Row],[clean Country]],tblCountries[[#All],[Mapping]:[Region]],2,FALSE)</f>
        <v>EMEA</v>
      </c>
      <c r="L1183" s="9" t="str">
        <f>IF($T1183,tblSalaries[[#This Row],[Salary in USD]],"")</f>
        <v/>
      </c>
      <c r="M1183" s="9" t="str">
        <f>IF($T1183,tblSalaries[[#This Row],[Your Job Title]],"")</f>
        <v/>
      </c>
      <c r="N1183" s="9" t="str">
        <f>IF($T1183,tblSalaries[[#This Row],[Job Type]],"")</f>
        <v/>
      </c>
      <c r="O1183" s="9" t="str">
        <f>IF($T1183,tblSalaries[[#This Row],[clean Country]],"")</f>
        <v/>
      </c>
      <c r="P1183" s="9" t="str">
        <f>IF($T1183,tblSalaries[[#This Row],[How many hours of a day you work on Excel]],"")</f>
        <v/>
      </c>
      <c r="Q1183" s="9" t="str">
        <f>IF($T1183,tblSalaries[[#This Row],[Years of Experience]],"")</f>
        <v/>
      </c>
      <c r="R1183" s="9" t="str">
        <f>IF($T1183,tblSalaries[[#This Row],[Region]],"")</f>
        <v/>
      </c>
      <c r="T1183" s="11">
        <f t="shared" si="18"/>
        <v>0</v>
      </c>
      <c r="U1183" s="11">
        <f>VLOOKUP(tblSalaries[[#This Row],[Region]],SReg,2,FALSE)</f>
        <v>0</v>
      </c>
      <c r="V1183" s="11">
        <f>VLOOKUP(tblSalaries[[#This Row],[How many hours of a day you work on Excel]],SHours,2,FALSE)</f>
        <v>1</v>
      </c>
      <c r="W1183" s="11">
        <f>IF(tblSalaries[[#This Row],[Years of Experience]]="",Filters!$I$10,VLOOKUP(tblSalaries[[#This Row],[Years of Experience]],Filters!$G$3:$I$9,3,TRUE))</f>
        <v>1</v>
      </c>
    </row>
    <row r="1184" spans="2:23" ht="15" customHeight="1" x14ac:dyDescent="0.25">
      <c r="B1184" t="s">
        <v>2580</v>
      </c>
      <c r="C1184" s="1">
        <v>41058.004861111112</v>
      </c>
      <c r="D1184">
        <v>4451.9791718606421</v>
      </c>
      <c r="E1184" t="s">
        <v>954</v>
      </c>
      <c r="F1184" t="s">
        <v>45</v>
      </c>
      <c r="G1184" t="s">
        <v>6</v>
      </c>
      <c r="H1184" t="s">
        <v>7</v>
      </c>
      <c r="I1184">
        <v>1</v>
      </c>
      <c r="J1184" t="str">
        <f>VLOOKUP(tblSalaries[[#This Row],[clean Country]],tblCountries[[#All],[Mapping]:[Region]],2,FALSE)</f>
        <v>APAC</v>
      </c>
      <c r="L1184" s="9" t="str">
        <f>IF($T1184,tblSalaries[[#This Row],[Salary in USD]],"")</f>
        <v/>
      </c>
      <c r="M1184" s="9" t="str">
        <f>IF($T1184,tblSalaries[[#This Row],[Your Job Title]],"")</f>
        <v/>
      </c>
      <c r="N1184" s="9" t="str">
        <f>IF($T1184,tblSalaries[[#This Row],[Job Type]],"")</f>
        <v/>
      </c>
      <c r="O1184" s="9" t="str">
        <f>IF($T1184,tblSalaries[[#This Row],[clean Country]],"")</f>
        <v/>
      </c>
      <c r="P1184" s="9" t="str">
        <f>IF($T1184,tblSalaries[[#This Row],[How many hours of a day you work on Excel]],"")</f>
        <v/>
      </c>
      <c r="Q1184" s="9" t="str">
        <f>IF($T1184,tblSalaries[[#This Row],[Years of Experience]],"")</f>
        <v/>
      </c>
      <c r="R1184" s="9" t="str">
        <f>IF($T1184,tblSalaries[[#This Row],[Region]],"")</f>
        <v/>
      </c>
      <c r="T1184" s="11">
        <f t="shared" si="18"/>
        <v>0</v>
      </c>
      <c r="U1184" s="11">
        <f>VLOOKUP(tblSalaries[[#This Row],[Region]],SReg,2,FALSE)</f>
        <v>0</v>
      </c>
      <c r="V1184" s="11">
        <f>VLOOKUP(tblSalaries[[#This Row],[How many hours of a day you work on Excel]],SHours,2,FALSE)</f>
        <v>1</v>
      </c>
      <c r="W1184" s="11">
        <f>IF(tblSalaries[[#This Row],[Years of Experience]]="",Filters!$I$10,VLOOKUP(tblSalaries[[#This Row],[Years of Experience]],Filters!$G$3:$I$9,3,TRUE))</f>
        <v>0</v>
      </c>
    </row>
    <row r="1185" spans="2:23" ht="15" customHeight="1" x14ac:dyDescent="0.25">
      <c r="B1185" t="s">
        <v>2581</v>
      </c>
      <c r="C1185" s="1">
        <v>41058.005277777775</v>
      </c>
      <c r="D1185">
        <v>25407.988779832154</v>
      </c>
      <c r="E1185" t="s">
        <v>955</v>
      </c>
      <c r="F1185" t="s">
        <v>45</v>
      </c>
      <c r="G1185" t="s">
        <v>140</v>
      </c>
      <c r="H1185" t="s">
        <v>22</v>
      </c>
      <c r="I1185">
        <v>12</v>
      </c>
      <c r="J1185" t="str">
        <f>VLOOKUP(tblSalaries[[#This Row],[clean Country]],tblCountries[[#All],[Mapping]:[Region]],2,FALSE)</f>
        <v>EMEA</v>
      </c>
      <c r="L1185" s="9" t="str">
        <f>IF($T1185,tblSalaries[[#This Row],[Salary in USD]],"")</f>
        <v/>
      </c>
      <c r="M1185" s="9" t="str">
        <f>IF($T1185,tblSalaries[[#This Row],[Your Job Title]],"")</f>
        <v/>
      </c>
      <c r="N1185" s="9" t="str">
        <f>IF($T1185,tblSalaries[[#This Row],[Job Type]],"")</f>
        <v/>
      </c>
      <c r="O1185" s="9" t="str">
        <f>IF($T1185,tblSalaries[[#This Row],[clean Country]],"")</f>
        <v/>
      </c>
      <c r="P1185" s="9" t="str">
        <f>IF($T1185,tblSalaries[[#This Row],[How many hours of a day you work on Excel]],"")</f>
        <v/>
      </c>
      <c r="Q1185" s="9" t="str">
        <f>IF($T1185,tblSalaries[[#This Row],[Years of Experience]],"")</f>
        <v/>
      </c>
      <c r="R1185" s="9" t="str">
        <f>IF($T1185,tblSalaries[[#This Row],[Region]],"")</f>
        <v/>
      </c>
      <c r="T1185" s="11">
        <f t="shared" si="18"/>
        <v>0</v>
      </c>
      <c r="U1185" s="11">
        <f>VLOOKUP(tblSalaries[[#This Row],[Region]],SReg,2,FALSE)</f>
        <v>0</v>
      </c>
      <c r="V1185" s="11">
        <f>VLOOKUP(tblSalaries[[#This Row],[How many hours of a day you work on Excel]],SHours,2,FALSE)</f>
        <v>0</v>
      </c>
      <c r="W1185" s="11">
        <f>IF(tblSalaries[[#This Row],[Years of Experience]]="",Filters!$I$10,VLOOKUP(tblSalaries[[#This Row],[Years of Experience]],Filters!$G$3:$I$9,3,TRUE))</f>
        <v>1</v>
      </c>
    </row>
    <row r="1186" spans="2:23" ht="15" customHeight="1" x14ac:dyDescent="0.25">
      <c r="B1186" t="s">
        <v>2582</v>
      </c>
      <c r="C1186" s="1">
        <v>41058.008599537039</v>
      </c>
      <c r="D1186">
        <v>23000</v>
      </c>
      <c r="E1186" t="s">
        <v>956</v>
      </c>
      <c r="F1186" t="s">
        <v>258</v>
      </c>
      <c r="G1186" t="s">
        <v>110</v>
      </c>
      <c r="H1186" t="s">
        <v>10</v>
      </c>
      <c r="I1186">
        <v>14</v>
      </c>
      <c r="J1186" t="str">
        <f>VLOOKUP(tblSalaries[[#This Row],[clean Country]],tblCountries[[#All],[Mapping]:[Region]],2,FALSE)</f>
        <v>EMEA</v>
      </c>
      <c r="L1186" s="9" t="str">
        <f>IF($T1186,tblSalaries[[#This Row],[Salary in USD]],"")</f>
        <v/>
      </c>
      <c r="M1186" s="9" t="str">
        <f>IF($T1186,tblSalaries[[#This Row],[Your Job Title]],"")</f>
        <v/>
      </c>
      <c r="N1186" s="9" t="str">
        <f>IF($T1186,tblSalaries[[#This Row],[Job Type]],"")</f>
        <v/>
      </c>
      <c r="O1186" s="9" t="str">
        <f>IF($T1186,tblSalaries[[#This Row],[clean Country]],"")</f>
        <v/>
      </c>
      <c r="P1186" s="9" t="str">
        <f>IF($T1186,tblSalaries[[#This Row],[How many hours of a day you work on Excel]],"")</f>
        <v/>
      </c>
      <c r="Q1186" s="9" t="str">
        <f>IF($T1186,tblSalaries[[#This Row],[Years of Experience]],"")</f>
        <v/>
      </c>
      <c r="R1186" s="9" t="str">
        <f>IF($T1186,tblSalaries[[#This Row],[Region]],"")</f>
        <v/>
      </c>
      <c r="T1186" s="11">
        <f t="shared" si="18"/>
        <v>0</v>
      </c>
      <c r="U1186" s="11">
        <f>VLOOKUP(tblSalaries[[#This Row],[Region]],SReg,2,FALSE)</f>
        <v>0</v>
      </c>
      <c r="V1186" s="11">
        <f>VLOOKUP(tblSalaries[[#This Row],[How many hours of a day you work on Excel]],SHours,2,FALSE)</f>
        <v>1</v>
      </c>
      <c r="W1186" s="11">
        <f>IF(tblSalaries[[#This Row],[Years of Experience]]="",Filters!$I$10,VLOOKUP(tblSalaries[[#This Row],[Years of Experience]],Filters!$G$3:$I$9,3,TRUE))</f>
        <v>1</v>
      </c>
    </row>
    <row r="1187" spans="2:23" ht="15" customHeight="1" x14ac:dyDescent="0.25">
      <c r="B1187" t="s">
        <v>2583</v>
      </c>
      <c r="C1187" s="1">
        <v>41058.011747685188</v>
      </c>
      <c r="D1187">
        <v>16027.125018698311</v>
      </c>
      <c r="E1187" t="s">
        <v>957</v>
      </c>
      <c r="F1187" t="s">
        <v>45</v>
      </c>
      <c r="G1187" t="s">
        <v>6</v>
      </c>
      <c r="H1187" t="s">
        <v>22</v>
      </c>
      <c r="I1187">
        <v>13</v>
      </c>
      <c r="J1187" t="str">
        <f>VLOOKUP(tblSalaries[[#This Row],[clean Country]],tblCountries[[#All],[Mapping]:[Region]],2,FALSE)</f>
        <v>APAC</v>
      </c>
      <c r="L1187" s="9" t="str">
        <f>IF($T1187,tblSalaries[[#This Row],[Salary in USD]],"")</f>
        <v/>
      </c>
      <c r="M1187" s="9" t="str">
        <f>IF($T1187,tblSalaries[[#This Row],[Your Job Title]],"")</f>
        <v/>
      </c>
      <c r="N1187" s="9" t="str">
        <f>IF($T1187,tblSalaries[[#This Row],[Job Type]],"")</f>
        <v/>
      </c>
      <c r="O1187" s="9" t="str">
        <f>IF($T1187,tblSalaries[[#This Row],[clean Country]],"")</f>
        <v/>
      </c>
      <c r="P1187" s="9" t="str">
        <f>IF($T1187,tblSalaries[[#This Row],[How many hours of a day you work on Excel]],"")</f>
        <v/>
      </c>
      <c r="Q1187" s="9" t="str">
        <f>IF($T1187,tblSalaries[[#This Row],[Years of Experience]],"")</f>
        <v/>
      </c>
      <c r="R1187" s="9" t="str">
        <f>IF($T1187,tblSalaries[[#This Row],[Region]],"")</f>
        <v/>
      </c>
      <c r="T1187" s="11">
        <f t="shared" si="18"/>
        <v>0</v>
      </c>
      <c r="U1187" s="11">
        <f>VLOOKUP(tblSalaries[[#This Row],[Region]],SReg,2,FALSE)</f>
        <v>0</v>
      </c>
      <c r="V1187" s="11">
        <f>VLOOKUP(tblSalaries[[#This Row],[How many hours of a day you work on Excel]],SHours,2,FALSE)</f>
        <v>0</v>
      </c>
      <c r="W1187" s="11">
        <f>IF(tblSalaries[[#This Row],[Years of Experience]]="",Filters!$I$10,VLOOKUP(tblSalaries[[#This Row],[Years of Experience]],Filters!$G$3:$I$9,3,TRUE))</f>
        <v>1</v>
      </c>
    </row>
    <row r="1188" spans="2:23" ht="15" customHeight="1" x14ac:dyDescent="0.25">
      <c r="B1188" t="s">
        <v>2584</v>
      </c>
      <c r="C1188" s="1">
        <v>41058.017812500002</v>
      </c>
      <c r="D1188">
        <v>60000</v>
      </c>
      <c r="E1188" t="s">
        <v>958</v>
      </c>
      <c r="F1188" t="s">
        <v>233</v>
      </c>
      <c r="G1188" t="s">
        <v>12</v>
      </c>
      <c r="H1188" t="s">
        <v>22</v>
      </c>
      <c r="I1188">
        <v>6</v>
      </c>
      <c r="J1188" t="str">
        <f>VLOOKUP(tblSalaries[[#This Row],[clean Country]],tblCountries[[#All],[Mapping]:[Region]],2,FALSE)</f>
        <v>USA</v>
      </c>
      <c r="L1188" s="9" t="str">
        <f>IF($T1188,tblSalaries[[#This Row],[Salary in USD]],"")</f>
        <v/>
      </c>
      <c r="M1188" s="9" t="str">
        <f>IF($T1188,tblSalaries[[#This Row],[Your Job Title]],"")</f>
        <v/>
      </c>
      <c r="N1188" s="9" t="str">
        <f>IF($T1188,tblSalaries[[#This Row],[Job Type]],"")</f>
        <v/>
      </c>
      <c r="O1188" s="9" t="str">
        <f>IF($T1188,tblSalaries[[#This Row],[clean Country]],"")</f>
        <v/>
      </c>
      <c r="P1188" s="9" t="str">
        <f>IF($T1188,tblSalaries[[#This Row],[How many hours of a day you work on Excel]],"")</f>
        <v/>
      </c>
      <c r="Q1188" s="9" t="str">
        <f>IF($T1188,tblSalaries[[#This Row],[Years of Experience]],"")</f>
        <v/>
      </c>
      <c r="R1188" s="9" t="str">
        <f>IF($T1188,tblSalaries[[#This Row],[Region]],"")</f>
        <v/>
      </c>
      <c r="T1188" s="11">
        <f t="shared" si="18"/>
        <v>0</v>
      </c>
      <c r="U1188" s="11">
        <f>VLOOKUP(tblSalaries[[#This Row],[Region]],SReg,2,FALSE)</f>
        <v>1</v>
      </c>
      <c r="V1188" s="11">
        <f>VLOOKUP(tblSalaries[[#This Row],[How many hours of a day you work on Excel]],SHours,2,FALSE)</f>
        <v>0</v>
      </c>
      <c r="W1188" s="11">
        <f>IF(tblSalaries[[#This Row],[Years of Experience]]="",Filters!$I$10,VLOOKUP(tblSalaries[[#This Row],[Years of Experience]],Filters!$G$3:$I$9,3,TRUE))</f>
        <v>0</v>
      </c>
    </row>
    <row r="1189" spans="2:23" ht="15" customHeight="1" x14ac:dyDescent="0.25">
      <c r="B1189" t="s">
        <v>2585</v>
      </c>
      <c r="C1189" s="1">
        <v>41058.017893518518</v>
      </c>
      <c r="D1189">
        <v>4800</v>
      </c>
      <c r="E1189" t="s">
        <v>11</v>
      </c>
      <c r="F1189" t="s">
        <v>17</v>
      </c>
      <c r="G1189" t="s">
        <v>6</v>
      </c>
      <c r="H1189" t="s">
        <v>7</v>
      </c>
      <c r="I1189">
        <v>5</v>
      </c>
      <c r="J1189" t="str">
        <f>VLOOKUP(tblSalaries[[#This Row],[clean Country]],tblCountries[[#All],[Mapping]:[Region]],2,FALSE)</f>
        <v>APAC</v>
      </c>
      <c r="L1189" s="9" t="str">
        <f>IF($T1189,tblSalaries[[#This Row],[Salary in USD]],"")</f>
        <v/>
      </c>
      <c r="M1189" s="9" t="str">
        <f>IF($T1189,tblSalaries[[#This Row],[Your Job Title]],"")</f>
        <v/>
      </c>
      <c r="N1189" s="9" t="str">
        <f>IF($T1189,tblSalaries[[#This Row],[Job Type]],"")</f>
        <v/>
      </c>
      <c r="O1189" s="9" t="str">
        <f>IF($T1189,tblSalaries[[#This Row],[clean Country]],"")</f>
        <v/>
      </c>
      <c r="P1189" s="9" t="str">
        <f>IF($T1189,tblSalaries[[#This Row],[How many hours of a day you work on Excel]],"")</f>
        <v/>
      </c>
      <c r="Q1189" s="9" t="str">
        <f>IF($T1189,tblSalaries[[#This Row],[Years of Experience]],"")</f>
        <v/>
      </c>
      <c r="R1189" s="9" t="str">
        <f>IF($T1189,tblSalaries[[#This Row],[Region]],"")</f>
        <v/>
      </c>
      <c r="T1189" s="11">
        <f t="shared" si="18"/>
        <v>0</v>
      </c>
      <c r="U1189" s="11">
        <f>VLOOKUP(tblSalaries[[#This Row],[Region]],SReg,2,FALSE)</f>
        <v>0</v>
      </c>
      <c r="V1189" s="11">
        <f>VLOOKUP(tblSalaries[[#This Row],[How many hours of a day you work on Excel]],SHours,2,FALSE)</f>
        <v>1</v>
      </c>
      <c r="W1189" s="11">
        <f>IF(tblSalaries[[#This Row],[Years of Experience]]="",Filters!$I$10,VLOOKUP(tblSalaries[[#This Row],[Years of Experience]],Filters!$G$3:$I$9,3,TRUE))</f>
        <v>0</v>
      </c>
    </row>
    <row r="1190" spans="2:23" ht="15" customHeight="1" x14ac:dyDescent="0.25">
      <c r="B1190" t="s">
        <v>2586</v>
      </c>
      <c r="C1190" s="1">
        <v>41058.01829861111</v>
      </c>
      <c r="D1190">
        <v>106815.148267971</v>
      </c>
      <c r="E1190" t="s">
        <v>960</v>
      </c>
      <c r="F1190" t="s">
        <v>45</v>
      </c>
      <c r="G1190" t="s">
        <v>660</v>
      </c>
      <c r="H1190" t="s">
        <v>7</v>
      </c>
      <c r="I1190">
        <v>25</v>
      </c>
      <c r="J1190" t="str">
        <f>VLOOKUP(tblSalaries[[#This Row],[clean Country]],tblCountries[[#All],[Mapping]:[Region]],2,FALSE)</f>
        <v>EMEA</v>
      </c>
      <c r="L1190" s="9" t="str">
        <f>IF($T1190,tblSalaries[[#This Row],[Salary in USD]],"")</f>
        <v/>
      </c>
      <c r="M1190" s="9" t="str">
        <f>IF($T1190,tblSalaries[[#This Row],[Your Job Title]],"")</f>
        <v/>
      </c>
      <c r="N1190" s="9" t="str">
        <f>IF($T1190,tblSalaries[[#This Row],[Job Type]],"")</f>
        <v/>
      </c>
      <c r="O1190" s="9" t="str">
        <f>IF($T1190,tblSalaries[[#This Row],[clean Country]],"")</f>
        <v/>
      </c>
      <c r="P1190" s="9" t="str">
        <f>IF($T1190,tblSalaries[[#This Row],[How many hours of a day you work on Excel]],"")</f>
        <v/>
      </c>
      <c r="Q1190" s="9" t="str">
        <f>IF($T1190,tblSalaries[[#This Row],[Years of Experience]],"")</f>
        <v/>
      </c>
      <c r="R1190" s="9" t="str">
        <f>IF($T1190,tblSalaries[[#This Row],[Region]],"")</f>
        <v/>
      </c>
      <c r="T1190" s="11">
        <f t="shared" si="18"/>
        <v>0</v>
      </c>
      <c r="U1190" s="11">
        <f>VLOOKUP(tblSalaries[[#This Row],[Region]],SReg,2,FALSE)</f>
        <v>0</v>
      </c>
      <c r="V1190" s="11">
        <f>VLOOKUP(tblSalaries[[#This Row],[How many hours of a day you work on Excel]],SHours,2,FALSE)</f>
        <v>1</v>
      </c>
      <c r="W1190" s="11">
        <f>IF(tblSalaries[[#This Row],[Years of Experience]]="",Filters!$I$10,VLOOKUP(tblSalaries[[#This Row],[Years of Experience]],Filters!$G$3:$I$9,3,TRUE))</f>
        <v>1</v>
      </c>
    </row>
    <row r="1191" spans="2:23" ht="15" customHeight="1" x14ac:dyDescent="0.25">
      <c r="B1191" t="s">
        <v>2587</v>
      </c>
      <c r="C1191" s="1">
        <v>41058.019884259258</v>
      </c>
      <c r="D1191">
        <v>8903.9583437212841</v>
      </c>
      <c r="E1191" t="s">
        <v>294</v>
      </c>
      <c r="F1191" t="s">
        <v>294</v>
      </c>
      <c r="G1191" t="s">
        <v>6</v>
      </c>
      <c r="H1191" t="s">
        <v>15</v>
      </c>
      <c r="I1191">
        <v>3</v>
      </c>
      <c r="J1191" t="str">
        <f>VLOOKUP(tblSalaries[[#This Row],[clean Country]],tblCountries[[#All],[Mapping]:[Region]],2,FALSE)</f>
        <v>APAC</v>
      </c>
      <c r="L1191" s="9" t="str">
        <f>IF($T1191,tblSalaries[[#This Row],[Salary in USD]],"")</f>
        <v/>
      </c>
      <c r="M1191" s="9" t="str">
        <f>IF($T1191,tblSalaries[[#This Row],[Your Job Title]],"")</f>
        <v/>
      </c>
      <c r="N1191" s="9" t="str">
        <f>IF($T1191,tblSalaries[[#This Row],[Job Type]],"")</f>
        <v/>
      </c>
      <c r="O1191" s="9" t="str">
        <f>IF($T1191,tblSalaries[[#This Row],[clean Country]],"")</f>
        <v/>
      </c>
      <c r="P1191" s="9" t="str">
        <f>IF($T1191,tblSalaries[[#This Row],[How many hours of a day you work on Excel]],"")</f>
        <v/>
      </c>
      <c r="Q1191" s="9" t="str">
        <f>IF($T1191,tblSalaries[[#This Row],[Years of Experience]],"")</f>
        <v/>
      </c>
      <c r="R1191" s="9" t="str">
        <f>IF($T1191,tblSalaries[[#This Row],[Region]],"")</f>
        <v/>
      </c>
      <c r="T1191" s="11">
        <f t="shared" si="18"/>
        <v>0</v>
      </c>
      <c r="U1191" s="11">
        <f>VLOOKUP(tblSalaries[[#This Row],[Region]],SReg,2,FALSE)</f>
        <v>0</v>
      </c>
      <c r="V1191" s="11">
        <f>VLOOKUP(tblSalaries[[#This Row],[How many hours of a day you work on Excel]],SHours,2,FALSE)</f>
        <v>0</v>
      </c>
      <c r="W1191" s="11">
        <f>IF(tblSalaries[[#This Row],[Years of Experience]]="",Filters!$I$10,VLOOKUP(tblSalaries[[#This Row],[Years of Experience]],Filters!$G$3:$I$9,3,TRUE))</f>
        <v>0</v>
      </c>
    </row>
    <row r="1192" spans="2:23" ht="15" customHeight="1" x14ac:dyDescent="0.25">
      <c r="B1192" t="s">
        <v>2588</v>
      </c>
      <c r="C1192" s="1">
        <v>41058.020509259259</v>
      </c>
      <c r="D1192">
        <v>60000</v>
      </c>
      <c r="E1192" t="s">
        <v>961</v>
      </c>
      <c r="F1192" t="s">
        <v>45</v>
      </c>
      <c r="G1192" t="s">
        <v>12</v>
      </c>
      <c r="H1192" t="s">
        <v>7</v>
      </c>
      <c r="I1192">
        <v>12</v>
      </c>
      <c r="J1192" t="str">
        <f>VLOOKUP(tblSalaries[[#This Row],[clean Country]],tblCountries[[#All],[Mapping]:[Region]],2,FALSE)</f>
        <v>USA</v>
      </c>
      <c r="L1192" s="9">
        <f>IF($T1192,tblSalaries[[#This Row],[Salary in USD]],"")</f>
        <v>60000</v>
      </c>
      <c r="M1192" s="9" t="str">
        <f>IF($T1192,tblSalaries[[#This Row],[Your Job Title]],"")</f>
        <v>sample manager</v>
      </c>
      <c r="N1192" s="9" t="str">
        <f>IF($T1192,tblSalaries[[#This Row],[Job Type]],"")</f>
        <v>Manager</v>
      </c>
      <c r="O1192" s="9" t="str">
        <f>IF($T1192,tblSalaries[[#This Row],[clean Country]],"")</f>
        <v>USA</v>
      </c>
      <c r="P1192" s="9" t="str">
        <f>IF($T1192,tblSalaries[[#This Row],[How many hours of a day you work on Excel]],"")</f>
        <v>4 to 6 hours a day</v>
      </c>
      <c r="Q1192" s="9">
        <f>IF($T1192,tblSalaries[[#This Row],[Years of Experience]],"")</f>
        <v>12</v>
      </c>
      <c r="R1192" s="9" t="str">
        <f>IF($T1192,tblSalaries[[#This Row],[Region]],"")</f>
        <v>USA</v>
      </c>
      <c r="T1192" s="11">
        <f t="shared" si="18"/>
        <v>1</v>
      </c>
      <c r="U1192" s="11">
        <f>VLOOKUP(tblSalaries[[#This Row],[Region]],SReg,2,FALSE)</f>
        <v>1</v>
      </c>
      <c r="V1192" s="11">
        <f>VLOOKUP(tblSalaries[[#This Row],[How many hours of a day you work on Excel]],SHours,2,FALSE)</f>
        <v>1</v>
      </c>
      <c r="W1192" s="11">
        <f>IF(tblSalaries[[#This Row],[Years of Experience]]="",Filters!$I$10,VLOOKUP(tblSalaries[[#This Row],[Years of Experience]],Filters!$G$3:$I$9,3,TRUE))</f>
        <v>1</v>
      </c>
    </row>
    <row r="1193" spans="2:23" ht="15" customHeight="1" x14ac:dyDescent="0.25">
      <c r="B1193" t="s">
        <v>2589</v>
      </c>
      <c r="C1193" s="1">
        <v>41058.021319444444</v>
      </c>
      <c r="D1193">
        <v>46300.583387350678</v>
      </c>
      <c r="E1193" t="s">
        <v>962</v>
      </c>
      <c r="F1193" t="s">
        <v>45</v>
      </c>
      <c r="G1193" t="s">
        <v>6</v>
      </c>
      <c r="H1193" t="s">
        <v>7</v>
      </c>
      <c r="I1193">
        <v>4</v>
      </c>
      <c r="J1193" t="str">
        <f>VLOOKUP(tblSalaries[[#This Row],[clean Country]],tblCountries[[#All],[Mapping]:[Region]],2,FALSE)</f>
        <v>APAC</v>
      </c>
      <c r="L1193" s="9" t="str">
        <f>IF($T1193,tblSalaries[[#This Row],[Salary in USD]],"")</f>
        <v/>
      </c>
      <c r="M1193" s="9" t="str">
        <f>IF($T1193,tblSalaries[[#This Row],[Your Job Title]],"")</f>
        <v/>
      </c>
      <c r="N1193" s="9" t="str">
        <f>IF($T1193,tblSalaries[[#This Row],[Job Type]],"")</f>
        <v/>
      </c>
      <c r="O1193" s="9" t="str">
        <f>IF($T1193,tblSalaries[[#This Row],[clean Country]],"")</f>
        <v/>
      </c>
      <c r="P1193" s="9" t="str">
        <f>IF($T1193,tblSalaries[[#This Row],[How many hours of a day you work on Excel]],"")</f>
        <v/>
      </c>
      <c r="Q1193" s="9" t="str">
        <f>IF($T1193,tblSalaries[[#This Row],[Years of Experience]],"")</f>
        <v/>
      </c>
      <c r="R1193" s="9" t="str">
        <f>IF($T1193,tblSalaries[[#This Row],[Region]],"")</f>
        <v/>
      </c>
      <c r="T1193" s="11">
        <f t="shared" si="18"/>
        <v>0</v>
      </c>
      <c r="U1193" s="11">
        <f>VLOOKUP(tblSalaries[[#This Row],[Region]],SReg,2,FALSE)</f>
        <v>0</v>
      </c>
      <c r="V1193" s="11">
        <f>VLOOKUP(tblSalaries[[#This Row],[How many hours of a day you work on Excel]],SHours,2,FALSE)</f>
        <v>1</v>
      </c>
      <c r="W1193" s="11">
        <f>IF(tblSalaries[[#This Row],[Years of Experience]]="",Filters!$I$10,VLOOKUP(tblSalaries[[#This Row],[Years of Experience]],Filters!$G$3:$I$9,3,TRUE))</f>
        <v>0</v>
      </c>
    </row>
    <row r="1194" spans="2:23" ht="15" customHeight="1" x14ac:dyDescent="0.25">
      <c r="B1194" t="s">
        <v>2590</v>
      </c>
      <c r="C1194" s="1">
        <v>41058.022627314815</v>
      </c>
      <c r="D1194">
        <v>13355.937515581925</v>
      </c>
      <c r="E1194" t="s">
        <v>751</v>
      </c>
      <c r="F1194" t="s">
        <v>45</v>
      </c>
      <c r="G1194" t="s">
        <v>6</v>
      </c>
      <c r="H1194" t="s">
        <v>15</v>
      </c>
      <c r="I1194">
        <v>3</v>
      </c>
      <c r="J1194" t="str">
        <f>VLOOKUP(tblSalaries[[#This Row],[clean Country]],tblCountries[[#All],[Mapping]:[Region]],2,FALSE)</f>
        <v>APAC</v>
      </c>
      <c r="L1194" s="9" t="str">
        <f>IF($T1194,tblSalaries[[#This Row],[Salary in USD]],"")</f>
        <v/>
      </c>
      <c r="M1194" s="9" t="str">
        <f>IF($T1194,tblSalaries[[#This Row],[Your Job Title]],"")</f>
        <v/>
      </c>
      <c r="N1194" s="9" t="str">
        <f>IF($T1194,tblSalaries[[#This Row],[Job Type]],"")</f>
        <v/>
      </c>
      <c r="O1194" s="9" t="str">
        <f>IF($T1194,tblSalaries[[#This Row],[clean Country]],"")</f>
        <v/>
      </c>
      <c r="P1194" s="9" t="str">
        <f>IF($T1194,tblSalaries[[#This Row],[How many hours of a day you work on Excel]],"")</f>
        <v/>
      </c>
      <c r="Q1194" s="9" t="str">
        <f>IF($T1194,tblSalaries[[#This Row],[Years of Experience]],"")</f>
        <v/>
      </c>
      <c r="R1194" s="9" t="str">
        <f>IF($T1194,tblSalaries[[#This Row],[Region]],"")</f>
        <v/>
      </c>
      <c r="T1194" s="11">
        <f t="shared" si="18"/>
        <v>0</v>
      </c>
      <c r="U1194" s="11">
        <f>VLOOKUP(tblSalaries[[#This Row],[Region]],SReg,2,FALSE)</f>
        <v>0</v>
      </c>
      <c r="V1194" s="11">
        <f>VLOOKUP(tblSalaries[[#This Row],[How many hours of a day you work on Excel]],SHours,2,FALSE)</f>
        <v>0</v>
      </c>
      <c r="W1194" s="11">
        <f>IF(tblSalaries[[#This Row],[Years of Experience]]="",Filters!$I$10,VLOOKUP(tblSalaries[[#This Row],[Years of Experience]],Filters!$G$3:$I$9,3,TRUE))</f>
        <v>0</v>
      </c>
    </row>
    <row r="1195" spans="2:23" ht="15" customHeight="1" x14ac:dyDescent="0.25">
      <c r="B1195" t="s">
        <v>2591</v>
      </c>
      <c r="C1195" s="1">
        <v>41058.025243055556</v>
      </c>
      <c r="D1195">
        <v>74000</v>
      </c>
      <c r="E1195" t="s">
        <v>963</v>
      </c>
      <c r="F1195" t="s">
        <v>56</v>
      </c>
      <c r="G1195" t="s">
        <v>12</v>
      </c>
      <c r="H1195" t="s">
        <v>7</v>
      </c>
      <c r="I1195">
        <v>10</v>
      </c>
      <c r="J1195" t="str">
        <f>VLOOKUP(tblSalaries[[#This Row],[clean Country]],tblCountries[[#All],[Mapping]:[Region]],2,FALSE)</f>
        <v>USA</v>
      </c>
      <c r="L1195" s="9">
        <f>IF($T1195,tblSalaries[[#This Row],[Salary in USD]],"")</f>
        <v>74000</v>
      </c>
      <c r="M1195" s="9" t="str">
        <f>IF($T1195,tblSalaries[[#This Row],[Your Job Title]],"")</f>
        <v>marketing specialist</v>
      </c>
      <c r="N1195" s="9" t="str">
        <f>IF($T1195,tblSalaries[[#This Row],[Job Type]],"")</f>
        <v>Specialist</v>
      </c>
      <c r="O1195" s="9" t="str">
        <f>IF($T1195,tblSalaries[[#This Row],[clean Country]],"")</f>
        <v>USA</v>
      </c>
      <c r="P1195" s="9" t="str">
        <f>IF($T1195,tblSalaries[[#This Row],[How many hours of a day you work on Excel]],"")</f>
        <v>4 to 6 hours a day</v>
      </c>
      <c r="Q1195" s="9">
        <f>IF($T1195,tblSalaries[[#This Row],[Years of Experience]],"")</f>
        <v>10</v>
      </c>
      <c r="R1195" s="9" t="str">
        <f>IF($T1195,tblSalaries[[#This Row],[Region]],"")</f>
        <v>USA</v>
      </c>
      <c r="T1195" s="11">
        <f t="shared" si="18"/>
        <v>1</v>
      </c>
      <c r="U1195" s="11">
        <f>VLOOKUP(tblSalaries[[#This Row],[Region]],SReg,2,FALSE)</f>
        <v>1</v>
      </c>
      <c r="V1195" s="11">
        <f>VLOOKUP(tblSalaries[[#This Row],[How many hours of a day you work on Excel]],SHours,2,FALSE)</f>
        <v>1</v>
      </c>
      <c r="W1195" s="11">
        <f>IF(tblSalaries[[#This Row],[Years of Experience]]="",Filters!$I$10,VLOOKUP(tblSalaries[[#This Row],[Years of Experience]],Filters!$G$3:$I$9,3,TRUE))</f>
        <v>1</v>
      </c>
    </row>
    <row r="1196" spans="2:23" ht="15" customHeight="1" x14ac:dyDescent="0.25">
      <c r="B1196" t="s">
        <v>2592</v>
      </c>
      <c r="C1196" s="1">
        <v>41058.032835648148</v>
      </c>
      <c r="D1196">
        <v>95856</v>
      </c>
      <c r="E1196" t="s">
        <v>17</v>
      </c>
      <c r="F1196" t="s">
        <v>17</v>
      </c>
      <c r="G1196" t="s">
        <v>12</v>
      </c>
      <c r="H1196" t="s">
        <v>15</v>
      </c>
      <c r="I1196">
        <v>13</v>
      </c>
      <c r="J1196" t="str">
        <f>VLOOKUP(tblSalaries[[#This Row],[clean Country]],tblCountries[[#All],[Mapping]:[Region]],2,FALSE)</f>
        <v>USA</v>
      </c>
      <c r="L1196" s="9" t="str">
        <f>IF($T1196,tblSalaries[[#This Row],[Salary in USD]],"")</f>
        <v/>
      </c>
      <c r="M1196" s="9" t="str">
        <f>IF($T1196,tblSalaries[[#This Row],[Your Job Title]],"")</f>
        <v/>
      </c>
      <c r="N1196" s="9" t="str">
        <f>IF($T1196,tblSalaries[[#This Row],[Job Type]],"")</f>
        <v/>
      </c>
      <c r="O1196" s="9" t="str">
        <f>IF($T1196,tblSalaries[[#This Row],[clean Country]],"")</f>
        <v/>
      </c>
      <c r="P1196" s="9" t="str">
        <f>IF($T1196,tblSalaries[[#This Row],[How many hours of a day you work on Excel]],"")</f>
        <v/>
      </c>
      <c r="Q1196" s="9" t="str">
        <f>IF($T1196,tblSalaries[[#This Row],[Years of Experience]],"")</f>
        <v/>
      </c>
      <c r="R1196" s="9" t="str">
        <f>IF($T1196,tblSalaries[[#This Row],[Region]],"")</f>
        <v/>
      </c>
      <c r="T1196" s="11">
        <f t="shared" si="18"/>
        <v>0</v>
      </c>
      <c r="U1196" s="11">
        <f>VLOOKUP(tblSalaries[[#This Row],[Region]],SReg,2,FALSE)</f>
        <v>1</v>
      </c>
      <c r="V1196" s="11">
        <f>VLOOKUP(tblSalaries[[#This Row],[How many hours of a day you work on Excel]],SHours,2,FALSE)</f>
        <v>0</v>
      </c>
      <c r="W1196" s="11">
        <f>IF(tblSalaries[[#This Row],[Years of Experience]]="",Filters!$I$10,VLOOKUP(tblSalaries[[#This Row],[Years of Experience]],Filters!$G$3:$I$9,3,TRUE))</f>
        <v>1</v>
      </c>
    </row>
    <row r="1197" spans="2:23" ht="15" customHeight="1" x14ac:dyDescent="0.25">
      <c r="B1197" t="s">
        <v>2593</v>
      </c>
      <c r="C1197" s="1">
        <v>41058.043969907405</v>
      </c>
      <c r="D1197">
        <v>40000</v>
      </c>
      <c r="E1197" t="s">
        <v>964</v>
      </c>
      <c r="F1197" t="s">
        <v>258</v>
      </c>
      <c r="G1197" t="s">
        <v>12</v>
      </c>
      <c r="H1197" t="s">
        <v>15</v>
      </c>
      <c r="I1197">
        <v>15</v>
      </c>
      <c r="J1197" t="str">
        <f>VLOOKUP(tblSalaries[[#This Row],[clean Country]],tblCountries[[#All],[Mapping]:[Region]],2,FALSE)</f>
        <v>USA</v>
      </c>
      <c r="L1197" s="9" t="str">
        <f>IF($T1197,tblSalaries[[#This Row],[Salary in USD]],"")</f>
        <v/>
      </c>
      <c r="M1197" s="9" t="str">
        <f>IF($T1197,tblSalaries[[#This Row],[Your Job Title]],"")</f>
        <v/>
      </c>
      <c r="N1197" s="9" t="str">
        <f>IF($T1197,tblSalaries[[#This Row],[Job Type]],"")</f>
        <v/>
      </c>
      <c r="O1197" s="9" t="str">
        <f>IF($T1197,tblSalaries[[#This Row],[clean Country]],"")</f>
        <v/>
      </c>
      <c r="P1197" s="9" t="str">
        <f>IF($T1197,tblSalaries[[#This Row],[How many hours of a day you work on Excel]],"")</f>
        <v/>
      </c>
      <c r="Q1197" s="9" t="str">
        <f>IF($T1197,tblSalaries[[#This Row],[Years of Experience]],"")</f>
        <v/>
      </c>
      <c r="R1197" s="9" t="str">
        <f>IF($T1197,tblSalaries[[#This Row],[Region]],"")</f>
        <v/>
      </c>
      <c r="T1197" s="11">
        <f t="shared" si="18"/>
        <v>0</v>
      </c>
      <c r="U1197" s="11">
        <f>VLOOKUP(tblSalaries[[#This Row],[Region]],SReg,2,FALSE)</f>
        <v>1</v>
      </c>
      <c r="V1197" s="11">
        <f>VLOOKUP(tblSalaries[[#This Row],[How many hours of a day you work on Excel]],SHours,2,FALSE)</f>
        <v>0</v>
      </c>
      <c r="W1197" s="11">
        <f>IF(tblSalaries[[#This Row],[Years of Experience]]="",Filters!$I$10,VLOOKUP(tblSalaries[[#This Row],[Years of Experience]],Filters!$G$3:$I$9,3,TRUE))</f>
        <v>1</v>
      </c>
    </row>
    <row r="1198" spans="2:23" ht="15" customHeight="1" x14ac:dyDescent="0.25">
      <c r="B1198" t="s">
        <v>2594</v>
      </c>
      <c r="C1198" s="1">
        <v>41058.046342592592</v>
      </c>
      <c r="D1198">
        <v>4400</v>
      </c>
      <c r="E1198" t="s">
        <v>965</v>
      </c>
      <c r="F1198" t="s">
        <v>45</v>
      </c>
      <c r="G1198" t="s">
        <v>966</v>
      </c>
      <c r="H1198" t="s">
        <v>15</v>
      </c>
      <c r="I1198">
        <v>5</v>
      </c>
      <c r="J1198" t="str">
        <f>VLOOKUP(tblSalaries[[#This Row],[clean Country]],tblCountries[[#All],[Mapping]:[Region]],2,FALSE)</f>
        <v>S AMER</v>
      </c>
      <c r="L1198" s="9" t="str">
        <f>IF($T1198,tblSalaries[[#This Row],[Salary in USD]],"")</f>
        <v/>
      </c>
      <c r="M1198" s="9" t="str">
        <f>IF($T1198,tblSalaries[[#This Row],[Your Job Title]],"")</f>
        <v/>
      </c>
      <c r="N1198" s="9" t="str">
        <f>IF($T1198,tblSalaries[[#This Row],[Job Type]],"")</f>
        <v/>
      </c>
      <c r="O1198" s="9" t="str">
        <f>IF($T1198,tblSalaries[[#This Row],[clean Country]],"")</f>
        <v/>
      </c>
      <c r="P1198" s="9" t="str">
        <f>IF($T1198,tblSalaries[[#This Row],[How many hours of a day you work on Excel]],"")</f>
        <v/>
      </c>
      <c r="Q1198" s="9" t="str">
        <f>IF($T1198,tblSalaries[[#This Row],[Years of Experience]],"")</f>
        <v/>
      </c>
      <c r="R1198" s="9" t="str">
        <f>IF($T1198,tblSalaries[[#This Row],[Region]],"")</f>
        <v/>
      </c>
      <c r="T1198" s="11">
        <f t="shared" si="18"/>
        <v>0</v>
      </c>
      <c r="U1198" s="11">
        <f>VLOOKUP(tblSalaries[[#This Row],[Region]],SReg,2,FALSE)</f>
        <v>0</v>
      </c>
      <c r="V1198" s="11">
        <f>VLOOKUP(tblSalaries[[#This Row],[How many hours of a day you work on Excel]],SHours,2,FALSE)</f>
        <v>0</v>
      </c>
      <c r="W1198" s="11">
        <f>IF(tblSalaries[[#This Row],[Years of Experience]]="",Filters!$I$10,VLOOKUP(tblSalaries[[#This Row],[Years of Experience]],Filters!$G$3:$I$9,3,TRUE))</f>
        <v>0</v>
      </c>
    </row>
    <row r="1199" spans="2:23" ht="15" customHeight="1" x14ac:dyDescent="0.25">
      <c r="B1199" t="s">
        <v>2595</v>
      </c>
      <c r="C1199" s="1">
        <v>41058.050324074073</v>
      </c>
      <c r="D1199">
        <v>90000</v>
      </c>
      <c r="E1199" t="s">
        <v>60</v>
      </c>
      <c r="F1199" t="s">
        <v>17</v>
      </c>
      <c r="G1199" t="s">
        <v>12</v>
      </c>
      <c r="H1199" t="s">
        <v>7</v>
      </c>
      <c r="I1199">
        <v>30</v>
      </c>
      <c r="J1199" t="str">
        <f>VLOOKUP(tblSalaries[[#This Row],[clean Country]],tblCountries[[#All],[Mapping]:[Region]],2,FALSE)</f>
        <v>USA</v>
      </c>
      <c r="L1199" s="9">
        <f>IF($T1199,tblSalaries[[#This Row],[Salary in USD]],"")</f>
        <v>90000</v>
      </c>
      <c r="M1199" s="9" t="str">
        <f>IF($T1199,tblSalaries[[#This Row],[Your Job Title]],"")</f>
        <v>Senior Analyst</v>
      </c>
      <c r="N1199" s="9" t="str">
        <f>IF($T1199,tblSalaries[[#This Row],[Job Type]],"")</f>
        <v>Analyst</v>
      </c>
      <c r="O1199" s="9" t="str">
        <f>IF($T1199,tblSalaries[[#This Row],[clean Country]],"")</f>
        <v>USA</v>
      </c>
      <c r="P1199" s="9" t="str">
        <f>IF($T1199,tblSalaries[[#This Row],[How many hours of a day you work on Excel]],"")</f>
        <v>4 to 6 hours a day</v>
      </c>
      <c r="Q1199" s="9">
        <f>IF($T1199,tblSalaries[[#This Row],[Years of Experience]],"")</f>
        <v>30</v>
      </c>
      <c r="R1199" s="9" t="str">
        <f>IF($T1199,tblSalaries[[#This Row],[Region]],"")</f>
        <v>USA</v>
      </c>
      <c r="T1199" s="11">
        <f t="shared" si="18"/>
        <v>1</v>
      </c>
      <c r="U1199" s="11">
        <f>VLOOKUP(tblSalaries[[#This Row],[Region]],SReg,2,FALSE)</f>
        <v>1</v>
      </c>
      <c r="V1199" s="11">
        <f>VLOOKUP(tblSalaries[[#This Row],[How many hours of a day you work on Excel]],SHours,2,FALSE)</f>
        <v>1</v>
      </c>
      <c r="W1199" s="11">
        <f>IF(tblSalaries[[#This Row],[Years of Experience]]="",Filters!$I$10,VLOOKUP(tblSalaries[[#This Row],[Years of Experience]],Filters!$G$3:$I$9,3,TRUE))</f>
        <v>1</v>
      </c>
    </row>
    <row r="1200" spans="2:23" ht="15" customHeight="1" x14ac:dyDescent="0.25">
      <c r="B1200" t="s">
        <v>2596</v>
      </c>
      <c r="C1200" s="1">
        <v>41058.055162037039</v>
      </c>
      <c r="D1200">
        <v>8013.5625093491553</v>
      </c>
      <c r="E1200" t="s">
        <v>967</v>
      </c>
      <c r="F1200" t="s">
        <v>45</v>
      </c>
      <c r="G1200" t="s">
        <v>6</v>
      </c>
      <c r="H1200" t="s">
        <v>10</v>
      </c>
      <c r="I1200">
        <v>2</v>
      </c>
      <c r="J1200" t="str">
        <f>VLOOKUP(tblSalaries[[#This Row],[clean Country]],tblCountries[[#All],[Mapping]:[Region]],2,FALSE)</f>
        <v>APAC</v>
      </c>
      <c r="L1200" s="9" t="str">
        <f>IF($T1200,tblSalaries[[#This Row],[Salary in USD]],"")</f>
        <v/>
      </c>
      <c r="M1200" s="9" t="str">
        <f>IF($T1200,tblSalaries[[#This Row],[Your Job Title]],"")</f>
        <v/>
      </c>
      <c r="N1200" s="9" t="str">
        <f>IF($T1200,tblSalaries[[#This Row],[Job Type]],"")</f>
        <v/>
      </c>
      <c r="O1200" s="9" t="str">
        <f>IF($T1200,tblSalaries[[#This Row],[clean Country]],"")</f>
        <v/>
      </c>
      <c r="P1200" s="9" t="str">
        <f>IF($T1200,tblSalaries[[#This Row],[How many hours of a day you work on Excel]],"")</f>
        <v/>
      </c>
      <c r="Q1200" s="9" t="str">
        <f>IF($T1200,tblSalaries[[#This Row],[Years of Experience]],"")</f>
        <v/>
      </c>
      <c r="R1200" s="9" t="str">
        <f>IF($T1200,tblSalaries[[#This Row],[Region]],"")</f>
        <v/>
      </c>
      <c r="T1200" s="11">
        <f t="shared" si="18"/>
        <v>0</v>
      </c>
      <c r="U1200" s="11">
        <f>VLOOKUP(tblSalaries[[#This Row],[Region]],SReg,2,FALSE)</f>
        <v>0</v>
      </c>
      <c r="V1200" s="11">
        <f>VLOOKUP(tblSalaries[[#This Row],[How many hours of a day you work on Excel]],SHours,2,FALSE)</f>
        <v>1</v>
      </c>
      <c r="W1200" s="11">
        <f>IF(tblSalaries[[#This Row],[Years of Experience]]="",Filters!$I$10,VLOOKUP(tblSalaries[[#This Row],[Years of Experience]],Filters!$G$3:$I$9,3,TRUE))</f>
        <v>0</v>
      </c>
    </row>
    <row r="1201" spans="2:23" ht="15" customHeight="1" x14ac:dyDescent="0.25">
      <c r="B1201" t="s">
        <v>2597</v>
      </c>
      <c r="C1201" s="1">
        <v>41058.057627314818</v>
      </c>
      <c r="D1201">
        <v>17807.916687442568</v>
      </c>
      <c r="E1201" t="s">
        <v>750</v>
      </c>
      <c r="F1201" t="s">
        <v>45</v>
      </c>
      <c r="G1201" t="s">
        <v>6</v>
      </c>
      <c r="H1201" t="s">
        <v>7</v>
      </c>
      <c r="I1201">
        <v>8.5</v>
      </c>
      <c r="J1201" t="str">
        <f>VLOOKUP(tblSalaries[[#This Row],[clean Country]],tblCountries[[#All],[Mapping]:[Region]],2,FALSE)</f>
        <v>APAC</v>
      </c>
      <c r="L1201" s="9" t="str">
        <f>IF($T1201,tblSalaries[[#This Row],[Salary in USD]],"")</f>
        <v/>
      </c>
      <c r="M1201" s="9" t="str">
        <f>IF($T1201,tblSalaries[[#This Row],[Your Job Title]],"")</f>
        <v/>
      </c>
      <c r="N1201" s="9" t="str">
        <f>IF($T1201,tblSalaries[[#This Row],[Job Type]],"")</f>
        <v/>
      </c>
      <c r="O1201" s="9" t="str">
        <f>IF($T1201,tblSalaries[[#This Row],[clean Country]],"")</f>
        <v/>
      </c>
      <c r="P1201" s="9" t="str">
        <f>IF($T1201,tblSalaries[[#This Row],[How many hours of a day you work on Excel]],"")</f>
        <v/>
      </c>
      <c r="Q1201" s="9" t="str">
        <f>IF($T1201,tblSalaries[[#This Row],[Years of Experience]],"")</f>
        <v/>
      </c>
      <c r="R1201" s="9" t="str">
        <f>IF($T1201,tblSalaries[[#This Row],[Region]],"")</f>
        <v/>
      </c>
      <c r="T1201" s="11">
        <f t="shared" si="18"/>
        <v>0</v>
      </c>
      <c r="U1201" s="11">
        <f>VLOOKUP(tblSalaries[[#This Row],[Region]],SReg,2,FALSE)</f>
        <v>0</v>
      </c>
      <c r="V1201" s="11">
        <f>VLOOKUP(tblSalaries[[#This Row],[How many hours of a day you work on Excel]],SHours,2,FALSE)</f>
        <v>1</v>
      </c>
      <c r="W1201" s="11">
        <f>IF(tblSalaries[[#This Row],[Years of Experience]]="",Filters!$I$10,VLOOKUP(tblSalaries[[#This Row],[Years of Experience]],Filters!$G$3:$I$9,3,TRUE))</f>
        <v>0</v>
      </c>
    </row>
    <row r="1202" spans="2:23" ht="15" customHeight="1" x14ac:dyDescent="0.25">
      <c r="B1202" t="s">
        <v>2598</v>
      </c>
      <c r="C1202" s="1">
        <v>41058.063645833332</v>
      </c>
      <c r="D1202">
        <v>12465.541681209797</v>
      </c>
      <c r="E1202" t="s">
        <v>968</v>
      </c>
      <c r="F1202" t="s">
        <v>3391</v>
      </c>
      <c r="G1202" t="s">
        <v>6</v>
      </c>
      <c r="H1202" t="s">
        <v>7</v>
      </c>
      <c r="I1202">
        <v>6</v>
      </c>
      <c r="J1202" t="str">
        <f>VLOOKUP(tblSalaries[[#This Row],[clean Country]],tblCountries[[#All],[Mapping]:[Region]],2,FALSE)</f>
        <v>APAC</v>
      </c>
      <c r="L1202" s="9" t="str">
        <f>IF($T1202,tblSalaries[[#This Row],[Salary in USD]],"")</f>
        <v/>
      </c>
      <c r="M1202" s="9" t="str">
        <f>IF($T1202,tblSalaries[[#This Row],[Your Job Title]],"")</f>
        <v/>
      </c>
      <c r="N1202" s="9" t="str">
        <f>IF($T1202,tblSalaries[[#This Row],[Job Type]],"")</f>
        <v/>
      </c>
      <c r="O1202" s="9" t="str">
        <f>IF($T1202,tblSalaries[[#This Row],[clean Country]],"")</f>
        <v/>
      </c>
      <c r="P1202" s="9" t="str">
        <f>IF($T1202,tblSalaries[[#This Row],[How many hours of a day you work on Excel]],"")</f>
        <v/>
      </c>
      <c r="Q1202" s="9" t="str">
        <f>IF($T1202,tblSalaries[[#This Row],[Years of Experience]],"")</f>
        <v/>
      </c>
      <c r="R1202" s="9" t="str">
        <f>IF($T1202,tblSalaries[[#This Row],[Region]],"")</f>
        <v/>
      </c>
      <c r="T1202" s="11">
        <f t="shared" si="18"/>
        <v>0</v>
      </c>
      <c r="U1202" s="11">
        <f>VLOOKUP(tblSalaries[[#This Row],[Region]],SReg,2,FALSE)</f>
        <v>0</v>
      </c>
      <c r="V1202" s="11">
        <f>VLOOKUP(tblSalaries[[#This Row],[How many hours of a day you work on Excel]],SHours,2,FALSE)</f>
        <v>1</v>
      </c>
      <c r="W1202" s="11">
        <f>IF(tblSalaries[[#This Row],[Years of Experience]]="",Filters!$I$10,VLOOKUP(tblSalaries[[#This Row],[Years of Experience]],Filters!$G$3:$I$9,3,TRUE))</f>
        <v>0</v>
      </c>
    </row>
    <row r="1203" spans="2:23" ht="15" customHeight="1" x14ac:dyDescent="0.25">
      <c r="B1203" t="s">
        <v>2599</v>
      </c>
      <c r="C1203" s="1">
        <v>41058.070138888892</v>
      </c>
      <c r="D1203">
        <v>80000</v>
      </c>
      <c r="E1203" t="s">
        <v>969</v>
      </c>
      <c r="F1203" t="s">
        <v>17</v>
      </c>
      <c r="G1203" t="s">
        <v>142</v>
      </c>
      <c r="H1203" t="s">
        <v>22</v>
      </c>
      <c r="I1203">
        <v>6</v>
      </c>
      <c r="J1203" t="str">
        <f>VLOOKUP(tblSalaries[[#This Row],[clean Country]],tblCountries[[#All],[Mapping]:[Region]],2,FALSE)</f>
        <v>APAC</v>
      </c>
      <c r="L1203" s="9" t="str">
        <f>IF($T1203,tblSalaries[[#This Row],[Salary in USD]],"")</f>
        <v/>
      </c>
      <c r="M1203" s="9" t="str">
        <f>IF($T1203,tblSalaries[[#This Row],[Your Job Title]],"")</f>
        <v/>
      </c>
      <c r="N1203" s="9" t="str">
        <f>IF($T1203,tblSalaries[[#This Row],[Job Type]],"")</f>
        <v/>
      </c>
      <c r="O1203" s="9" t="str">
        <f>IF($T1203,tblSalaries[[#This Row],[clean Country]],"")</f>
        <v/>
      </c>
      <c r="P1203" s="9" t="str">
        <f>IF($T1203,tblSalaries[[#This Row],[How many hours of a day you work on Excel]],"")</f>
        <v/>
      </c>
      <c r="Q1203" s="9" t="str">
        <f>IF($T1203,tblSalaries[[#This Row],[Years of Experience]],"")</f>
        <v/>
      </c>
      <c r="R1203" s="9" t="str">
        <f>IF($T1203,tblSalaries[[#This Row],[Region]],"")</f>
        <v/>
      </c>
      <c r="T1203" s="11">
        <f t="shared" si="18"/>
        <v>0</v>
      </c>
      <c r="U1203" s="11">
        <f>VLOOKUP(tblSalaries[[#This Row],[Region]],SReg,2,FALSE)</f>
        <v>0</v>
      </c>
      <c r="V1203" s="11">
        <f>VLOOKUP(tblSalaries[[#This Row],[How many hours of a day you work on Excel]],SHours,2,FALSE)</f>
        <v>0</v>
      </c>
      <c r="W1203" s="11">
        <f>IF(tblSalaries[[#This Row],[Years of Experience]]="",Filters!$I$10,VLOOKUP(tblSalaries[[#This Row],[Years of Experience]],Filters!$G$3:$I$9,3,TRUE))</f>
        <v>0</v>
      </c>
    </row>
    <row r="1204" spans="2:23" ht="15" customHeight="1" x14ac:dyDescent="0.25">
      <c r="B1204" t="s">
        <v>2600</v>
      </c>
      <c r="C1204" s="1">
        <v>41058.072256944448</v>
      </c>
      <c r="D1204">
        <v>100000</v>
      </c>
      <c r="E1204" t="s">
        <v>502</v>
      </c>
      <c r="F1204" t="s">
        <v>45</v>
      </c>
      <c r="G1204" t="s">
        <v>12</v>
      </c>
      <c r="H1204" t="s">
        <v>7</v>
      </c>
      <c r="I1204">
        <v>11</v>
      </c>
      <c r="J1204" t="str">
        <f>VLOOKUP(tblSalaries[[#This Row],[clean Country]],tblCountries[[#All],[Mapping]:[Region]],2,FALSE)</f>
        <v>USA</v>
      </c>
      <c r="L1204" s="9">
        <f>IF($T1204,tblSalaries[[#This Row],[Salary in USD]],"")</f>
        <v>100000</v>
      </c>
      <c r="M1204" s="9" t="str">
        <f>IF($T1204,tblSalaries[[#This Row],[Your Job Title]],"")</f>
        <v>Finance Manager</v>
      </c>
      <c r="N1204" s="9" t="str">
        <f>IF($T1204,tblSalaries[[#This Row],[Job Type]],"")</f>
        <v>Manager</v>
      </c>
      <c r="O1204" s="9" t="str">
        <f>IF($T1204,tblSalaries[[#This Row],[clean Country]],"")</f>
        <v>USA</v>
      </c>
      <c r="P1204" s="9" t="str">
        <f>IF($T1204,tblSalaries[[#This Row],[How many hours of a day you work on Excel]],"")</f>
        <v>4 to 6 hours a day</v>
      </c>
      <c r="Q1204" s="9">
        <f>IF($T1204,tblSalaries[[#This Row],[Years of Experience]],"")</f>
        <v>11</v>
      </c>
      <c r="R1204" s="9" t="str">
        <f>IF($T1204,tblSalaries[[#This Row],[Region]],"")</f>
        <v>USA</v>
      </c>
      <c r="T1204" s="11">
        <f t="shared" si="18"/>
        <v>1</v>
      </c>
      <c r="U1204" s="11">
        <f>VLOOKUP(tblSalaries[[#This Row],[Region]],SReg,2,FALSE)</f>
        <v>1</v>
      </c>
      <c r="V1204" s="11">
        <f>VLOOKUP(tblSalaries[[#This Row],[How many hours of a day you work on Excel]],SHours,2,FALSE)</f>
        <v>1</v>
      </c>
      <c r="W1204" s="11">
        <f>IF(tblSalaries[[#This Row],[Years of Experience]]="",Filters!$I$10,VLOOKUP(tblSalaries[[#This Row],[Years of Experience]],Filters!$G$3:$I$9,3,TRUE))</f>
        <v>1</v>
      </c>
    </row>
    <row r="1205" spans="2:23" ht="15" customHeight="1" x14ac:dyDescent="0.25">
      <c r="B1205" t="s">
        <v>2601</v>
      </c>
      <c r="C1205" s="1">
        <v>41058.073067129626</v>
      </c>
      <c r="D1205">
        <v>49200</v>
      </c>
      <c r="E1205" t="s">
        <v>956</v>
      </c>
      <c r="F1205" t="s">
        <v>258</v>
      </c>
      <c r="G1205" t="s">
        <v>745</v>
      </c>
      <c r="H1205" t="s">
        <v>15</v>
      </c>
      <c r="I1205">
        <v>25</v>
      </c>
      <c r="J1205" t="str">
        <f>VLOOKUP(tblSalaries[[#This Row],[clean Country]],tblCountries[[#All],[Mapping]:[Region]],2,FALSE)</f>
        <v>EMEA</v>
      </c>
      <c r="L1205" s="9" t="str">
        <f>IF($T1205,tblSalaries[[#This Row],[Salary in USD]],"")</f>
        <v/>
      </c>
      <c r="M1205" s="9" t="str">
        <f>IF($T1205,tblSalaries[[#This Row],[Your Job Title]],"")</f>
        <v/>
      </c>
      <c r="N1205" s="9" t="str">
        <f>IF($T1205,tblSalaries[[#This Row],[Job Type]],"")</f>
        <v/>
      </c>
      <c r="O1205" s="9" t="str">
        <f>IF($T1205,tblSalaries[[#This Row],[clean Country]],"")</f>
        <v/>
      </c>
      <c r="P1205" s="9" t="str">
        <f>IF($T1205,tblSalaries[[#This Row],[How many hours of a day you work on Excel]],"")</f>
        <v/>
      </c>
      <c r="Q1205" s="9" t="str">
        <f>IF($T1205,tblSalaries[[#This Row],[Years of Experience]],"")</f>
        <v/>
      </c>
      <c r="R1205" s="9" t="str">
        <f>IF($T1205,tblSalaries[[#This Row],[Region]],"")</f>
        <v/>
      </c>
      <c r="T1205" s="11">
        <f t="shared" si="18"/>
        <v>0</v>
      </c>
      <c r="U1205" s="11">
        <f>VLOOKUP(tblSalaries[[#This Row],[Region]],SReg,2,FALSE)</f>
        <v>0</v>
      </c>
      <c r="V1205" s="11">
        <f>VLOOKUP(tblSalaries[[#This Row],[How many hours of a day you work on Excel]],SHours,2,FALSE)</f>
        <v>0</v>
      </c>
      <c r="W1205" s="11">
        <f>IF(tblSalaries[[#This Row],[Years of Experience]]="",Filters!$I$10,VLOOKUP(tblSalaries[[#This Row],[Years of Experience]],Filters!$G$3:$I$9,3,TRUE))</f>
        <v>1</v>
      </c>
    </row>
    <row r="1206" spans="2:23" ht="15" customHeight="1" x14ac:dyDescent="0.25">
      <c r="B1206" t="s">
        <v>2602</v>
      </c>
      <c r="C1206" s="1">
        <v>41058.074756944443</v>
      </c>
      <c r="D1206">
        <v>9000</v>
      </c>
      <c r="E1206" t="s">
        <v>970</v>
      </c>
      <c r="F1206" t="s">
        <v>45</v>
      </c>
      <c r="G1206" t="s">
        <v>6</v>
      </c>
      <c r="H1206" t="s">
        <v>7</v>
      </c>
      <c r="I1206">
        <v>1</v>
      </c>
      <c r="J1206" t="str">
        <f>VLOOKUP(tblSalaries[[#This Row],[clean Country]],tblCountries[[#All],[Mapping]:[Region]],2,FALSE)</f>
        <v>APAC</v>
      </c>
      <c r="L1206" s="9" t="str">
        <f>IF($T1206,tblSalaries[[#This Row],[Salary in USD]],"")</f>
        <v/>
      </c>
      <c r="M1206" s="9" t="str">
        <f>IF($T1206,tblSalaries[[#This Row],[Your Job Title]],"")</f>
        <v/>
      </c>
      <c r="N1206" s="9" t="str">
        <f>IF($T1206,tblSalaries[[#This Row],[Job Type]],"")</f>
        <v/>
      </c>
      <c r="O1206" s="9" t="str">
        <f>IF($T1206,tblSalaries[[#This Row],[clean Country]],"")</f>
        <v/>
      </c>
      <c r="P1206" s="9" t="str">
        <f>IF($T1206,tblSalaries[[#This Row],[How many hours of a day you work on Excel]],"")</f>
        <v/>
      </c>
      <c r="Q1206" s="9" t="str">
        <f>IF($T1206,tblSalaries[[#This Row],[Years of Experience]],"")</f>
        <v/>
      </c>
      <c r="R1206" s="9" t="str">
        <f>IF($T1206,tblSalaries[[#This Row],[Region]],"")</f>
        <v/>
      </c>
      <c r="T1206" s="11">
        <f t="shared" si="18"/>
        <v>0</v>
      </c>
      <c r="U1206" s="11">
        <f>VLOOKUP(tblSalaries[[#This Row],[Region]],SReg,2,FALSE)</f>
        <v>0</v>
      </c>
      <c r="V1206" s="11">
        <f>VLOOKUP(tblSalaries[[#This Row],[How many hours of a day you work on Excel]],SHours,2,FALSE)</f>
        <v>1</v>
      </c>
      <c r="W1206" s="11">
        <f>IF(tblSalaries[[#This Row],[Years of Experience]]="",Filters!$I$10,VLOOKUP(tblSalaries[[#This Row],[Years of Experience]],Filters!$G$3:$I$9,3,TRUE))</f>
        <v>0</v>
      </c>
    </row>
    <row r="1207" spans="2:23" ht="15" customHeight="1" x14ac:dyDescent="0.25">
      <c r="B1207" t="s">
        <v>2603</v>
      </c>
      <c r="C1207" s="1">
        <v>41058.07640046296</v>
      </c>
      <c r="D1207">
        <v>5342.3750062327708</v>
      </c>
      <c r="E1207" t="s">
        <v>782</v>
      </c>
      <c r="F1207" t="s">
        <v>17</v>
      </c>
      <c r="G1207" t="s">
        <v>6</v>
      </c>
      <c r="H1207" t="s">
        <v>7</v>
      </c>
      <c r="I1207">
        <v>6</v>
      </c>
      <c r="J1207" t="str">
        <f>VLOOKUP(tblSalaries[[#This Row],[clean Country]],tblCountries[[#All],[Mapping]:[Region]],2,FALSE)</f>
        <v>APAC</v>
      </c>
      <c r="L1207" s="9" t="str">
        <f>IF($T1207,tblSalaries[[#This Row],[Salary in USD]],"")</f>
        <v/>
      </c>
      <c r="M1207" s="9" t="str">
        <f>IF($T1207,tblSalaries[[#This Row],[Your Job Title]],"")</f>
        <v/>
      </c>
      <c r="N1207" s="9" t="str">
        <f>IF($T1207,tblSalaries[[#This Row],[Job Type]],"")</f>
        <v/>
      </c>
      <c r="O1207" s="9" t="str">
        <f>IF($T1207,tblSalaries[[#This Row],[clean Country]],"")</f>
        <v/>
      </c>
      <c r="P1207" s="9" t="str">
        <f>IF($T1207,tblSalaries[[#This Row],[How many hours of a day you work on Excel]],"")</f>
        <v/>
      </c>
      <c r="Q1207" s="9" t="str">
        <f>IF($T1207,tblSalaries[[#This Row],[Years of Experience]],"")</f>
        <v/>
      </c>
      <c r="R1207" s="9" t="str">
        <f>IF($T1207,tblSalaries[[#This Row],[Region]],"")</f>
        <v/>
      </c>
      <c r="T1207" s="11">
        <f t="shared" si="18"/>
        <v>0</v>
      </c>
      <c r="U1207" s="11">
        <f>VLOOKUP(tblSalaries[[#This Row],[Region]],SReg,2,FALSE)</f>
        <v>0</v>
      </c>
      <c r="V1207" s="11">
        <f>VLOOKUP(tblSalaries[[#This Row],[How many hours of a day you work on Excel]],SHours,2,FALSE)</f>
        <v>1</v>
      </c>
      <c r="W1207" s="11">
        <f>IF(tblSalaries[[#This Row],[Years of Experience]]="",Filters!$I$10,VLOOKUP(tblSalaries[[#This Row],[Years of Experience]],Filters!$G$3:$I$9,3,TRUE))</f>
        <v>0</v>
      </c>
    </row>
    <row r="1208" spans="2:23" ht="15" customHeight="1" x14ac:dyDescent="0.25">
      <c r="B1208" t="s">
        <v>2604</v>
      </c>
      <c r="C1208" s="1">
        <v>41058.085173611114</v>
      </c>
      <c r="D1208">
        <v>40000</v>
      </c>
      <c r="E1208" t="s">
        <v>971</v>
      </c>
      <c r="F1208" t="s">
        <v>45</v>
      </c>
      <c r="G1208" t="s">
        <v>14</v>
      </c>
      <c r="H1208" t="s">
        <v>7</v>
      </c>
      <c r="I1208">
        <v>15</v>
      </c>
      <c r="J1208" t="str">
        <f>VLOOKUP(tblSalaries[[#This Row],[clean Country]],tblCountries[[#All],[Mapping]:[Region]],2,FALSE)</f>
        <v>EMEA</v>
      </c>
      <c r="L1208" s="9" t="str">
        <f>IF($T1208,tblSalaries[[#This Row],[Salary in USD]],"")</f>
        <v/>
      </c>
      <c r="M1208" s="9" t="str">
        <f>IF($T1208,tblSalaries[[#This Row],[Your Job Title]],"")</f>
        <v/>
      </c>
      <c r="N1208" s="9" t="str">
        <f>IF($T1208,tblSalaries[[#This Row],[Job Type]],"")</f>
        <v/>
      </c>
      <c r="O1208" s="9" t="str">
        <f>IF($T1208,tblSalaries[[#This Row],[clean Country]],"")</f>
        <v/>
      </c>
      <c r="P1208" s="9" t="str">
        <f>IF($T1208,tblSalaries[[#This Row],[How many hours of a day you work on Excel]],"")</f>
        <v/>
      </c>
      <c r="Q1208" s="9" t="str">
        <f>IF($T1208,tblSalaries[[#This Row],[Years of Experience]],"")</f>
        <v/>
      </c>
      <c r="R1208" s="9" t="str">
        <f>IF($T1208,tblSalaries[[#This Row],[Region]],"")</f>
        <v/>
      </c>
      <c r="T1208" s="11">
        <f t="shared" si="18"/>
        <v>0</v>
      </c>
      <c r="U1208" s="11">
        <f>VLOOKUP(tblSalaries[[#This Row],[Region]],SReg,2,FALSE)</f>
        <v>0</v>
      </c>
      <c r="V1208" s="11">
        <f>VLOOKUP(tblSalaries[[#This Row],[How many hours of a day you work on Excel]],SHours,2,FALSE)</f>
        <v>1</v>
      </c>
      <c r="W1208" s="11">
        <f>IF(tblSalaries[[#This Row],[Years of Experience]]="",Filters!$I$10,VLOOKUP(tblSalaries[[#This Row],[Years of Experience]],Filters!$G$3:$I$9,3,TRUE))</f>
        <v>1</v>
      </c>
    </row>
    <row r="1209" spans="2:23" ht="15" customHeight="1" x14ac:dyDescent="0.25">
      <c r="B1209" t="s">
        <v>2605</v>
      </c>
      <c r="C1209" s="1">
        <v>41058.092037037037</v>
      </c>
      <c r="D1209">
        <v>40980.635073749385</v>
      </c>
      <c r="E1209" t="s">
        <v>173</v>
      </c>
      <c r="F1209" t="s">
        <v>17</v>
      </c>
      <c r="G1209" t="s">
        <v>59</v>
      </c>
      <c r="H1209" t="s">
        <v>7</v>
      </c>
      <c r="I1209">
        <v>2</v>
      </c>
      <c r="J1209" t="str">
        <f>VLOOKUP(tblSalaries[[#This Row],[clean Country]],tblCountries[[#All],[Mapping]:[Region]],2,FALSE)</f>
        <v>EMEA</v>
      </c>
      <c r="L1209" s="9" t="str">
        <f>IF($T1209,tblSalaries[[#This Row],[Salary in USD]],"")</f>
        <v/>
      </c>
      <c r="M1209" s="9" t="str">
        <f>IF($T1209,tblSalaries[[#This Row],[Your Job Title]],"")</f>
        <v/>
      </c>
      <c r="N1209" s="9" t="str">
        <f>IF($T1209,tblSalaries[[#This Row],[Job Type]],"")</f>
        <v/>
      </c>
      <c r="O1209" s="9" t="str">
        <f>IF($T1209,tblSalaries[[#This Row],[clean Country]],"")</f>
        <v/>
      </c>
      <c r="P1209" s="9" t="str">
        <f>IF($T1209,tblSalaries[[#This Row],[How many hours of a day you work on Excel]],"")</f>
        <v/>
      </c>
      <c r="Q1209" s="9" t="str">
        <f>IF($T1209,tblSalaries[[#This Row],[Years of Experience]],"")</f>
        <v/>
      </c>
      <c r="R1209" s="9" t="str">
        <f>IF($T1209,tblSalaries[[#This Row],[Region]],"")</f>
        <v/>
      </c>
      <c r="T1209" s="11">
        <f t="shared" si="18"/>
        <v>0</v>
      </c>
      <c r="U1209" s="11">
        <f>VLOOKUP(tblSalaries[[#This Row],[Region]],SReg,2,FALSE)</f>
        <v>0</v>
      </c>
      <c r="V1209" s="11">
        <f>VLOOKUP(tblSalaries[[#This Row],[How many hours of a day you work on Excel]],SHours,2,FALSE)</f>
        <v>1</v>
      </c>
      <c r="W1209" s="11">
        <f>IF(tblSalaries[[#This Row],[Years of Experience]]="",Filters!$I$10,VLOOKUP(tblSalaries[[#This Row],[Years of Experience]],Filters!$G$3:$I$9,3,TRUE))</f>
        <v>0</v>
      </c>
    </row>
    <row r="1210" spans="2:23" ht="15" customHeight="1" x14ac:dyDescent="0.25">
      <c r="B1210" t="s">
        <v>2606</v>
      </c>
      <c r="C1210" s="1">
        <v>41058.09684027778</v>
      </c>
      <c r="D1210">
        <v>45709.169889951241</v>
      </c>
      <c r="E1210" t="s">
        <v>973</v>
      </c>
      <c r="F1210" t="s">
        <v>258</v>
      </c>
      <c r="G1210" t="s">
        <v>59</v>
      </c>
      <c r="H1210" t="s">
        <v>15</v>
      </c>
      <c r="I1210">
        <v>8</v>
      </c>
      <c r="J1210" t="str">
        <f>VLOOKUP(tblSalaries[[#This Row],[clean Country]],tblCountries[[#All],[Mapping]:[Region]],2,FALSE)</f>
        <v>EMEA</v>
      </c>
      <c r="L1210" s="9" t="str">
        <f>IF($T1210,tblSalaries[[#This Row],[Salary in USD]],"")</f>
        <v/>
      </c>
      <c r="M1210" s="9" t="str">
        <f>IF($T1210,tblSalaries[[#This Row],[Your Job Title]],"")</f>
        <v/>
      </c>
      <c r="N1210" s="9" t="str">
        <f>IF($T1210,tblSalaries[[#This Row],[Job Type]],"")</f>
        <v/>
      </c>
      <c r="O1210" s="9" t="str">
        <f>IF($T1210,tblSalaries[[#This Row],[clean Country]],"")</f>
        <v/>
      </c>
      <c r="P1210" s="9" t="str">
        <f>IF($T1210,tblSalaries[[#This Row],[How many hours of a day you work on Excel]],"")</f>
        <v/>
      </c>
      <c r="Q1210" s="9" t="str">
        <f>IF($T1210,tblSalaries[[#This Row],[Years of Experience]],"")</f>
        <v/>
      </c>
      <c r="R1210" s="9" t="str">
        <f>IF($T1210,tblSalaries[[#This Row],[Region]],"")</f>
        <v/>
      </c>
      <c r="T1210" s="11">
        <f t="shared" si="18"/>
        <v>0</v>
      </c>
      <c r="U1210" s="11">
        <f>VLOOKUP(tblSalaries[[#This Row],[Region]],SReg,2,FALSE)</f>
        <v>0</v>
      </c>
      <c r="V1210" s="11">
        <f>VLOOKUP(tblSalaries[[#This Row],[How many hours of a day you work on Excel]],SHours,2,FALSE)</f>
        <v>0</v>
      </c>
      <c r="W1210" s="11">
        <f>IF(tblSalaries[[#This Row],[Years of Experience]]="",Filters!$I$10,VLOOKUP(tblSalaries[[#This Row],[Years of Experience]],Filters!$G$3:$I$9,3,TRUE))</f>
        <v>0</v>
      </c>
    </row>
    <row r="1211" spans="2:23" ht="15" customHeight="1" x14ac:dyDescent="0.25">
      <c r="B1211" t="s">
        <v>2607</v>
      </c>
      <c r="C1211" s="1">
        <v>41058.098761574074</v>
      </c>
      <c r="D1211">
        <v>7123.1666749770275</v>
      </c>
      <c r="E1211" t="s">
        <v>974</v>
      </c>
      <c r="F1211" t="s">
        <v>45</v>
      </c>
      <c r="G1211" t="s">
        <v>6</v>
      </c>
      <c r="H1211" t="s">
        <v>7</v>
      </c>
      <c r="I1211">
        <v>1</v>
      </c>
      <c r="J1211" t="str">
        <f>VLOOKUP(tblSalaries[[#This Row],[clean Country]],tblCountries[[#All],[Mapping]:[Region]],2,FALSE)</f>
        <v>APAC</v>
      </c>
      <c r="L1211" s="9" t="str">
        <f>IF($T1211,tblSalaries[[#This Row],[Salary in USD]],"")</f>
        <v/>
      </c>
      <c r="M1211" s="9" t="str">
        <f>IF($T1211,tblSalaries[[#This Row],[Your Job Title]],"")</f>
        <v/>
      </c>
      <c r="N1211" s="9" t="str">
        <f>IF($T1211,tblSalaries[[#This Row],[Job Type]],"")</f>
        <v/>
      </c>
      <c r="O1211" s="9" t="str">
        <f>IF($T1211,tblSalaries[[#This Row],[clean Country]],"")</f>
        <v/>
      </c>
      <c r="P1211" s="9" t="str">
        <f>IF($T1211,tblSalaries[[#This Row],[How many hours of a day you work on Excel]],"")</f>
        <v/>
      </c>
      <c r="Q1211" s="9" t="str">
        <f>IF($T1211,tblSalaries[[#This Row],[Years of Experience]],"")</f>
        <v/>
      </c>
      <c r="R1211" s="9" t="str">
        <f>IF($T1211,tblSalaries[[#This Row],[Region]],"")</f>
        <v/>
      </c>
      <c r="T1211" s="11">
        <f t="shared" si="18"/>
        <v>0</v>
      </c>
      <c r="U1211" s="11">
        <f>VLOOKUP(tblSalaries[[#This Row],[Region]],SReg,2,FALSE)</f>
        <v>0</v>
      </c>
      <c r="V1211" s="11">
        <f>VLOOKUP(tblSalaries[[#This Row],[How many hours of a day you work on Excel]],SHours,2,FALSE)</f>
        <v>1</v>
      </c>
      <c r="W1211" s="11">
        <f>IF(tblSalaries[[#This Row],[Years of Experience]]="",Filters!$I$10,VLOOKUP(tblSalaries[[#This Row],[Years of Experience]],Filters!$G$3:$I$9,3,TRUE))</f>
        <v>0</v>
      </c>
    </row>
    <row r="1212" spans="2:23" ht="15" customHeight="1" x14ac:dyDescent="0.25">
      <c r="B1212" t="s">
        <v>2608</v>
      </c>
      <c r="C1212" s="1">
        <v>41058.101712962962</v>
      </c>
      <c r="D1212">
        <v>100000</v>
      </c>
      <c r="E1212" t="s">
        <v>391</v>
      </c>
      <c r="F1212" t="s">
        <v>391</v>
      </c>
      <c r="G1212" t="s">
        <v>462</v>
      </c>
      <c r="H1212" t="s">
        <v>7</v>
      </c>
      <c r="I1212">
        <v>12</v>
      </c>
      <c r="J1212" t="str">
        <f>VLOOKUP(tblSalaries[[#This Row],[clean Country]],tblCountries[[#All],[Mapping]:[Region]],2,FALSE)</f>
        <v>EMEA</v>
      </c>
      <c r="L1212" s="9" t="str">
        <f>IF($T1212,tblSalaries[[#This Row],[Salary in USD]],"")</f>
        <v/>
      </c>
      <c r="M1212" s="9" t="str">
        <f>IF($T1212,tblSalaries[[#This Row],[Your Job Title]],"")</f>
        <v/>
      </c>
      <c r="N1212" s="9" t="str">
        <f>IF($T1212,tblSalaries[[#This Row],[Job Type]],"")</f>
        <v/>
      </c>
      <c r="O1212" s="9" t="str">
        <f>IF($T1212,tblSalaries[[#This Row],[clean Country]],"")</f>
        <v/>
      </c>
      <c r="P1212" s="9" t="str">
        <f>IF($T1212,tblSalaries[[#This Row],[How many hours of a day you work on Excel]],"")</f>
        <v/>
      </c>
      <c r="Q1212" s="9" t="str">
        <f>IF($T1212,tblSalaries[[#This Row],[Years of Experience]],"")</f>
        <v/>
      </c>
      <c r="R1212" s="9" t="str">
        <f>IF($T1212,tblSalaries[[#This Row],[Region]],"")</f>
        <v/>
      </c>
      <c r="T1212" s="11">
        <f t="shared" si="18"/>
        <v>0</v>
      </c>
      <c r="U1212" s="11">
        <f>VLOOKUP(tblSalaries[[#This Row],[Region]],SReg,2,FALSE)</f>
        <v>0</v>
      </c>
      <c r="V1212" s="11">
        <f>VLOOKUP(tblSalaries[[#This Row],[How many hours of a day you work on Excel]],SHours,2,FALSE)</f>
        <v>1</v>
      </c>
      <c r="W1212" s="11">
        <f>IF(tblSalaries[[#This Row],[Years of Experience]]="",Filters!$I$10,VLOOKUP(tblSalaries[[#This Row],[Years of Experience]],Filters!$G$3:$I$9,3,TRUE))</f>
        <v>1</v>
      </c>
    </row>
    <row r="1213" spans="2:23" ht="15" customHeight="1" x14ac:dyDescent="0.25">
      <c r="B1213" t="s">
        <v>2609</v>
      </c>
      <c r="C1213" s="1">
        <v>41058.113703703704</v>
      </c>
      <c r="D1213">
        <v>78764.765217479682</v>
      </c>
      <c r="E1213" t="s">
        <v>975</v>
      </c>
      <c r="F1213" t="s">
        <v>17</v>
      </c>
      <c r="G1213" t="s">
        <v>491</v>
      </c>
      <c r="H1213" t="s">
        <v>7</v>
      </c>
      <c r="I1213">
        <v>15</v>
      </c>
      <c r="J1213" t="str">
        <f>VLOOKUP(tblSalaries[[#This Row],[clean Country]],tblCountries[[#All],[Mapping]:[Region]],2,FALSE)</f>
        <v>EMEA</v>
      </c>
      <c r="L1213" s="9" t="str">
        <f>IF($T1213,tblSalaries[[#This Row],[Salary in USD]],"")</f>
        <v/>
      </c>
      <c r="M1213" s="9" t="str">
        <f>IF($T1213,tblSalaries[[#This Row],[Your Job Title]],"")</f>
        <v/>
      </c>
      <c r="N1213" s="9" t="str">
        <f>IF($T1213,tblSalaries[[#This Row],[Job Type]],"")</f>
        <v/>
      </c>
      <c r="O1213" s="9" t="str">
        <f>IF($T1213,tblSalaries[[#This Row],[clean Country]],"")</f>
        <v/>
      </c>
      <c r="P1213" s="9" t="str">
        <f>IF($T1213,tblSalaries[[#This Row],[How many hours of a day you work on Excel]],"")</f>
        <v/>
      </c>
      <c r="Q1213" s="9" t="str">
        <f>IF($T1213,tblSalaries[[#This Row],[Years of Experience]],"")</f>
        <v/>
      </c>
      <c r="R1213" s="9" t="str">
        <f>IF($T1213,tblSalaries[[#This Row],[Region]],"")</f>
        <v/>
      </c>
      <c r="T1213" s="11">
        <f t="shared" si="18"/>
        <v>0</v>
      </c>
      <c r="U1213" s="11">
        <f>VLOOKUP(tblSalaries[[#This Row],[Region]],SReg,2,FALSE)</f>
        <v>0</v>
      </c>
      <c r="V1213" s="11">
        <f>VLOOKUP(tblSalaries[[#This Row],[How many hours of a day you work on Excel]],SHours,2,FALSE)</f>
        <v>1</v>
      </c>
      <c r="W1213" s="11">
        <f>IF(tblSalaries[[#This Row],[Years of Experience]]="",Filters!$I$10,VLOOKUP(tblSalaries[[#This Row],[Years of Experience]],Filters!$G$3:$I$9,3,TRUE))</f>
        <v>1</v>
      </c>
    </row>
    <row r="1214" spans="2:23" ht="15" customHeight="1" x14ac:dyDescent="0.25">
      <c r="B1214" t="s">
        <v>2610</v>
      </c>
      <c r="C1214" s="1">
        <v>41058.136134259257</v>
      </c>
      <c r="D1214">
        <v>152986.44846039536</v>
      </c>
      <c r="E1214" t="s">
        <v>17</v>
      </c>
      <c r="F1214" t="s">
        <v>17</v>
      </c>
      <c r="G1214" t="s">
        <v>70</v>
      </c>
      <c r="H1214" t="s">
        <v>15</v>
      </c>
      <c r="I1214">
        <v>10</v>
      </c>
      <c r="J1214" t="str">
        <f>VLOOKUP(tblSalaries[[#This Row],[clean Country]],tblCountries[[#All],[Mapping]:[Region]],2,FALSE)</f>
        <v>APAC</v>
      </c>
      <c r="L1214" s="9" t="str">
        <f>IF($T1214,tblSalaries[[#This Row],[Salary in USD]],"")</f>
        <v/>
      </c>
      <c r="M1214" s="9" t="str">
        <f>IF($T1214,tblSalaries[[#This Row],[Your Job Title]],"")</f>
        <v/>
      </c>
      <c r="N1214" s="9" t="str">
        <f>IF($T1214,tblSalaries[[#This Row],[Job Type]],"")</f>
        <v/>
      </c>
      <c r="O1214" s="9" t="str">
        <f>IF($T1214,tblSalaries[[#This Row],[clean Country]],"")</f>
        <v/>
      </c>
      <c r="P1214" s="9" t="str">
        <f>IF($T1214,tblSalaries[[#This Row],[How many hours of a day you work on Excel]],"")</f>
        <v/>
      </c>
      <c r="Q1214" s="9" t="str">
        <f>IF($T1214,tblSalaries[[#This Row],[Years of Experience]],"")</f>
        <v/>
      </c>
      <c r="R1214" s="9" t="str">
        <f>IF($T1214,tblSalaries[[#This Row],[Region]],"")</f>
        <v/>
      </c>
      <c r="T1214" s="11">
        <f t="shared" si="18"/>
        <v>0</v>
      </c>
      <c r="U1214" s="11">
        <f>VLOOKUP(tblSalaries[[#This Row],[Region]],SReg,2,FALSE)</f>
        <v>0</v>
      </c>
      <c r="V1214" s="11">
        <f>VLOOKUP(tblSalaries[[#This Row],[How many hours of a day you work on Excel]],SHours,2,FALSE)</f>
        <v>0</v>
      </c>
      <c r="W1214" s="11">
        <f>IF(tblSalaries[[#This Row],[Years of Experience]]="",Filters!$I$10,VLOOKUP(tblSalaries[[#This Row],[Years of Experience]],Filters!$G$3:$I$9,3,TRUE))</f>
        <v>1</v>
      </c>
    </row>
    <row r="1215" spans="2:23" ht="15" customHeight="1" x14ac:dyDescent="0.25">
      <c r="B1215" t="s">
        <v>2611</v>
      </c>
      <c r="C1215" s="1">
        <v>41058.144872685189</v>
      </c>
      <c r="D1215">
        <v>44463.980364706273</v>
      </c>
      <c r="E1215" t="s">
        <v>173</v>
      </c>
      <c r="F1215" t="s">
        <v>17</v>
      </c>
      <c r="G1215" t="s">
        <v>30</v>
      </c>
      <c r="H1215" t="s">
        <v>10</v>
      </c>
      <c r="I1215">
        <v>12</v>
      </c>
      <c r="J1215" t="str">
        <f>VLOOKUP(tblSalaries[[#This Row],[clean Country]],tblCountries[[#All],[Mapping]:[Region]],2,FALSE)</f>
        <v>EMEA</v>
      </c>
      <c r="L1215" s="9" t="str">
        <f>IF($T1215,tblSalaries[[#This Row],[Salary in USD]],"")</f>
        <v/>
      </c>
      <c r="M1215" s="9" t="str">
        <f>IF($T1215,tblSalaries[[#This Row],[Your Job Title]],"")</f>
        <v/>
      </c>
      <c r="N1215" s="9" t="str">
        <f>IF($T1215,tblSalaries[[#This Row],[Job Type]],"")</f>
        <v/>
      </c>
      <c r="O1215" s="9" t="str">
        <f>IF($T1215,tblSalaries[[#This Row],[clean Country]],"")</f>
        <v/>
      </c>
      <c r="P1215" s="9" t="str">
        <f>IF($T1215,tblSalaries[[#This Row],[How many hours of a day you work on Excel]],"")</f>
        <v/>
      </c>
      <c r="Q1215" s="9" t="str">
        <f>IF($T1215,tblSalaries[[#This Row],[Years of Experience]],"")</f>
        <v/>
      </c>
      <c r="R1215" s="9" t="str">
        <f>IF($T1215,tblSalaries[[#This Row],[Region]],"")</f>
        <v/>
      </c>
      <c r="T1215" s="11">
        <f t="shared" si="18"/>
        <v>0</v>
      </c>
      <c r="U1215" s="11">
        <f>VLOOKUP(tblSalaries[[#This Row],[Region]],SReg,2,FALSE)</f>
        <v>0</v>
      </c>
      <c r="V1215" s="11">
        <f>VLOOKUP(tblSalaries[[#This Row],[How many hours of a day you work on Excel]],SHours,2,FALSE)</f>
        <v>1</v>
      </c>
      <c r="W1215" s="11">
        <f>IF(tblSalaries[[#This Row],[Years of Experience]]="",Filters!$I$10,VLOOKUP(tblSalaries[[#This Row],[Years of Experience]],Filters!$G$3:$I$9,3,TRUE))</f>
        <v>1</v>
      </c>
    </row>
    <row r="1216" spans="2:23" ht="15" customHeight="1" x14ac:dyDescent="0.25">
      <c r="B1216" t="s">
        <v>2612</v>
      </c>
      <c r="C1216" s="1">
        <v>41058.160520833335</v>
      </c>
      <c r="D1216">
        <v>38111.983169748237</v>
      </c>
      <c r="E1216" t="s">
        <v>976</v>
      </c>
      <c r="F1216" t="s">
        <v>294</v>
      </c>
      <c r="G1216" t="s">
        <v>491</v>
      </c>
      <c r="H1216" t="s">
        <v>22</v>
      </c>
      <c r="I1216">
        <v>8</v>
      </c>
      <c r="J1216" t="str">
        <f>VLOOKUP(tblSalaries[[#This Row],[clean Country]],tblCountries[[#All],[Mapping]:[Region]],2,FALSE)</f>
        <v>EMEA</v>
      </c>
      <c r="L1216" s="9" t="str">
        <f>IF($T1216,tblSalaries[[#This Row],[Salary in USD]],"")</f>
        <v/>
      </c>
      <c r="M1216" s="9" t="str">
        <f>IF($T1216,tblSalaries[[#This Row],[Your Job Title]],"")</f>
        <v/>
      </c>
      <c r="N1216" s="9" t="str">
        <f>IF($T1216,tblSalaries[[#This Row],[Job Type]],"")</f>
        <v/>
      </c>
      <c r="O1216" s="9" t="str">
        <f>IF($T1216,tblSalaries[[#This Row],[clean Country]],"")</f>
        <v/>
      </c>
      <c r="P1216" s="9" t="str">
        <f>IF($T1216,tblSalaries[[#This Row],[How many hours of a day you work on Excel]],"")</f>
        <v/>
      </c>
      <c r="Q1216" s="9" t="str">
        <f>IF($T1216,tblSalaries[[#This Row],[Years of Experience]],"")</f>
        <v/>
      </c>
      <c r="R1216" s="9" t="str">
        <f>IF($T1216,tblSalaries[[#This Row],[Region]],"")</f>
        <v/>
      </c>
      <c r="T1216" s="11">
        <f t="shared" si="18"/>
        <v>0</v>
      </c>
      <c r="U1216" s="11">
        <f>VLOOKUP(tblSalaries[[#This Row],[Region]],SReg,2,FALSE)</f>
        <v>0</v>
      </c>
      <c r="V1216" s="11">
        <f>VLOOKUP(tblSalaries[[#This Row],[How many hours of a day you work on Excel]],SHours,2,FALSE)</f>
        <v>0</v>
      </c>
      <c r="W1216" s="11">
        <f>IF(tblSalaries[[#This Row],[Years of Experience]]="",Filters!$I$10,VLOOKUP(tblSalaries[[#This Row],[Years of Experience]],Filters!$G$3:$I$9,3,TRUE))</f>
        <v>0</v>
      </c>
    </row>
    <row r="1217" spans="2:23" ht="15" customHeight="1" x14ac:dyDescent="0.25">
      <c r="B1217" t="s">
        <v>2613</v>
      </c>
      <c r="C1217" s="1">
        <v>41058.160740740743</v>
      </c>
      <c r="D1217">
        <v>118213.37040504631</v>
      </c>
      <c r="E1217" t="s">
        <v>502</v>
      </c>
      <c r="F1217" t="s">
        <v>45</v>
      </c>
      <c r="G1217" t="s">
        <v>59</v>
      </c>
      <c r="H1217" t="s">
        <v>7</v>
      </c>
      <c r="I1217">
        <v>20</v>
      </c>
      <c r="J1217" t="str">
        <f>VLOOKUP(tblSalaries[[#This Row],[clean Country]],tblCountries[[#All],[Mapping]:[Region]],2,FALSE)</f>
        <v>EMEA</v>
      </c>
      <c r="L1217" s="9" t="str">
        <f>IF($T1217,tblSalaries[[#This Row],[Salary in USD]],"")</f>
        <v/>
      </c>
      <c r="M1217" s="9" t="str">
        <f>IF($T1217,tblSalaries[[#This Row],[Your Job Title]],"")</f>
        <v/>
      </c>
      <c r="N1217" s="9" t="str">
        <f>IF($T1217,tblSalaries[[#This Row],[Job Type]],"")</f>
        <v/>
      </c>
      <c r="O1217" s="9" t="str">
        <f>IF($T1217,tblSalaries[[#This Row],[clean Country]],"")</f>
        <v/>
      </c>
      <c r="P1217" s="9" t="str">
        <f>IF($T1217,tblSalaries[[#This Row],[How many hours of a day you work on Excel]],"")</f>
        <v/>
      </c>
      <c r="Q1217" s="9" t="str">
        <f>IF($T1217,tblSalaries[[#This Row],[Years of Experience]],"")</f>
        <v/>
      </c>
      <c r="R1217" s="9" t="str">
        <f>IF($T1217,tblSalaries[[#This Row],[Region]],"")</f>
        <v/>
      </c>
      <c r="T1217" s="11">
        <f t="shared" si="18"/>
        <v>0</v>
      </c>
      <c r="U1217" s="11">
        <f>VLOOKUP(tblSalaries[[#This Row],[Region]],SReg,2,FALSE)</f>
        <v>0</v>
      </c>
      <c r="V1217" s="11">
        <f>VLOOKUP(tblSalaries[[#This Row],[How many hours of a day you work on Excel]],SHours,2,FALSE)</f>
        <v>1</v>
      </c>
      <c r="W1217" s="11">
        <f>IF(tblSalaries[[#This Row],[Years of Experience]]="",Filters!$I$10,VLOOKUP(tblSalaries[[#This Row],[Years of Experience]],Filters!$G$3:$I$9,3,TRUE))</f>
        <v>1</v>
      </c>
    </row>
    <row r="1218" spans="2:23" ht="15" customHeight="1" x14ac:dyDescent="0.25">
      <c r="B1218" t="s">
        <v>2614</v>
      </c>
      <c r="C1218" s="1">
        <v>41058.16883101852</v>
      </c>
      <c r="D1218">
        <v>39404.456801682099</v>
      </c>
      <c r="E1218" t="s">
        <v>977</v>
      </c>
      <c r="F1218" t="s">
        <v>258</v>
      </c>
      <c r="G1218" t="s">
        <v>59</v>
      </c>
      <c r="H1218" t="s">
        <v>15</v>
      </c>
      <c r="I1218">
        <v>10</v>
      </c>
      <c r="J1218" t="str">
        <f>VLOOKUP(tblSalaries[[#This Row],[clean Country]],tblCountries[[#All],[Mapping]:[Region]],2,FALSE)</f>
        <v>EMEA</v>
      </c>
      <c r="L1218" s="9" t="str">
        <f>IF($T1218,tblSalaries[[#This Row],[Salary in USD]],"")</f>
        <v/>
      </c>
      <c r="M1218" s="9" t="str">
        <f>IF($T1218,tblSalaries[[#This Row],[Your Job Title]],"")</f>
        <v/>
      </c>
      <c r="N1218" s="9" t="str">
        <f>IF($T1218,tblSalaries[[#This Row],[Job Type]],"")</f>
        <v/>
      </c>
      <c r="O1218" s="9" t="str">
        <f>IF($T1218,tblSalaries[[#This Row],[clean Country]],"")</f>
        <v/>
      </c>
      <c r="P1218" s="9" t="str">
        <f>IF($T1218,tblSalaries[[#This Row],[How many hours of a day you work on Excel]],"")</f>
        <v/>
      </c>
      <c r="Q1218" s="9" t="str">
        <f>IF($T1218,tblSalaries[[#This Row],[Years of Experience]],"")</f>
        <v/>
      </c>
      <c r="R1218" s="9" t="str">
        <f>IF($T1218,tblSalaries[[#This Row],[Region]],"")</f>
        <v/>
      </c>
      <c r="T1218" s="11">
        <f t="shared" si="18"/>
        <v>0</v>
      </c>
      <c r="U1218" s="11">
        <f>VLOOKUP(tblSalaries[[#This Row],[Region]],SReg,2,FALSE)</f>
        <v>0</v>
      </c>
      <c r="V1218" s="11">
        <f>VLOOKUP(tblSalaries[[#This Row],[How many hours of a day you work on Excel]],SHours,2,FALSE)</f>
        <v>0</v>
      </c>
      <c r="W1218" s="11">
        <f>IF(tblSalaries[[#This Row],[Years of Experience]]="",Filters!$I$10,VLOOKUP(tblSalaries[[#This Row],[Years of Experience]],Filters!$G$3:$I$9,3,TRUE))</f>
        <v>1</v>
      </c>
    </row>
    <row r="1219" spans="2:23" ht="15" customHeight="1" x14ac:dyDescent="0.25">
      <c r="B1219" t="s">
        <v>2615</v>
      </c>
      <c r="C1219" s="1">
        <v>41058.172743055555</v>
      </c>
      <c r="D1219">
        <v>90198.36016840415</v>
      </c>
      <c r="E1219" t="s">
        <v>294</v>
      </c>
      <c r="F1219" t="s">
        <v>294</v>
      </c>
      <c r="G1219" t="s">
        <v>21</v>
      </c>
      <c r="H1219" t="s">
        <v>22</v>
      </c>
      <c r="I1219">
        <v>3</v>
      </c>
      <c r="J1219" t="str">
        <f>VLOOKUP(tblSalaries[[#This Row],[clean Country]],tblCountries[[#All],[Mapping]:[Region]],2,FALSE)</f>
        <v>EMEA</v>
      </c>
      <c r="L1219" s="9" t="str">
        <f>IF($T1219,tblSalaries[[#This Row],[Salary in USD]],"")</f>
        <v/>
      </c>
      <c r="M1219" s="9" t="str">
        <f>IF($T1219,tblSalaries[[#This Row],[Your Job Title]],"")</f>
        <v/>
      </c>
      <c r="N1219" s="9" t="str">
        <f>IF($T1219,tblSalaries[[#This Row],[Job Type]],"")</f>
        <v/>
      </c>
      <c r="O1219" s="9" t="str">
        <f>IF($T1219,tblSalaries[[#This Row],[clean Country]],"")</f>
        <v/>
      </c>
      <c r="P1219" s="9" t="str">
        <f>IF($T1219,tblSalaries[[#This Row],[How many hours of a day you work on Excel]],"")</f>
        <v/>
      </c>
      <c r="Q1219" s="9" t="str">
        <f>IF($T1219,tblSalaries[[#This Row],[Years of Experience]],"")</f>
        <v/>
      </c>
      <c r="R1219" s="9" t="str">
        <f>IF($T1219,tblSalaries[[#This Row],[Region]],"")</f>
        <v/>
      </c>
      <c r="T1219" s="11">
        <f t="shared" si="18"/>
        <v>0</v>
      </c>
      <c r="U1219" s="11">
        <f>VLOOKUP(tblSalaries[[#This Row],[Region]],SReg,2,FALSE)</f>
        <v>0</v>
      </c>
      <c r="V1219" s="11">
        <f>VLOOKUP(tblSalaries[[#This Row],[How many hours of a day you work on Excel]],SHours,2,FALSE)</f>
        <v>0</v>
      </c>
      <c r="W1219" s="11">
        <f>IF(tblSalaries[[#This Row],[Years of Experience]]="",Filters!$I$10,VLOOKUP(tblSalaries[[#This Row],[Years of Experience]],Filters!$G$3:$I$9,3,TRUE))</f>
        <v>0</v>
      </c>
    </row>
    <row r="1220" spans="2:23" ht="15" customHeight="1" x14ac:dyDescent="0.25">
      <c r="B1220" t="s">
        <v>2616</v>
      </c>
      <c r="C1220" s="1">
        <v>41058.174976851849</v>
      </c>
      <c r="D1220">
        <v>47285.348162018527</v>
      </c>
      <c r="E1220" t="s">
        <v>978</v>
      </c>
      <c r="F1220" t="s">
        <v>56</v>
      </c>
      <c r="G1220" t="s">
        <v>59</v>
      </c>
      <c r="H1220" t="s">
        <v>7</v>
      </c>
      <c r="I1220">
        <v>14</v>
      </c>
      <c r="J1220" t="str">
        <f>VLOOKUP(tblSalaries[[#This Row],[clean Country]],tblCountries[[#All],[Mapping]:[Region]],2,FALSE)</f>
        <v>EMEA</v>
      </c>
      <c r="L1220" s="9" t="str">
        <f>IF($T1220,tblSalaries[[#This Row],[Salary in USD]],"")</f>
        <v/>
      </c>
      <c r="M1220" s="9" t="str">
        <f>IF($T1220,tblSalaries[[#This Row],[Your Job Title]],"")</f>
        <v/>
      </c>
      <c r="N1220" s="9" t="str">
        <f>IF($T1220,tblSalaries[[#This Row],[Job Type]],"")</f>
        <v/>
      </c>
      <c r="O1220" s="9" t="str">
        <f>IF($T1220,tblSalaries[[#This Row],[clean Country]],"")</f>
        <v/>
      </c>
      <c r="P1220" s="9" t="str">
        <f>IF($T1220,tblSalaries[[#This Row],[How many hours of a day you work on Excel]],"")</f>
        <v/>
      </c>
      <c r="Q1220" s="9" t="str">
        <f>IF($T1220,tblSalaries[[#This Row],[Years of Experience]],"")</f>
        <v/>
      </c>
      <c r="R1220" s="9" t="str">
        <f>IF($T1220,tblSalaries[[#This Row],[Region]],"")</f>
        <v/>
      </c>
      <c r="T1220" s="11">
        <f t="shared" si="18"/>
        <v>0</v>
      </c>
      <c r="U1220" s="11">
        <f>VLOOKUP(tblSalaries[[#This Row],[Region]],SReg,2,FALSE)</f>
        <v>0</v>
      </c>
      <c r="V1220" s="11">
        <f>VLOOKUP(tblSalaries[[#This Row],[How many hours of a day you work on Excel]],SHours,2,FALSE)</f>
        <v>1</v>
      </c>
      <c r="W1220" s="11">
        <f>IF(tblSalaries[[#This Row],[Years of Experience]]="",Filters!$I$10,VLOOKUP(tblSalaries[[#This Row],[Years of Experience]],Filters!$G$3:$I$9,3,TRUE))</f>
        <v>1</v>
      </c>
    </row>
    <row r="1221" spans="2:23" ht="15" customHeight="1" x14ac:dyDescent="0.25">
      <c r="B1221" t="s">
        <v>2617</v>
      </c>
      <c r="C1221" s="1">
        <v>41058.184050925927</v>
      </c>
      <c r="D1221">
        <v>56000</v>
      </c>
      <c r="E1221" t="s">
        <v>258</v>
      </c>
      <c r="F1221" t="s">
        <v>258</v>
      </c>
      <c r="G1221" t="s">
        <v>12</v>
      </c>
      <c r="H1221" t="s">
        <v>7</v>
      </c>
      <c r="I1221">
        <v>1</v>
      </c>
      <c r="J1221" t="str">
        <f>VLOOKUP(tblSalaries[[#This Row],[clean Country]],tblCountries[[#All],[Mapping]:[Region]],2,FALSE)</f>
        <v>USA</v>
      </c>
      <c r="L1221" s="9" t="str">
        <f>IF($T1221,tblSalaries[[#This Row],[Salary in USD]],"")</f>
        <v/>
      </c>
      <c r="M1221" s="9" t="str">
        <f>IF($T1221,tblSalaries[[#This Row],[Your Job Title]],"")</f>
        <v/>
      </c>
      <c r="N1221" s="9" t="str">
        <f>IF($T1221,tblSalaries[[#This Row],[Job Type]],"")</f>
        <v/>
      </c>
      <c r="O1221" s="9" t="str">
        <f>IF($T1221,tblSalaries[[#This Row],[clean Country]],"")</f>
        <v/>
      </c>
      <c r="P1221" s="9" t="str">
        <f>IF($T1221,tblSalaries[[#This Row],[How many hours of a day you work on Excel]],"")</f>
        <v/>
      </c>
      <c r="Q1221" s="9" t="str">
        <f>IF($T1221,tblSalaries[[#This Row],[Years of Experience]],"")</f>
        <v/>
      </c>
      <c r="R1221" s="9" t="str">
        <f>IF($T1221,tblSalaries[[#This Row],[Region]],"")</f>
        <v/>
      </c>
      <c r="T1221" s="11">
        <f t="shared" si="18"/>
        <v>0</v>
      </c>
      <c r="U1221" s="11">
        <f>VLOOKUP(tblSalaries[[#This Row],[Region]],SReg,2,FALSE)</f>
        <v>1</v>
      </c>
      <c r="V1221" s="11">
        <f>VLOOKUP(tblSalaries[[#This Row],[How many hours of a day you work on Excel]],SHours,2,FALSE)</f>
        <v>1</v>
      </c>
      <c r="W1221" s="11">
        <f>IF(tblSalaries[[#This Row],[Years of Experience]]="",Filters!$I$10,VLOOKUP(tblSalaries[[#This Row],[Years of Experience]],Filters!$G$3:$I$9,3,TRUE))</f>
        <v>0</v>
      </c>
    </row>
    <row r="1222" spans="2:23" ht="15" customHeight="1" x14ac:dyDescent="0.25">
      <c r="B1222" t="s">
        <v>2618</v>
      </c>
      <c r="C1222" s="1">
        <v>41058.187615740739</v>
      </c>
      <c r="D1222">
        <v>5082.6943786459069</v>
      </c>
      <c r="E1222" t="s">
        <v>980</v>
      </c>
      <c r="F1222" t="s">
        <v>17</v>
      </c>
      <c r="G1222" t="s">
        <v>567</v>
      </c>
      <c r="H1222" t="s">
        <v>22</v>
      </c>
      <c r="I1222">
        <v>2</v>
      </c>
      <c r="J1222" t="str">
        <f>VLOOKUP(tblSalaries[[#This Row],[clean Country]],tblCountries[[#All],[Mapping]:[Region]],2,FALSE)</f>
        <v>APAC</v>
      </c>
      <c r="L1222" s="9" t="str">
        <f>IF($T1222,tblSalaries[[#This Row],[Salary in USD]],"")</f>
        <v/>
      </c>
      <c r="M1222" s="9" t="str">
        <f>IF($T1222,tblSalaries[[#This Row],[Your Job Title]],"")</f>
        <v/>
      </c>
      <c r="N1222" s="9" t="str">
        <f>IF($T1222,tblSalaries[[#This Row],[Job Type]],"")</f>
        <v/>
      </c>
      <c r="O1222" s="9" t="str">
        <f>IF($T1222,tblSalaries[[#This Row],[clean Country]],"")</f>
        <v/>
      </c>
      <c r="P1222" s="9" t="str">
        <f>IF($T1222,tblSalaries[[#This Row],[How many hours of a day you work on Excel]],"")</f>
        <v/>
      </c>
      <c r="Q1222" s="9" t="str">
        <f>IF($T1222,tblSalaries[[#This Row],[Years of Experience]],"")</f>
        <v/>
      </c>
      <c r="R1222" s="9" t="str">
        <f>IF($T1222,tblSalaries[[#This Row],[Region]],"")</f>
        <v/>
      </c>
      <c r="T1222" s="11">
        <f t="shared" si="18"/>
        <v>0</v>
      </c>
      <c r="U1222" s="11">
        <f>VLOOKUP(tblSalaries[[#This Row],[Region]],SReg,2,FALSE)</f>
        <v>0</v>
      </c>
      <c r="V1222" s="11">
        <f>VLOOKUP(tblSalaries[[#This Row],[How many hours of a day you work on Excel]],SHours,2,FALSE)</f>
        <v>0</v>
      </c>
      <c r="W1222" s="11">
        <f>IF(tblSalaries[[#This Row],[Years of Experience]]="",Filters!$I$10,VLOOKUP(tblSalaries[[#This Row],[Years of Experience]],Filters!$G$3:$I$9,3,TRUE))</f>
        <v>0</v>
      </c>
    </row>
    <row r="1223" spans="2:23" ht="15" customHeight="1" x14ac:dyDescent="0.25">
      <c r="B1223" t="s">
        <v>2619</v>
      </c>
      <c r="C1223" s="1">
        <v>41058.190011574072</v>
      </c>
      <c r="D1223">
        <v>53590.061250287661</v>
      </c>
      <c r="E1223" t="s">
        <v>981</v>
      </c>
      <c r="F1223" t="s">
        <v>258</v>
      </c>
      <c r="G1223" t="s">
        <v>59</v>
      </c>
      <c r="H1223" t="s">
        <v>10</v>
      </c>
      <c r="I1223">
        <v>10</v>
      </c>
      <c r="J1223" t="str">
        <f>VLOOKUP(tblSalaries[[#This Row],[clean Country]],tblCountries[[#All],[Mapping]:[Region]],2,FALSE)</f>
        <v>EMEA</v>
      </c>
      <c r="L1223" s="9" t="str">
        <f>IF($T1223,tblSalaries[[#This Row],[Salary in USD]],"")</f>
        <v/>
      </c>
      <c r="M1223" s="9" t="str">
        <f>IF($T1223,tblSalaries[[#This Row],[Your Job Title]],"")</f>
        <v/>
      </c>
      <c r="N1223" s="9" t="str">
        <f>IF($T1223,tblSalaries[[#This Row],[Job Type]],"")</f>
        <v/>
      </c>
      <c r="O1223" s="9" t="str">
        <f>IF($T1223,tblSalaries[[#This Row],[clean Country]],"")</f>
        <v/>
      </c>
      <c r="P1223" s="9" t="str">
        <f>IF($T1223,tblSalaries[[#This Row],[How many hours of a day you work on Excel]],"")</f>
        <v/>
      </c>
      <c r="Q1223" s="9" t="str">
        <f>IF($T1223,tblSalaries[[#This Row],[Years of Experience]],"")</f>
        <v/>
      </c>
      <c r="R1223" s="9" t="str">
        <f>IF($T1223,tblSalaries[[#This Row],[Region]],"")</f>
        <v/>
      </c>
      <c r="T1223" s="11">
        <f t="shared" ref="T1223:T1286" si="19">U1223*V1223*W1223</f>
        <v>0</v>
      </c>
      <c r="U1223" s="11">
        <f>VLOOKUP(tblSalaries[[#This Row],[Region]],SReg,2,FALSE)</f>
        <v>0</v>
      </c>
      <c r="V1223" s="11">
        <f>VLOOKUP(tblSalaries[[#This Row],[How many hours of a day you work on Excel]],SHours,2,FALSE)</f>
        <v>1</v>
      </c>
      <c r="W1223" s="11">
        <f>IF(tblSalaries[[#This Row],[Years of Experience]]="",Filters!$I$10,VLOOKUP(tblSalaries[[#This Row],[Years of Experience]],Filters!$G$3:$I$9,3,TRUE))</f>
        <v>1</v>
      </c>
    </row>
    <row r="1224" spans="2:23" ht="15" customHeight="1" x14ac:dyDescent="0.25">
      <c r="B1224" t="s">
        <v>2620</v>
      </c>
      <c r="C1224" s="1">
        <v>41058.210717592592</v>
      </c>
      <c r="D1224">
        <v>76906.906752939132</v>
      </c>
      <c r="E1224" t="s">
        <v>554</v>
      </c>
      <c r="F1224" t="s">
        <v>3393</v>
      </c>
      <c r="G1224" t="s">
        <v>660</v>
      </c>
      <c r="H1224" t="s">
        <v>10</v>
      </c>
      <c r="I1224">
        <v>17</v>
      </c>
      <c r="J1224" t="str">
        <f>VLOOKUP(tblSalaries[[#This Row],[clean Country]],tblCountries[[#All],[Mapping]:[Region]],2,FALSE)</f>
        <v>EMEA</v>
      </c>
      <c r="L1224" s="9" t="str">
        <f>IF($T1224,tblSalaries[[#This Row],[Salary in USD]],"")</f>
        <v/>
      </c>
      <c r="M1224" s="9" t="str">
        <f>IF($T1224,tblSalaries[[#This Row],[Your Job Title]],"")</f>
        <v/>
      </c>
      <c r="N1224" s="9" t="str">
        <f>IF($T1224,tblSalaries[[#This Row],[Job Type]],"")</f>
        <v/>
      </c>
      <c r="O1224" s="9" t="str">
        <f>IF($T1224,tblSalaries[[#This Row],[clean Country]],"")</f>
        <v/>
      </c>
      <c r="P1224" s="9" t="str">
        <f>IF($T1224,tblSalaries[[#This Row],[How many hours of a day you work on Excel]],"")</f>
        <v/>
      </c>
      <c r="Q1224" s="9" t="str">
        <f>IF($T1224,tblSalaries[[#This Row],[Years of Experience]],"")</f>
        <v/>
      </c>
      <c r="R1224" s="9" t="str">
        <f>IF($T1224,tblSalaries[[#This Row],[Region]],"")</f>
        <v/>
      </c>
      <c r="T1224" s="11">
        <f t="shared" si="19"/>
        <v>0</v>
      </c>
      <c r="U1224" s="11">
        <f>VLOOKUP(tblSalaries[[#This Row],[Region]],SReg,2,FALSE)</f>
        <v>0</v>
      </c>
      <c r="V1224" s="11">
        <f>VLOOKUP(tblSalaries[[#This Row],[How many hours of a day you work on Excel]],SHours,2,FALSE)</f>
        <v>1</v>
      </c>
      <c r="W1224" s="11">
        <f>IF(tblSalaries[[#This Row],[Years of Experience]]="",Filters!$I$10,VLOOKUP(tblSalaries[[#This Row],[Years of Experience]],Filters!$G$3:$I$9,3,TRUE))</f>
        <v>1</v>
      </c>
    </row>
    <row r="1225" spans="2:23" ht="15" customHeight="1" x14ac:dyDescent="0.25">
      <c r="B1225" t="s">
        <v>2621</v>
      </c>
      <c r="C1225" s="1">
        <v>41058.214548611111</v>
      </c>
      <c r="D1225">
        <v>85000</v>
      </c>
      <c r="E1225" t="s">
        <v>982</v>
      </c>
      <c r="F1225" t="s">
        <v>17</v>
      </c>
      <c r="G1225" t="s">
        <v>12</v>
      </c>
      <c r="H1225" t="s">
        <v>7</v>
      </c>
      <c r="I1225">
        <v>5</v>
      </c>
      <c r="J1225" t="str">
        <f>VLOOKUP(tblSalaries[[#This Row],[clean Country]],tblCountries[[#All],[Mapping]:[Region]],2,FALSE)</f>
        <v>USA</v>
      </c>
      <c r="L1225" s="9" t="str">
        <f>IF($T1225,tblSalaries[[#This Row],[Salary in USD]],"")</f>
        <v/>
      </c>
      <c r="M1225" s="9" t="str">
        <f>IF($T1225,tblSalaries[[#This Row],[Your Job Title]],"")</f>
        <v/>
      </c>
      <c r="N1225" s="9" t="str">
        <f>IF($T1225,tblSalaries[[#This Row],[Job Type]],"")</f>
        <v/>
      </c>
      <c r="O1225" s="9" t="str">
        <f>IF($T1225,tblSalaries[[#This Row],[clean Country]],"")</f>
        <v/>
      </c>
      <c r="P1225" s="9" t="str">
        <f>IF($T1225,tblSalaries[[#This Row],[How many hours of a day you work on Excel]],"")</f>
        <v/>
      </c>
      <c r="Q1225" s="9" t="str">
        <f>IF($T1225,tblSalaries[[#This Row],[Years of Experience]],"")</f>
        <v/>
      </c>
      <c r="R1225" s="9" t="str">
        <f>IF($T1225,tblSalaries[[#This Row],[Region]],"")</f>
        <v/>
      </c>
      <c r="T1225" s="11">
        <f t="shared" si="19"/>
        <v>0</v>
      </c>
      <c r="U1225" s="11">
        <f>VLOOKUP(tblSalaries[[#This Row],[Region]],SReg,2,FALSE)</f>
        <v>1</v>
      </c>
      <c r="V1225" s="11">
        <f>VLOOKUP(tblSalaries[[#This Row],[How many hours of a day you work on Excel]],SHours,2,FALSE)</f>
        <v>1</v>
      </c>
      <c r="W1225" s="11">
        <f>IF(tblSalaries[[#This Row],[Years of Experience]]="",Filters!$I$10,VLOOKUP(tblSalaries[[#This Row],[Years of Experience]],Filters!$G$3:$I$9,3,TRUE))</f>
        <v>0</v>
      </c>
    </row>
    <row r="1226" spans="2:23" ht="15" customHeight="1" x14ac:dyDescent="0.25">
      <c r="B1226" t="s">
        <v>2622</v>
      </c>
      <c r="C1226" s="1">
        <v>41058.216006944444</v>
      </c>
      <c r="D1226">
        <v>72000</v>
      </c>
      <c r="E1226" t="s">
        <v>983</v>
      </c>
      <c r="F1226" t="s">
        <v>294</v>
      </c>
      <c r="G1226" t="s">
        <v>526</v>
      </c>
      <c r="H1226" t="s">
        <v>15</v>
      </c>
      <c r="I1226">
        <v>10</v>
      </c>
      <c r="J1226" t="str">
        <f>VLOOKUP(tblSalaries[[#This Row],[clean Country]],tblCountries[[#All],[Mapping]:[Region]],2,FALSE)</f>
        <v>APAC</v>
      </c>
      <c r="L1226" s="9" t="str">
        <f>IF($T1226,tblSalaries[[#This Row],[Salary in USD]],"")</f>
        <v/>
      </c>
      <c r="M1226" s="9" t="str">
        <f>IF($T1226,tblSalaries[[#This Row],[Your Job Title]],"")</f>
        <v/>
      </c>
      <c r="N1226" s="9" t="str">
        <f>IF($T1226,tblSalaries[[#This Row],[Job Type]],"")</f>
        <v/>
      </c>
      <c r="O1226" s="9" t="str">
        <f>IF($T1226,tblSalaries[[#This Row],[clean Country]],"")</f>
        <v/>
      </c>
      <c r="P1226" s="9" t="str">
        <f>IF($T1226,tblSalaries[[#This Row],[How many hours of a day you work on Excel]],"")</f>
        <v/>
      </c>
      <c r="Q1226" s="9" t="str">
        <f>IF($T1226,tblSalaries[[#This Row],[Years of Experience]],"")</f>
        <v/>
      </c>
      <c r="R1226" s="9" t="str">
        <f>IF($T1226,tblSalaries[[#This Row],[Region]],"")</f>
        <v/>
      </c>
      <c r="T1226" s="11">
        <f t="shared" si="19"/>
        <v>0</v>
      </c>
      <c r="U1226" s="11">
        <f>VLOOKUP(tblSalaries[[#This Row],[Region]],SReg,2,FALSE)</f>
        <v>0</v>
      </c>
      <c r="V1226" s="11">
        <f>VLOOKUP(tblSalaries[[#This Row],[How many hours of a day you work on Excel]],SHours,2,FALSE)</f>
        <v>0</v>
      </c>
      <c r="W1226" s="11">
        <f>IF(tblSalaries[[#This Row],[Years of Experience]]="",Filters!$I$10,VLOOKUP(tblSalaries[[#This Row],[Years of Experience]],Filters!$G$3:$I$9,3,TRUE))</f>
        <v>1</v>
      </c>
    </row>
    <row r="1227" spans="2:23" ht="15" customHeight="1" x14ac:dyDescent="0.25">
      <c r="B1227" t="s">
        <v>2623</v>
      </c>
      <c r="C1227" s="1">
        <v>41058.223368055558</v>
      </c>
      <c r="D1227">
        <v>55000</v>
      </c>
      <c r="E1227" t="s">
        <v>885</v>
      </c>
      <c r="F1227" t="s">
        <v>17</v>
      </c>
      <c r="G1227" t="s">
        <v>12</v>
      </c>
      <c r="H1227" t="s">
        <v>22</v>
      </c>
      <c r="I1227">
        <v>7</v>
      </c>
      <c r="J1227" t="str">
        <f>VLOOKUP(tblSalaries[[#This Row],[clean Country]],tblCountries[[#All],[Mapping]:[Region]],2,FALSE)</f>
        <v>USA</v>
      </c>
      <c r="L1227" s="9" t="str">
        <f>IF($T1227,tblSalaries[[#This Row],[Salary in USD]],"")</f>
        <v/>
      </c>
      <c r="M1227" s="9" t="str">
        <f>IF($T1227,tblSalaries[[#This Row],[Your Job Title]],"")</f>
        <v/>
      </c>
      <c r="N1227" s="9" t="str">
        <f>IF($T1227,tblSalaries[[#This Row],[Job Type]],"")</f>
        <v/>
      </c>
      <c r="O1227" s="9" t="str">
        <f>IF($T1227,tblSalaries[[#This Row],[clean Country]],"")</f>
        <v/>
      </c>
      <c r="P1227" s="9" t="str">
        <f>IF($T1227,tblSalaries[[#This Row],[How many hours of a day you work on Excel]],"")</f>
        <v/>
      </c>
      <c r="Q1227" s="9" t="str">
        <f>IF($T1227,tblSalaries[[#This Row],[Years of Experience]],"")</f>
        <v/>
      </c>
      <c r="R1227" s="9" t="str">
        <f>IF($T1227,tblSalaries[[#This Row],[Region]],"")</f>
        <v/>
      </c>
      <c r="T1227" s="11">
        <f t="shared" si="19"/>
        <v>0</v>
      </c>
      <c r="U1227" s="11">
        <f>VLOOKUP(tblSalaries[[#This Row],[Region]],SReg,2,FALSE)</f>
        <v>1</v>
      </c>
      <c r="V1227" s="11">
        <f>VLOOKUP(tblSalaries[[#This Row],[How many hours of a day you work on Excel]],SHours,2,FALSE)</f>
        <v>0</v>
      </c>
      <c r="W1227" s="11">
        <f>IF(tblSalaries[[#This Row],[Years of Experience]]="",Filters!$I$10,VLOOKUP(tblSalaries[[#This Row],[Years of Experience]],Filters!$G$3:$I$9,3,TRUE))</f>
        <v>0</v>
      </c>
    </row>
    <row r="1228" spans="2:23" ht="15" customHeight="1" x14ac:dyDescent="0.25">
      <c r="B1228" t="s">
        <v>2624</v>
      </c>
      <c r="C1228" s="1">
        <v>41058.241365740738</v>
      </c>
      <c r="D1228">
        <v>67775.665698893223</v>
      </c>
      <c r="E1228" t="s">
        <v>150</v>
      </c>
      <c r="F1228" t="s">
        <v>391</v>
      </c>
      <c r="G1228" t="s">
        <v>59</v>
      </c>
      <c r="H1228" t="s">
        <v>7</v>
      </c>
      <c r="I1228">
        <v>25</v>
      </c>
      <c r="J1228" t="str">
        <f>VLOOKUP(tblSalaries[[#This Row],[clean Country]],tblCountries[[#All],[Mapping]:[Region]],2,FALSE)</f>
        <v>EMEA</v>
      </c>
      <c r="L1228" s="9" t="str">
        <f>IF($T1228,tblSalaries[[#This Row],[Salary in USD]],"")</f>
        <v/>
      </c>
      <c r="M1228" s="9" t="str">
        <f>IF($T1228,tblSalaries[[#This Row],[Your Job Title]],"")</f>
        <v/>
      </c>
      <c r="N1228" s="9" t="str">
        <f>IF($T1228,tblSalaries[[#This Row],[Job Type]],"")</f>
        <v/>
      </c>
      <c r="O1228" s="9" t="str">
        <f>IF($T1228,tblSalaries[[#This Row],[clean Country]],"")</f>
        <v/>
      </c>
      <c r="P1228" s="9" t="str">
        <f>IF($T1228,tblSalaries[[#This Row],[How many hours of a day you work on Excel]],"")</f>
        <v/>
      </c>
      <c r="Q1228" s="9" t="str">
        <f>IF($T1228,tblSalaries[[#This Row],[Years of Experience]],"")</f>
        <v/>
      </c>
      <c r="R1228" s="9" t="str">
        <f>IF($T1228,tblSalaries[[#This Row],[Region]],"")</f>
        <v/>
      </c>
      <c r="T1228" s="11">
        <f t="shared" si="19"/>
        <v>0</v>
      </c>
      <c r="U1228" s="11">
        <f>VLOOKUP(tblSalaries[[#This Row],[Region]],SReg,2,FALSE)</f>
        <v>0</v>
      </c>
      <c r="V1228" s="11">
        <f>VLOOKUP(tblSalaries[[#This Row],[How many hours of a day you work on Excel]],SHours,2,FALSE)</f>
        <v>1</v>
      </c>
      <c r="W1228" s="11">
        <f>IF(tblSalaries[[#This Row],[Years of Experience]]="",Filters!$I$10,VLOOKUP(tblSalaries[[#This Row],[Years of Experience]],Filters!$G$3:$I$9,3,TRUE))</f>
        <v>1</v>
      </c>
    </row>
    <row r="1229" spans="2:23" ht="15" customHeight="1" x14ac:dyDescent="0.25">
      <c r="B1229" t="s">
        <v>2625</v>
      </c>
      <c r="C1229" s="1">
        <v>41058.245625000003</v>
      </c>
      <c r="D1229">
        <v>40586.590505732565</v>
      </c>
      <c r="E1229" t="s">
        <v>257</v>
      </c>
      <c r="F1229" t="s">
        <v>17</v>
      </c>
      <c r="G1229" t="s">
        <v>59</v>
      </c>
      <c r="H1229" t="s">
        <v>7</v>
      </c>
      <c r="I1229">
        <v>1</v>
      </c>
      <c r="J1229" t="str">
        <f>VLOOKUP(tblSalaries[[#This Row],[clean Country]],tblCountries[[#All],[Mapping]:[Region]],2,FALSE)</f>
        <v>EMEA</v>
      </c>
      <c r="L1229" s="9" t="str">
        <f>IF($T1229,tblSalaries[[#This Row],[Salary in USD]],"")</f>
        <v/>
      </c>
      <c r="M1229" s="9" t="str">
        <f>IF($T1229,tblSalaries[[#This Row],[Your Job Title]],"")</f>
        <v/>
      </c>
      <c r="N1229" s="9" t="str">
        <f>IF($T1229,tblSalaries[[#This Row],[Job Type]],"")</f>
        <v/>
      </c>
      <c r="O1229" s="9" t="str">
        <f>IF($T1229,tblSalaries[[#This Row],[clean Country]],"")</f>
        <v/>
      </c>
      <c r="P1229" s="9" t="str">
        <f>IF($T1229,tblSalaries[[#This Row],[How many hours of a day you work on Excel]],"")</f>
        <v/>
      </c>
      <c r="Q1229" s="9" t="str">
        <f>IF($T1229,tblSalaries[[#This Row],[Years of Experience]],"")</f>
        <v/>
      </c>
      <c r="R1229" s="9" t="str">
        <f>IF($T1229,tblSalaries[[#This Row],[Region]],"")</f>
        <v/>
      </c>
      <c r="T1229" s="11">
        <f t="shared" si="19"/>
        <v>0</v>
      </c>
      <c r="U1229" s="11">
        <f>VLOOKUP(tblSalaries[[#This Row],[Region]],SReg,2,FALSE)</f>
        <v>0</v>
      </c>
      <c r="V1229" s="11">
        <f>VLOOKUP(tblSalaries[[#This Row],[How many hours of a day you work on Excel]],SHours,2,FALSE)</f>
        <v>1</v>
      </c>
      <c r="W1229" s="11">
        <f>IF(tblSalaries[[#This Row],[Years of Experience]]="",Filters!$I$10,VLOOKUP(tblSalaries[[#This Row],[Years of Experience]],Filters!$G$3:$I$9,3,TRUE))</f>
        <v>0</v>
      </c>
    </row>
    <row r="1230" spans="2:23" ht="15" customHeight="1" x14ac:dyDescent="0.25">
      <c r="B1230" t="s">
        <v>2626</v>
      </c>
      <c r="C1230" s="1">
        <v>41058.255694444444</v>
      </c>
      <c r="D1230">
        <v>50846</v>
      </c>
      <c r="E1230" t="s">
        <v>984</v>
      </c>
      <c r="F1230" t="s">
        <v>17</v>
      </c>
      <c r="G1230" t="s">
        <v>12</v>
      </c>
      <c r="H1230" t="s">
        <v>7</v>
      </c>
      <c r="I1230">
        <v>25</v>
      </c>
      <c r="J1230" t="str">
        <f>VLOOKUP(tblSalaries[[#This Row],[clean Country]],tblCountries[[#All],[Mapping]:[Region]],2,FALSE)</f>
        <v>USA</v>
      </c>
      <c r="L1230" s="9">
        <f>IF($T1230,tblSalaries[[#This Row],[Salary in USD]],"")</f>
        <v>50846</v>
      </c>
      <c r="M1230" s="9" t="str">
        <f>IF($T1230,tblSalaries[[#This Row],[Your Job Title]],"")</f>
        <v>Program &amp; Policy Analyst-Advanced</v>
      </c>
      <c r="N1230" s="9" t="str">
        <f>IF($T1230,tblSalaries[[#This Row],[Job Type]],"")</f>
        <v>Analyst</v>
      </c>
      <c r="O1230" s="9" t="str">
        <f>IF($T1230,tblSalaries[[#This Row],[clean Country]],"")</f>
        <v>USA</v>
      </c>
      <c r="P1230" s="9" t="str">
        <f>IF($T1230,tblSalaries[[#This Row],[How many hours of a day you work on Excel]],"")</f>
        <v>4 to 6 hours a day</v>
      </c>
      <c r="Q1230" s="9">
        <f>IF($T1230,tblSalaries[[#This Row],[Years of Experience]],"")</f>
        <v>25</v>
      </c>
      <c r="R1230" s="9" t="str">
        <f>IF($T1230,tblSalaries[[#This Row],[Region]],"")</f>
        <v>USA</v>
      </c>
      <c r="T1230" s="11">
        <f t="shared" si="19"/>
        <v>1</v>
      </c>
      <c r="U1230" s="11">
        <f>VLOOKUP(tblSalaries[[#This Row],[Region]],SReg,2,FALSE)</f>
        <v>1</v>
      </c>
      <c r="V1230" s="11">
        <f>VLOOKUP(tblSalaries[[#This Row],[How many hours of a day you work on Excel]],SHours,2,FALSE)</f>
        <v>1</v>
      </c>
      <c r="W1230" s="11">
        <f>IF(tblSalaries[[#This Row],[Years of Experience]]="",Filters!$I$10,VLOOKUP(tblSalaries[[#This Row],[Years of Experience]],Filters!$G$3:$I$9,3,TRUE))</f>
        <v>1</v>
      </c>
    </row>
    <row r="1231" spans="2:23" ht="15" customHeight="1" x14ac:dyDescent="0.25">
      <c r="B1231" t="s">
        <v>2627</v>
      </c>
      <c r="C1231" s="1">
        <v>41058.267083333332</v>
      </c>
      <c r="D1231">
        <v>63000</v>
      </c>
      <c r="E1231" t="s">
        <v>216</v>
      </c>
      <c r="F1231" t="s">
        <v>258</v>
      </c>
      <c r="G1231" t="s">
        <v>12</v>
      </c>
      <c r="H1231" t="s">
        <v>10</v>
      </c>
      <c r="I1231">
        <v>16</v>
      </c>
      <c r="J1231" t="str">
        <f>VLOOKUP(tblSalaries[[#This Row],[clean Country]],tblCountries[[#All],[Mapping]:[Region]],2,FALSE)</f>
        <v>USA</v>
      </c>
      <c r="L1231" s="9">
        <f>IF($T1231,tblSalaries[[#This Row],[Salary in USD]],"")</f>
        <v>63000</v>
      </c>
      <c r="M1231" s="9" t="str">
        <f>IF($T1231,tblSalaries[[#This Row],[Your Job Title]],"")</f>
        <v>Senior Staff Accountant</v>
      </c>
      <c r="N1231" s="9" t="str">
        <f>IF($T1231,tblSalaries[[#This Row],[Job Type]],"")</f>
        <v>Accountant</v>
      </c>
      <c r="O1231" s="9" t="str">
        <f>IF($T1231,tblSalaries[[#This Row],[clean Country]],"")</f>
        <v>USA</v>
      </c>
      <c r="P1231" s="9" t="str">
        <f>IF($T1231,tblSalaries[[#This Row],[How many hours of a day you work on Excel]],"")</f>
        <v>All the 8 hours baby, all the 8!</v>
      </c>
      <c r="Q1231" s="9">
        <f>IF($T1231,tblSalaries[[#This Row],[Years of Experience]],"")</f>
        <v>16</v>
      </c>
      <c r="R1231" s="9" t="str">
        <f>IF($T1231,tblSalaries[[#This Row],[Region]],"")</f>
        <v>USA</v>
      </c>
      <c r="T1231" s="11">
        <f t="shared" si="19"/>
        <v>1</v>
      </c>
      <c r="U1231" s="11">
        <f>VLOOKUP(tblSalaries[[#This Row],[Region]],SReg,2,FALSE)</f>
        <v>1</v>
      </c>
      <c r="V1231" s="11">
        <f>VLOOKUP(tblSalaries[[#This Row],[How many hours of a day you work on Excel]],SHours,2,FALSE)</f>
        <v>1</v>
      </c>
      <c r="W1231" s="11">
        <f>IF(tblSalaries[[#This Row],[Years of Experience]]="",Filters!$I$10,VLOOKUP(tblSalaries[[#This Row],[Years of Experience]],Filters!$G$3:$I$9,3,TRUE))</f>
        <v>1</v>
      </c>
    </row>
    <row r="1232" spans="2:23" ht="15" customHeight="1" x14ac:dyDescent="0.25">
      <c r="B1232" t="s">
        <v>2628</v>
      </c>
      <c r="C1232" s="1">
        <v>41058.268113425926</v>
      </c>
      <c r="D1232">
        <v>81592.772512210868</v>
      </c>
      <c r="E1232" t="s">
        <v>985</v>
      </c>
      <c r="F1232" t="s">
        <v>258</v>
      </c>
      <c r="G1232" t="s">
        <v>70</v>
      </c>
      <c r="H1232" t="s">
        <v>7</v>
      </c>
      <c r="I1232">
        <v>5</v>
      </c>
      <c r="J1232" t="str">
        <f>VLOOKUP(tblSalaries[[#This Row],[clean Country]],tblCountries[[#All],[Mapping]:[Region]],2,FALSE)</f>
        <v>APAC</v>
      </c>
      <c r="L1232" s="9" t="str">
        <f>IF($T1232,tblSalaries[[#This Row],[Salary in USD]],"")</f>
        <v/>
      </c>
      <c r="M1232" s="9" t="str">
        <f>IF($T1232,tblSalaries[[#This Row],[Your Job Title]],"")</f>
        <v/>
      </c>
      <c r="N1232" s="9" t="str">
        <f>IF($T1232,tblSalaries[[#This Row],[Job Type]],"")</f>
        <v/>
      </c>
      <c r="O1232" s="9" t="str">
        <f>IF($T1232,tblSalaries[[#This Row],[clean Country]],"")</f>
        <v/>
      </c>
      <c r="P1232" s="9" t="str">
        <f>IF($T1232,tblSalaries[[#This Row],[How many hours of a day you work on Excel]],"")</f>
        <v/>
      </c>
      <c r="Q1232" s="9" t="str">
        <f>IF($T1232,tblSalaries[[#This Row],[Years of Experience]],"")</f>
        <v/>
      </c>
      <c r="R1232" s="9" t="str">
        <f>IF($T1232,tblSalaries[[#This Row],[Region]],"")</f>
        <v/>
      </c>
      <c r="T1232" s="11">
        <f t="shared" si="19"/>
        <v>0</v>
      </c>
      <c r="U1232" s="11">
        <f>VLOOKUP(tblSalaries[[#This Row],[Region]],SReg,2,FALSE)</f>
        <v>0</v>
      </c>
      <c r="V1232" s="11">
        <f>VLOOKUP(tblSalaries[[#This Row],[How many hours of a day you work on Excel]],SHours,2,FALSE)</f>
        <v>1</v>
      </c>
      <c r="W1232" s="11">
        <f>IF(tblSalaries[[#This Row],[Years of Experience]]="",Filters!$I$10,VLOOKUP(tblSalaries[[#This Row],[Years of Experience]],Filters!$G$3:$I$9,3,TRUE))</f>
        <v>0</v>
      </c>
    </row>
    <row r="1233" spans="2:23" ht="15" customHeight="1" x14ac:dyDescent="0.25">
      <c r="B1233" t="s">
        <v>2629</v>
      </c>
      <c r="C1233" s="1">
        <v>41058.30672453704</v>
      </c>
      <c r="D1233">
        <v>50700</v>
      </c>
      <c r="E1233" t="s">
        <v>986</v>
      </c>
      <c r="F1233" t="s">
        <v>17</v>
      </c>
      <c r="G1233" t="s">
        <v>118</v>
      </c>
      <c r="H1233" t="s">
        <v>22</v>
      </c>
      <c r="I1233">
        <v>15</v>
      </c>
      <c r="J1233" t="str">
        <f>VLOOKUP(tblSalaries[[#This Row],[clean Country]],tblCountries[[#All],[Mapping]:[Region]],2,FALSE)</f>
        <v>S AMER</v>
      </c>
      <c r="L1233" s="9" t="str">
        <f>IF($T1233,tblSalaries[[#This Row],[Salary in USD]],"")</f>
        <v/>
      </c>
      <c r="M1233" s="9" t="str">
        <f>IF($T1233,tblSalaries[[#This Row],[Your Job Title]],"")</f>
        <v/>
      </c>
      <c r="N1233" s="9" t="str">
        <f>IF($T1233,tblSalaries[[#This Row],[Job Type]],"")</f>
        <v/>
      </c>
      <c r="O1233" s="9" t="str">
        <f>IF($T1233,tblSalaries[[#This Row],[clean Country]],"")</f>
        <v/>
      </c>
      <c r="P1233" s="9" t="str">
        <f>IF($T1233,tblSalaries[[#This Row],[How many hours of a day you work on Excel]],"")</f>
        <v/>
      </c>
      <c r="Q1233" s="9" t="str">
        <f>IF($T1233,tblSalaries[[#This Row],[Years of Experience]],"")</f>
        <v/>
      </c>
      <c r="R1233" s="9" t="str">
        <f>IF($T1233,tblSalaries[[#This Row],[Region]],"")</f>
        <v/>
      </c>
      <c r="T1233" s="11">
        <f t="shared" si="19"/>
        <v>0</v>
      </c>
      <c r="U1233" s="11">
        <f>VLOOKUP(tblSalaries[[#This Row],[Region]],SReg,2,FALSE)</f>
        <v>0</v>
      </c>
      <c r="V1233" s="11">
        <f>VLOOKUP(tblSalaries[[#This Row],[How many hours of a day you work on Excel]],SHours,2,FALSE)</f>
        <v>0</v>
      </c>
      <c r="W1233" s="11">
        <f>IF(tblSalaries[[#This Row],[Years of Experience]]="",Filters!$I$10,VLOOKUP(tblSalaries[[#This Row],[Years of Experience]],Filters!$G$3:$I$9,3,TRUE))</f>
        <v>1</v>
      </c>
    </row>
    <row r="1234" spans="2:23" ht="15" customHeight="1" x14ac:dyDescent="0.25">
      <c r="B1234" t="s">
        <v>2630</v>
      </c>
      <c r="C1234" s="1">
        <v>41058.311585648145</v>
      </c>
      <c r="D1234">
        <v>31523.565441345683</v>
      </c>
      <c r="E1234" t="s">
        <v>987</v>
      </c>
      <c r="F1234" t="s">
        <v>17</v>
      </c>
      <c r="G1234" t="s">
        <v>59</v>
      </c>
      <c r="H1234" t="s">
        <v>7</v>
      </c>
      <c r="I1234">
        <v>1</v>
      </c>
      <c r="J1234" t="str">
        <f>VLOOKUP(tblSalaries[[#This Row],[clean Country]],tblCountries[[#All],[Mapping]:[Region]],2,FALSE)</f>
        <v>EMEA</v>
      </c>
      <c r="L1234" s="9" t="str">
        <f>IF($T1234,tblSalaries[[#This Row],[Salary in USD]],"")</f>
        <v/>
      </c>
      <c r="M1234" s="9" t="str">
        <f>IF($T1234,tblSalaries[[#This Row],[Your Job Title]],"")</f>
        <v/>
      </c>
      <c r="N1234" s="9" t="str">
        <f>IF($T1234,tblSalaries[[#This Row],[Job Type]],"")</f>
        <v/>
      </c>
      <c r="O1234" s="9" t="str">
        <f>IF($T1234,tblSalaries[[#This Row],[clean Country]],"")</f>
        <v/>
      </c>
      <c r="P1234" s="9" t="str">
        <f>IF($T1234,tblSalaries[[#This Row],[How many hours of a day you work on Excel]],"")</f>
        <v/>
      </c>
      <c r="Q1234" s="9" t="str">
        <f>IF($T1234,tblSalaries[[#This Row],[Years of Experience]],"")</f>
        <v/>
      </c>
      <c r="R1234" s="9" t="str">
        <f>IF($T1234,tblSalaries[[#This Row],[Region]],"")</f>
        <v/>
      </c>
      <c r="T1234" s="11">
        <f t="shared" si="19"/>
        <v>0</v>
      </c>
      <c r="U1234" s="11">
        <f>VLOOKUP(tblSalaries[[#This Row],[Region]],SReg,2,FALSE)</f>
        <v>0</v>
      </c>
      <c r="V1234" s="11">
        <f>VLOOKUP(tblSalaries[[#This Row],[How many hours of a day you work on Excel]],SHours,2,FALSE)</f>
        <v>1</v>
      </c>
      <c r="W1234" s="11">
        <f>IF(tblSalaries[[#This Row],[Years of Experience]]="",Filters!$I$10,VLOOKUP(tblSalaries[[#This Row],[Years of Experience]],Filters!$G$3:$I$9,3,TRUE))</f>
        <v>0</v>
      </c>
    </row>
    <row r="1235" spans="2:23" ht="15" customHeight="1" x14ac:dyDescent="0.25">
      <c r="B1235" t="s">
        <v>2631</v>
      </c>
      <c r="C1235" s="1">
        <v>41058.324259259258</v>
      </c>
      <c r="D1235">
        <v>70000</v>
      </c>
      <c r="E1235" t="s">
        <v>988</v>
      </c>
      <c r="F1235" t="s">
        <v>17</v>
      </c>
      <c r="G1235" t="s">
        <v>12</v>
      </c>
      <c r="H1235" t="s">
        <v>22</v>
      </c>
      <c r="I1235">
        <v>6</v>
      </c>
      <c r="J1235" t="str">
        <f>VLOOKUP(tblSalaries[[#This Row],[clean Country]],tblCountries[[#All],[Mapping]:[Region]],2,FALSE)</f>
        <v>USA</v>
      </c>
      <c r="L1235" s="9" t="str">
        <f>IF($T1235,tblSalaries[[#This Row],[Salary in USD]],"")</f>
        <v/>
      </c>
      <c r="M1235" s="9" t="str">
        <f>IF($T1235,tblSalaries[[#This Row],[Your Job Title]],"")</f>
        <v/>
      </c>
      <c r="N1235" s="9" t="str">
        <f>IF($T1235,tblSalaries[[#This Row],[Job Type]],"")</f>
        <v/>
      </c>
      <c r="O1235" s="9" t="str">
        <f>IF($T1235,tblSalaries[[#This Row],[clean Country]],"")</f>
        <v/>
      </c>
      <c r="P1235" s="9" t="str">
        <f>IF($T1235,tblSalaries[[#This Row],[How many hours of a day you work on Excel]],"")</f>
        <v/>
      </c>
      <c r="Q1235" s="9" t="str">
        <f>IF($T1235,tblSalaries[[#This Row],[Years of Experience]],"")</f>
        <v/>
      </c>
      <c r="R1235" s="9" t="str">
        <f>IF($T1235,tblSalaries[[#This Row],[Region]],"")</f>
        <v/>
      </c>
      <c r="T1235" s="11">
        <f t="shared" si="19"/>
        <v>0</v>
      </c>
      <c r="U1235" s="11">
        <f>VLOOKUP(tblSalaries[[#This Row],[Region]],SReg,2,FALSE)</f>
        <v>1</v>
      </c>
      <c r="V1235" s="11">
        <f>VLOOKUP(tblSalaries[[#This Row],[How many hours of a day you work on Excel]],SHours,2,FALSE)</f>
        <v>0</v>
      </c>
      <c r="W1235" s="11">
        <f>IF(tblSalaries[[#This Row],[Years of Experience]]="",Filters!$I$10,VLOOKUP(tblSalaries[[#This Row],[Years of Experience]],Filters!$G$3:$I$9,3,TRUE))</f>
        <v>0</v>
      </c>
    </row>
    <row r="1236" spans="2:23" ht="15" customHeight="1" x14ac:dyDescent="0.25">
      <c r="B1236" t="s">
        <v>2632</v>
      </c>
      <c r="C1236" s="1">
        <v>41058.328425925924</v>
      </c>
      <c r="D1236">
        <v>63918.498996971248</v>
      </c>
      <c r="E1236" t="s">
        <v>989</v>
      </c>
      <c r="F1236" t="s">
        <v>45</v>
      </c>
      <c r="G1236" t="s">
        <v>74</v>
      </c>
      <c r="H1236" t="s">
        <v>15</v>
      </c>
      <c r="I1236">
        <v>15</v>
      </c>
      <c r="J1236" t="str">
        <f>VLOOKUP(tblSalaries[[#This Row],[clean Country]],tblCountries[[#All],[Mapping]:[Region]],2,FALSE)</f>
        <v>CAN</v>
      </c>
      <c r="L1236" s="9" t="str">
        <f>IF($T1236,tblSalaries[[#This Row],[Salary in USD]],"")</f>
        <v/>
      </c>
      <c r="M1236" s="9" t="str">
        <f>IF($T1236,tblSalaries[[#This Row],[Your Job Title]],"")</f>
        <v/>
      </c>
      <c r="N1236" s="9" t="str">
        <f>IF($T1236,tblSalaries[[#This Row],[Job Type]],"")</f>
        <v/>
      </c>
      <c r="O1236" s="9" t="str">
        <f>IF($T1236,tblSalaries[[#This Row],[clean Country]],"")</f>
        <v/>
      </c>
      <c r="P1236" s="9" t="str">
        <f>IF($T1236,tblSalaries[[#This Row],[How many hours of a day you work on Excel]],"")</f>
        <v/>
      </c>
      <c r="Q1236" s="9" t="str">
        <f>IF($T1236,tblSalaries[[#This Row],[Years of Experience]],"")</f>
        <v/>
      </c>
      <c r="R1236" s="9" t="str">
        <f>IF($T1236,tblSalaries[[#This Row],[Region]],"")</f>
        <v/>
      </c>
      <c r="T1236" s="11">
        <f t="shared" si="19"/>
        <v>0</v>
      </c>
      <c r="U1236" s="11">
        <f>VLOOKUP(tblSalaries[[#This Row],[Region]],SReg,2,FALSE)</f>
        <v>0</v>
      </c>
      <c r="V1236" s="11">
        <f>VLOOKUP(tblSalaries[[#This Row],[How many hours of a day you work on Excel]],SHours,2,FALSE)</f>
        <v>0</v>
      </c>
      <c r="W1236" s="11">
        <f>IF(tblSalaries[[#This Row],[Years of Experience]]="",Filters!$I$10,VLOOKUP(tblSalaries[[#This Row],[Years of Experience]],Filters!$G$3:$I$9,3,TRUE))</f>
        <v>1</v>
      </c>
    </row>
    <row r="1237" spans="2:23" ht="15" customHeight="1" x14ac:dyDescent="0.25">
      <c r="B1237" t="s">
        <v>2633</v>
      </c>
      <c r="C1237" s="1">
        <v>41058.331296296295</v>
      </c>
      <c r="D1237">
        <v>7261.724659606657</v>
      </c>
      <c r="E1237" t="s">
        <v>17</v>
      </c>
      <c r="F1237" t="s">
        <v>17</v>
      </c>
      <c r="G1237" t="s">
        <v>991</v>
      </c>
      <c r="H1237" t="s">
        <v>10</v>
      </c>
      <c r="I1237">
        <v>2</v>
      </c>
      <c r="J1237" t="str">
        <f>VLOOKUP(tblSalaries[[#This Row],[clean Country]],tblCountries[[#All],[Mapping]:[Region]],2,FALSE)</f>
        <v>APAC</v>
      </c>
      <c r="L1237" s="9" t="str">
        <f>IF($T1237,tblSalaries[[#This Row],[Salary in USD]],"")</f>
        <v/>
      </c>
      <c r="M1237" s="9" t="str">
        <f>IF($T1237,tblSalaries[[#This Row],[Your Job Title]],"")</f>
        <v/>
      </c>
      <c r="N1237" s="9" t="str">
        <f>IF($T1237,tblSalaries[[#This Row],[Job Type]],"")</f>
        <v/>
      </c>
      <c r="O1237" s="9" t="str">
        <f>IF($T1237,tblSalaries[[#This Row],[clean Country]],"")</f>
        <v/>
      </c>
      <c r="P1237" s="9" t="str">
        <f>IF($T1237,tblSalaries[[#This Row],[How many hours of a day you work on Excel]],"")</f>
        <v/>
      </c>
      <c r="Q1237" s="9" t="str">
        <f>IF($T1237,tblSalaries[[#This Row],[Years of Experience]],"")</f>
        <v/>
      </c>
      <c r="R1237" s="9" t="str">
        <f>IF($T1237,tblSalaries[[#This Row],[Region]],"")</f>
        <v/>
      </c>
      <c r="T1237" s="11">
        <f t="shared" si="19"/>
        <v>0</v>
      </c>
      <c r="U1237" s="11">
        <f>VLOOKUP(tblSalaries[[#This Row],[Region]],SReg,2,FALSE)</f>
        <v>0</v>
      </c>
      <c r="V1237" s="11">
        <f>VLOOKUP(tblSalaries[[#This Row],[How many hours of a day you work on Excel]],SHours,2,FALSE)</f>
        <v>1</v>
      </c>
      <c r="W1237" s="11">
        <f>IF(tblSalaries[[#This Row],[Years of Experience]]="",Filters!$I$10,VLOOKUP(tblSalaries[[#This Row],[Years of Experience]],Filters!$G$3:$I$9,3,TRUE))</f>
        <v>0</v>
      </c>
    </row>
    <row r="1238" spans="2:23" ht="15" customHeight="1" x14ac:dyDescent="0.25">
      <c r="B1238" t="s">
        <v>2634</v>
      </c>
      <c r="C1238" s="1">
        <v>41058.342430555553</v>
      </c>
      <c r="D1238">
        <v>11404.820437438224</v>
      </c>
      <c r="E1238" t="s">
        <v>992</v>
      </c>
      <c r="F1238" t="s">
        <v>233</v>
      </c>
      <c r="G1238" t="s">
        <v>814</v>
      </c>
      <c r="H1238" t="s">
        <v>7</v>
      </c>
      <c r="I1238">
        <v>2</v>
      </c>
      <c r="J1238" t="str">
        <f>VLOOKUP(tblSalaries[[#This Row],[clean Country]],tblCountries[[#All],[Mapping]:[Region]],2,FALSE)</f>
        <v>EMEA</v>
      </c>
      <c r="L1238" s="9" t="str">
        <f>IF($T1238,tblSalaries[[#This Row],[Salary in USD]],"")</f>
        <v/>
      </c>
      <c r="M1238" s="9" t="str">
        <f>IF($T1238,tblSalaries[[#This Row],[Your Job Title]],"")</f>
        <v/>
      </c>
      <c r="N1238" s="9" t="str">
        <f>IF($T1238,tblSalaries[[#This Row],[Job Type]],"")</f>
        <v/>
      </c>
      <c r="O1238" s="9" t="str">
        <f>IF($T1238,tblSalaries[[#This Row],[clean Country]],"")</f>
        <v/>
      </c>
      <c r="P1238" s="9" t="str">
        <f>IF($T1238,tblSalaries[[#This Row],[How many hours of a day you work on Excel]],"")</f>
        <v/>
      </c>
      <c r="Q1238" s="9" t="str">
        <f>IF($T1238,tblSalaries[[#This Row],[Years of Experience]],"")</f>
        <v/>
      </c>
      <c r="R1238" s="9" t="str">
        <f>IF($T1238,tblSalaries[[#This Row],[Region]],"")</f>
        <v/>
      </c>
      <c r="T1238" s="11">
        <f t="shared" si="19"/>
        <v>0</v>
      </c>
      <c r="U1238" s="11">
        <f>VLOOKUP(tblSalaries[[#This Row],[Region]],SReg,2,FALSE)</f>
        <v>0</v>
      </c>
      <c r="V1238" s="11">
        <f>VLOOKUP(tblSalaries[[#This Row],[How many hours of a day you work on Excel]],SHours,2,FALSE)</f>
        <v>1</v>
      </c>
      <c r="W1238" s="11">
        <f>IF(tblSalaries[[#This Row],[Years of Experience]]="",Filters!$I$10,VLOOKUP(tblSalaries[[#This Row],[Years of Experience]],Filters!$G$3:$I$9,3,TRUE))</f>
        <v>0</v>
      </c>
    </row>
    <row r="1239" spans="2:23" ht="15" customHeight="1" x14ac:dyDescent="0.25">
      <c r="B1239" t="s">
        <v>2635</v>
      </c>
      <c r="C1239" s="1">
        <v>41058.351284722223</v>
      </c>
      <c r="D1239">
        <v>120000</v>
      </c>
      <c r="E1239" t="s">
        <v>993</v>
      </c>
      <c r="F1239" t="s">
        <v>294</v>
      </c>
      <c r="G1239" t="s">
        <v>142</v>
      </c>
      <c r="H1239" t="s">
        <v>22</v>
      </c>
      <c r="I1239">
        <v>5</v>
      </c>
      <c r="J1239" t="str">
        <f>VLOOKUP(tblSalaries[[#This Row],[clean Country]],tblCountries[[#All],[Mapping]:[Region]],2,FALSE)</f>
        <v>APAC</v>
      </c>
      <c r="L1239" s="9" t="str">
        <f>IF($T1239,tblSalaries[[#This Row],[Salary in USD]],"")</f>
        <v/>
      </c>
      <c r="M1239" s="9" t="str">
        <f>IF($T1239,tblSalaries[[#This Row],[Your Job Title]],"")</f>
        <v/>
      </c>
      <c r="N1239" s="9" t="str">
        <f>IF($T1239,tblSalaries[[#This Row],[Job Type]],"")</f>
        <v/>
      </c>
      <c r="O1239" s="9" t="str">
        <f>IF($T1239,tblSalaries[[#This Row],[clean Country]],"")</f>
        <v/>
      </c>
      <c r="P1239" s="9" t="str">
        <f>IF($T1239,tblSalaries[[#This Row],[How many hours of a day you work on Excel]],"")</f>
        <v/>
      </c>
      <c r="Q1239" s="9" t="str">
        <f>IF($T1239,tblSalaries[[#This Row],[Years of Experience]],"")</f>
        <v/>
      </c>
      <c r="R1239" s="9" t="str">
        <f>IF($T1239,tblSalaries[[#This Row],[Region]],"")</f>
        <v/>
      </c>
      <c r="T1239" s="11">
        <f t="shared" si="19"/>
        <v>0</v>
      </c>
      <c r="U1239" s="11">
        <f>VLOOKUP(tblSalaries[[#This Row],[Region]],SReg,2,FALSE)</f>
        <v>0</v>
      </c>
      <c r="V1239" s="11">
        <f>VLOOKUP(tblSalaries[[#This Row],[How many hours of a day you work on Excel]],SHours,2,FALSE)</f>
        <v>0</v>
      </c>
      <c r="W1239" s="11">
        <f>IF(tblSalaries[[#This Row],[Years of Experience]]="",Filters!$I$10,VLOOKUP(tblSalaries[[#This Row],[Years of Experience]],Filters!$G$3:$I$9,3,TRUE))</f>
        <v>0</v>
      </c>
    </row>
    <row r="1240" spans="2:23" ht="15" customHeight="1" x14ac:dyDescent="0.25">
      <c r="B1240" t="s">
        <v>2636</v>
      </c>
      <c r="C1240" s="1">
        <v>41058.361828703702</v>
      </c>
      <c r="D1240">
        <v>91791.869076237213</v>
      </c>
      <c r="E1240" t="s">
        <v>173</v>
      </c>
      <c r="F1240" t="s">
        <v>17</v>
      </c>
      <c r="G1240" t="s">
        <v>70</v>
      </c>
      <c r="H1240" t="s">
        <v>7</v>
      </c>
      <c r="I1240">
        <v>5</v>
      </c>
      <c r="J1240" t="str">
        <f>VLOOKUP(tblSalaries[[#This Row],[clean Country]],tblCountries[[#All],[Mapping]:[Region]],2,FALSE)</f>
        <v>APAC</v>
      </c>
      <c r="L1240" s="9" t="str">
        <f>IF($T1240,tblSalaries[[#This Row],[Salary in USD]],"")</f>
        <v/>
      </c>
      <c r="M1240" s="9" t="str">
        <f>IF($T1240,tblSalaries[[#This Row],[Your Job Title]],"")</f>
        <v/>
      </c>
      <c r="N1240" s="9" t="str">
        <f>IF($T1240,tblSalaries[[#This Row],[Job Type]],"")</f>
        <v/>
      </c>
      <c r="O1240" s="9" t="str">
        <f>IF($T1240,tblSalaries[[#This Row],[clean Country]],"")</f>
        <v/>
      </c>
      <c r="P1240" s="9" t="str">
        <f>IF($T1240,tblSalaries[[#This Row],[How many hours of a day you work on Excel]],"")</f>
        <v/>
      </c>
      <c r="Q1240" s="9" t="str">
        <f>IF($T1240,tblSalaries[[#This Row],[Years of Experience]],"")</f>
        <v/>
      </c>
      <c r="R1240" s="9" t="str">
        <f>IF($T1240,tblSalaries[[#This Row],[Region]],"")</f>
        <v/>
      </c>
      <c r="T1240" s="11">
        <f t="shared" si="19"/>
        <v>0</v>
      </c>
      <c r="U1240" s="11">
        <f>VLOOKUP(tblSalaries[[#This Row],[Region]],SReg,2,FALSE)</f>
        <v>0</v>
      </c>
      <c r="V1240" s="11">
        <f>VLOOKUP(tblSalaries[[#This Row],[How many hours of a day you work on Excel]],SHours,2,FALSE)</f>
        <v>1</v>
      </c>
      <c r="W1240" s="11">
        <f>IF(tblSalaries[[#This Row],[Years of Experience]]="",Filters!$I$10,VLOOKUP(tblSalaries[[#This Row],[Years of Experience]],Filters!$G$3:$I$9,3,TRUE))</f>
        <v>0</v>
      </c>
    </row>
    <row r="1241" spans="2:23" ht="15" customHeight="1" x14ac:dyDescent="0.25">
      <c r="B1241" t="s">
        <v>2637</v>
      </c>
      <c r="C1241" s="1">
        <v>41058.361967592595</v>
      </c>
      <c r="D1241">
        <v>112190.06220428993</v>
      </c>
      <c r="E1241" t="s">
        <v>17</v>
      </c>
      <c r="F1241" t="s">
        <v>17</v>
      </c>
      <c r="G1241" t="s">
        <v>70</v>
      </c>
      <c r="H1241" t="s">
        <v>15</v>
      </c>
      <c r="I1241">
        <v>7</v>
      </c>
      <c r="J1241" t="str">
        <f>VLOOKUP(tblSalaries[[#This Row],[clean Country]],tblCountries[[#All],[Mapping]:[Region]],2,FALSE)</f>
        <v>APAC</v>
      </c>
      <c r="L1241" s="9" t="str">
        <f>IF($T1241,tblSalaries[[#This Row],[Salary in USD]],"")</f>
        <v/>
      </c>
      <c r="M1241" s="9" t="str">
        <f>IF($T1241,tblSalaries[[#This Row],[Your Job Title]],"")</f>
        <v/>
      </c>
      <c r="N1241" s="9" t="str">
        <f>IF($T1241,tblSalaries[[#This Row],[Job Type]],"")</f>
        <v/>
      </c>
      <c r="O1241" s="9" t="str">
        <f>IF($T1241,tblSalaries[[#This Row],[clean Country]],"")</f>
        <v/>
      </c>
      <c r="P1241" s="9" t="str">
        <f>IF($T1241,tblSalaries[[#This Row],[How many hours of a day you work on Excel]],"")</f>
        <v/>
      </c>
      <c r="Q1241" s="9" t="str">
        <f>IF($T1241,tblSalaries[[#This Row],[Years of Experience]],"")</f>
        <v/>
      </c>
      <c r="R1241" s="9" t="str">
        <f>IF($T1241,tblSalaries[[#This Row],[Region]],"")</f>
        <v/>
      </c>
      <c r="T1241" s="11">
        <f t="shared" si="19"/>
        <v>0</v>
      </c>
      <c r="U1241" s="11">
        <f>VLOOKUP(tblSalaries[[#This Row],[Region]],SReg,2,FALSE)</f>
        <v>0</v>
      </c>
      <c r="V1241" s="11">
        <f>VLOOKUP(tblSalaries[[#This Row],[How many hours of a day you work on Excel]],SHours,2,FALSE)</f>
        <v>0</v>
      </c>
      <c r="W1241" s="11">
        <f>IF(tblSalaries[[#This Row],[Years of Experience]]="",Filters!$I$10,VLOOKUP(tblSalaries[[#This Row],[Years of Experience]],Filters!$G$3:$I$9,3,TRUE))</f>
        <v>0</v>
      </c>
    </row>
    <row r="1242" spans="2:23" ht="15" customHeight="1" x14ac:dyDescent="0.25">
      <c r="B1242" t="s">
        <v>2638</v>
      </c>
      <c r="C1242" s="1">
        <v>41058.366527777776</v>
      </c>
      <c r="D1242">
        <v>40000</v>
      </c>
      <c r="E1242" t="s">
        <v>994</v>
      </c>
      <c r="F1242" t="s">
        <v>45</v>
      </c>
      <c r="G1242" t="s">
        <v>12</v>
      </c>
      <c r="H1242" t="s">
        <v>15</v>
      </c>
      <c r="I1242">
        <v>18</v>
      </c>
      <c r="J1242" t="str">
        <f>VLOOKUP(tblSalaries[[#This Row],[clean Country]],tblCountries[[#All],[Mapping]:[Region]],2,FALSE)</f>
        <v>USA</v>
      </c>
      <c r="L1242" s="9" t="str">
        <f>IF($T1242,tblSalaries[[#This Row],[Salary in USD]],"")</f>
        <v/>
      </c>
      <c r="M1242" s="9" t="str">
        <f>IF($T1242,tblSalaries[[#This Row],[Your Job Title]],"")</f>
        <v/>
      </c>
      <c r="N1242" s="9" t="str">
        <f>IF($T1242,tblSalaries[[#This Row],[Job Type]],"")</f>
        <v/>
      </c>
      <c r="O1242" s="9" t="str">
        <f>IF($T1242,tblSalaries[[#This Row],[clean Country]],"")</f>
        <v/>
      </c>
      <c r="P1242" s="9" t="str">
        <f>IF($T1242,tblSalaries[[#This Row],[How many hours of a day you work on Excel]],"")</f>
        <v/>
      </c>
      <c r="Q1242" s="9" t="str">
        <f>IF($T1242,tblSalaries[[#This Row],[Years of Experience]],"")</f>
        <v/>
      </c>
      <c r="R1242" s="9" t="str">
        <f>IF($T1242,tblSalaries[[#This Row],[Region]],"")</f>
        <v/>
      </c>
      <c r="T1242" s="11">
        <f t="shared" si="19"/>
        <v>0</v>
      </c>
      <c r="U1242" s="11">
        <f>VLOOKUP(tblSalaries[[#This Row],[Region]],SReg,2,FALSE)</f>
        <v>1</v>
      </c>
      <c r="V1242" s="11">
        <f>VLOOKUP(tblSalaries[[#This Row],[How many hours of a day you work on Excel]],SHours,2,FALSE)</f>
        <v>0</v>
      </c>
      <c r="W1242" s="11">
        <f>IF(tblSalaries[[#This Row],[Years of Experience]]="",Filters!$I$10,VLOOKUP(tblSalaries[[#This Row],[Years of Experience]],Filters!$G$3:$I$9,3,TRUE))</f>
        <v>1</v>
      </c>
    </row>
    <row r="1243" spans="2:23" ht="15" customHeight="1" x14ac:dyDescent="0.25">
      <c r="B1243" t="s">
        <v>2639</v>
      </c>
      <c r="C1243" s="1">
        <v>41058.374780092592</v>
      </c>
      <c r="D1243">
        <v>107000</v>
      </c>
      <c r="E1243" t="s">
        <v>995</v>
      </c>
      <c r="F1243" t="s">
        <v>258</v>
      </c>
      <c r="G1243" t="s">
        <v>12</v>
      </c>
      <c r="H1243" t="s">
        <v>7</v>
      </c>
      <c r="I1243">
        <v>12</v>
      </c>
      <c r="J1243" t="str">
        <f>VLOOKUP(tblSalaries[[#This Row],[clean Country]],tblCountries[[#All],[Mapping]:[Region]],2,FALSE)</f>
        <v>USA</v>
      </c>
      <c r="L1243" s="9">
        <f>IF($T1243,tblSalaries[[#This Row],[Salary in USD]],"")</f>
        <v>107000</v>
      </c>
      <c r="M1243" s="9" t="str">
        <f>IF($T1243,tblSalaries[[#This Row],[Your Job Title]],"")</f>
        <v>Certified Public Accountant</v>
      </c>
      <c r="N1243" s="9" t="str">
        <f>IF($T1243,tblSalaries[[#This Row],[Job Type]],"")</f>
        <v>Accountant</v>
      </c>
      <c r="O1243" s="9" t="str">
        <f>IF($T1243,tblSalaries[[#This Row],[clean Country]],"")</f>
        <v>USA</v>
      </c>
      <c r="P1243" s="9" t="str">
        <f>IF($T1243,tblSalaries[[#This Row],[How many hours of a day you work on Excel]],"")</f>
        <v>4 to 6 hours a day</v>
      </c>
      <c r="Q1243" s="9">
        <f>IF($T1243,tblSalaries[[#This Row],[Years of Experience]],"")</f>
        <v>12</v>
      </c>
      <c r="R1243" s="9" t="str">
        <f>IF($T1243,tblSalaries[[#This Row],[Region]],"")</f>
        <v>USA</v>
      </c>
      <c r="T1243" s="11">
        <f t="shared" si="19"/>
        <v>1</v>
      </c>
      <c r="U1243" s="11">
        <f>VLOOKUP(tblSalaries[[#This Row],[Region]],SReg,2,FALSE)</f>
        <v>1</v>
      </c>
      <c r="V1243" s="11">
        <f>VLOOKUP(tblSalaries[[#This Row],[How many hours of a day you work on Excel]],SHours,2,FALSE)</f>
        <v>1</v>
      </c>
      <c r="W1243" s="11">
        <f>IF(tblSalaries[[#This Row],[Years of Experience]]="",Filters!$I$10,VLOOKUP(tblSalaries[[#This Row],[Years of Experience]],Filters!$G$3:$I$9,3,TRUE))</f>
        <v>1</v>
      </c>
    </row>
    <row r="1244" spans="2:23" ht="15" customHeight="1" x14ac:dyDescent="0.25">
      <c r="B1244" t="s">
        <v>2640</v>
      </c>
      <c r="C1244" s="1">
        <v>41058.385520833333</v>
      </c>
      <c r="D1244">
        <v>82000</v>
      </c>
      <c r="E1244" t="s">
        <v>996</v>
      </c>
      <c r="F1244" t="s">
        <v>45</v>
      </c>
      <c r="G1244" t="s">
        <v>12</v>
      </c>
      <c r="H1244" t="s">
        <v>7</v>
      </c>
      <c r="I1244">
        <v>10</v>
      </c>
      <c r="J1244" t="str">
        <f>VLOOKUP(tblSalaries[[#This Row],[clean Country]],tblCountries[[#All],[Mapping]:[Region]],2,FALSE)</f>
        <v>USA</v>
      </c>
      <c r="L1244" s="9">
        <f>IF($T1244,tblSalaries[[#This Row],[Salary in USD]],"")</f>
        <v>82000</v>
      </c>
      <c r="M1244" s="9" t="str">
        <f>IF($T1244,tblSalaries[[#This Row],[Your Job Title]],"")</f>
        <v>Manager - Marketing Analytics</v>
      </c>
      <c r="N1244" s="9" t="str">
        <f>IF($T1244,tblSalaries[[#This Row],[Job Type]],"")</f>
        <v>Manager</v>
      </c>
      <c r="O1244" s="9" t="str">
        <f>IF($T1244,tblSalaries[[#This Row],[clean Country]],"")</f>
        <v>USA</v>
      </c>
      <c r="P1244" s="9" t="str">
        <f>IF($T1244,tblSalaries[[#This Row],[How many hours of a day you work on Excel]],"")</f>
        <v>4 to 6 hours a day</v>
      </c>
      <c r="Q1244" s="9">
        <f>IF($T1244,tblSalaries[[#This Row],[Years of Experience]],"")</f>
        <v>10</v>
      </c>
      <c r="R1244" s="9" t="str">
        <f>IF($T1244,tblSalaries[[#This Row],[Region]],"")</f>
        <v>USA</v>
      </c>
      <c r="T1244" s="11">
        <f t="shared" si="19"/>
        <v>1</v>
      </c>
      <c r="U1244" s="11">
        <f>VLOOKUP(tblSalaries[[#This Row],[Region]],SReg,2,FALSE)</f>
        <v>1</v>
      </c>
      <c r="V1244" s="11">
        <f>VLOOKUP(tblSalaries[[#This Row],[How many hours of a day you work on Excel]],SHours,2,FALSE)</f>
        <v>1</v>
      </c>
      <c r="W1244" s="11">
        <f>IF(tblSalaries[[#This Row],[Years of Experience]]="",Filters!$I$10,VLOOKUP(tblSalaries[[#This Row],[Years of Experience]],Filters!$G$3:$I$9,3,TRUE))</f>
        <v>1</v>
      </c>
    </row>
    <row r="1245" spans="2:23" ht="15" customHeight="1" x14ac:dyDescent="0.25">
      <c r="B1245" t="s">
        <v>2641</v>
      </c>
      <c r="C1245" s="1">
        <v>41058.39271990741</v>
      </c>
      <c r="D1245">
        <v>101990.96564026357</v>
      </c>
      <c r="E1245" t="s">
        <v>997</v>
      </c>
      <c r="F1245" t="s">
        <v>294</v>
      </c>
      <c r="G1245" t="s">
        <v>70</v>
      </c>
      <c r="H1245" t="s">
        <v>7</v>
      </c>
      <c r="I1245">
        <v>15</v>
      </c>
      <c r="J1245" t="str">
        <f>VLOOKUP(tblSalaries[[#This Row],[clean Country]],tblCountries[[#All],[Mapping]:[Region]],2,FALSE)</f>
        <v>APAC</v>
      </c>
      <c r="L1245" s="9" t="str">
        <f>IF($T1245,tblSalaries[[#This Row],[Salary in USD]],"")</f>
        <v/>
      </c>
      <c r="M1245" s="9" t="str">
        <f>IF($T1245,tblSalaries[[#This Row],[Your Job Title]],"")</f>
        <v/>
      </c>
      <c r="N1245" s="9" t="str">
        <f>IF($T1245,tblSalaries[[#This Row],[Job Type]],"")</f>
        <v/>
      </c>
      <c r="O1245" s="9" t="str">
        <f>IF($T1245,tblSalaries[[#This Row],[clean Country]],"")</f>
        <v/>
      </c>
      <c r="P1245" s="9" t="str">
        <f>IF($T1245,tblSalaries[[#This Row],[How many hours of a day you work on Excel]],"")</f>
        <v/>
      </c>
      <c r="Q1245" s="9" t="str">
        <f>IF($T1245,tblSalaries[[#This Row],[Years of Experience]],"")</f>
        <v/>
      </c>
      <c r="R1245" s="9" t="str">
        <f>IF($T1245,tblSalaries[[#This Row],[Region]],"")</f>
        <v/>
      </c>
      <c r="T1245" s="11">
        <f t="shared" si="19"/>
        <v>0</v>
      </c>
      <c r="U1245" s="11">
        <f>VLOOKUP(tblSalaries[[#This Row],[Region]],SReg,2,FALSE)</f>
        <v>0</v>
      </c>
      <c r="V1245" s="11">
        <f>VLOOKUP(tblSalaries[[#This Row],[How many hours of a day you work on Excel]],SHours,2,FALSE)</f>
        <v>1</v>
      </c>
      <c r="W1245" s="11">
        <f>IF(tblSalaries[[#This Row],[Years of Experience]]="",Filters!$I$10,VLOOKUP(tblSalaries[[#This Row],[Years of Experience]],Filters!$G$3:$I$9,3,TRUE))</f>
        <v>1</v>
      </c>
    </row>
    <row r="1246" spans="2:23" ht="15" customHeight="1" x14ac:dyDescent="0.25">
      <c r="B1246" t="s">
        <v>2642</v>
      </c>
      <c r="C1246" s="1">
        <v>41058.40115740741</v>
      </c>
      <c r="D1246">
        <v>43000</v>
      </c>
      <c r="E1246" t="s">
        <v>998</v>
      </c>
      <c r="F1246" t="s">
        <v>45</v>
      </c>
      <c r="G1246" t="s">
        <v>70</v>
      </c>
      <c r="H1246" t="s">
        <v>15</v>
      </c>
      <c r="I1246">
        <v>4</v>
      </c>
      <c r="J1246" t="str">
        <f>VLOOKUP(tblSalaries[[#This Row],[clean Country]],tblCountries[[#All],[Mapping]:[Region]],2,FALSE)</f>
        <v>APAC</v>
      </c>
      <c r="L1246" s="9" t="str">
        <f>IF($T1246,tblSalaries[[#This Row],[Salary in USD]],"")</f>
        <v/>
      </c>
      <c r="M1246" s="9" t="str">
        <f>IF($T1246,tblSalaries[[#This Row],[Your Job Title]],"")</f>
        <v/>
      </c>
      <c r="N1246" s="9" t="str">
        <f>IF($T1246,tblSalaries[[#This Row],[Job Type]],"")</f>
        <v/>
      </c>
      <c r="O1246" s="9" t="str">
        <f>IF($T1246,tblSalaries[[#This Row],[clean Country]],"")</f>
        <v/>
      </c>
      <c r="P1246" s="9" t="str">
        <f>IF($T1246,tblSalaries[[#This Row],[How many hours of a day you work on Excel]],"")</f>
        <v/>
      </c>
      <c r="Q1246" s="9" t="str">
        <f>IF($T1246,tblSalaries[[#This Row],[Years of Experience]],"")</f>
        <v/>
      </c>
      <c r="R1246" s="9" t="str">
        <f>IF($T1246,tblSalaries[[#This Row],[Region]],"")</f>
        <v/>
      </c>
      <c r="T1246" s="11">
        <f t="shared" si="19"/>
        <v>0</v>
      </c>
      <c r="U1246" s="11">
        <f>VLOOKUP(tblSalaries[[#This Row],[Region]],SReg,2,FALSE)</f>
        <v>0</v>
      </c>
      <c r="V1246" s="11">
        <f>VLOOKUP(tblSalaries[[#This Row],[How many hours of a day you work on Excel]],SHours,2,FALSE)</f>
        <v>0</v>
      </c>
      <c r="W1246" s="11">
        <f>IF(tblSalaries[[#This Row],[Years of Experience]]="",Filters!$I$10,VLOOKUP(tblSalaries[[#This Row],[Years of Experience]],Filters!$G$3:$I$9,3,TRUE))</f>
        <v>0</v>
      </c>
    </row>
    <row r="1247" spans="2:23" ht="15" customHeight="1" x14ac:dyDescent="0.25">
      <c r="B1247" t="s">
        <v>2643</v>
      </c>
      <c r="C1247" s="1">
        <v>41058.401550925926</v>
      </c>
      <c r="D1247">
        <v>69000</v>
      </c>
      <c r="E1247" t="s">
        <v>999</v>
      </c>
      <c r="F1247" t="s">
        <v>391</v>
      </c>
      <c r="G1247" t="s">
        <v>12</v>
      </c>
      <c r="H1247" t="s">
        <v>7</v>
      </c>
      <c r="I1247">
        <v>20</v>
      </c>
      <c r="J1247" t="str">
        <f>VLOOKUP(tblSalaries[[#This Row],[clean Country]],tblCountries[[#All],[Mapping]:[Region]],2,FALSE)</f>
        <v>USA</v>
      </c>
      <c r="L1247" s="9">
        <f>IF($T1247,tblSalaries[[#This Row],[Salary in USD]],"")</f>
        <v>69000</v>
      </c>
      <c r="M1247" s="9" t="str">
        <f>IF($T1247,tblSalaries[[#This Row],[Your Job Title]],"")</f>
        <v>master scheduler</v>
      </c>
      <c r="N1247" s="9" t="str">
        <f>IF($T1247,tblSalaries[[#This Row],[Job Type]],"")</f>
        <v>Controller</v>
      </c>
      <c r="O1247" s="9" t="str">
        <f>IF($T1247,tblSalaries[[#This Row],[clean Country]],"")</f>
        <v>USA</v>
      </c>
      <c r="P1247" s="9" t="str">
        <f>IF($T1247,tblSalaries[[#This Row],[How many hours of a day you work on Excel]],"")</f>
        <v>4 to 6 hours a day</v>
      </c>
      <c r="Q1247" s="9">
        <f>IF($T1247,tblSalaries[[#This Row],[Years of Experience]],"")</f>
        <v>20</v>
      </c>
      <c r="R1247" s="9" t="str">
        <f>IF($T1247,tblSalaries[[#This Row],[Region]],"")</f>
        <v>USA</v>
      </c>
      <c r="T1247" s="11">
        <f t="shared" si="19"/>
        <v>1</v>
      </c>
      <c r="U1247" s="11">
        <f>VLOOKUP(tblSalaries[[#This Row],[Region]],SReg,2,FALSE)</f>
        <v>1</v>
      </c>
      <c r="V1247" s="11">
        <f>VLOOKUP(tblSalaries[[#This Row],[How many hours of a day you work on Excel]],SHours,2,FALSE)</f>
        <v>1</v>
      </c>
      <c r="W1247" s="11">
        <f>IF(tblSalaries[[#This Row],[Years of Experience]]="",Filters!$I$10,VLOOKUP(tblSalaries[[#This Row],[Years of Experience]],Filters!$G$3:$I$9,3,TRUE))</f>
        <v>1</v>
      </c>
    </row>
    <row r="1248" spans="2:23" ht="15" customHeight="1" x14ac:dyDescent="0.25">
      <c r="B1248" t="s">
        <v>2644</v>
      </c>
      <c r="C1248" s="1">
        <v>41058.408182870371</v>
      </c>
      <c r="D1248">
        <v>30000</v>
      </c>
      <c r="E1248" t="s">
        <v>1000</v>
      </c>
      <c r="F1248" t="s">
        <v>45</v>
      </c>
      <c r="G1248" t="s">
        <v>6</v>
      </c>
      <c r="H1248" t="s">
        <v>15</v>
      </c>
      <c r="I1248">
        <v>3</v>
      </c>
      <c r="J1248" t="str">
        <f>VLOOKUP(tblSalaries[[#This Row],[clean Country]],tblCountries[[#All],[Mapping]:[Region]],2,FALSE)</f>
        <v>APAC</v>
      </c>
      <c r="L1248" s="9" t="str">
        <f>IF($T1248,tblSalaries[[#This Row],[Salary in USD]],"")</f>
        <v/>
      </c>
      <c r="M1248" s="9" t="str">
        <f>IF($T1248,tblSalaries[[#This Row],[Your Job Title]],"")</f>
        <v/>
      </c>
      <c r="N1248" s="9" t="str">
        <f>IF($T1248,tblSalaries[[#This Row],[Job Type]],"")</f>
        <v/>
      </c>
      <c r="O1248" s="9" t="str">
        <f>IF($T1248,tblSalaries[[#This Row],[clean Country]],"")</f>
        <v/>
      </c>
      <c r="P1248" s="9" t="str">
        <f>IF($T1248,tblSalaries[[#This Row],[How many hours of a day you work on Excel]],"")</f>
        <v/>
      </c>
      <c r="Q1248" s="9" t="str">
        <f>IF($T1248,tblSalaries[[#This Row],[Years of Experience]],"")</f>
        <v/>
      </c>
      <c r="R1248" s="9" t="str">
        <f>IF($T1248,tblSalaries[[#This Row],[Region]],"")</f>
        <v/>
      </c>
      <c r="T1248" s="11">
        <f t="shared" si="19"/>
        <v>0</v>
      </c>
      <c r="U1248" s="11">
        <f>VLOOKUP(tblSalaries[[#This Row],[Region]],SReg,2,FALSE)</f>
        <v>0</v>
      </c>
      <c r="V1248" s="11">
        <f>VLOOKUP(tblSalaries[[#This Row],[How many hours of a day you work on Excel]],SHours,2,FALSE)</f>
        <v>0</v>
      </c>
      <c r="W1248" s="11">
        <f>IF(tblSalaries[[#This Row],[Years of Experience]]="",Filters!$I$10,VLOOKUP(tblSalaries[[#This Row],[Years of Experience]],Filters!$G$3:$I$9,3,TRUE))</f>
        <v>0</v>
      </c>
    </row>
    <row r="1249" spans="2:23" ht="15" customHeight="1" x14ac:dyDescent="0.25">
      <c r="B1249" t="s">
        <v>2645</v>
      </c>
      <c r="C1249" s="1">
        <v>41058.411134259259</v>
      </c>
      <c r="D1249">
        <v>48955.663507326513</v>
      </c>
      <c r="E1249" t="s">
        <v>501</v>
      </c>
      <c r="F1249" t="s">
        <v>17</v>
      </c>
      <c r="G1249" t="s">
        <v>70</v>
      </c>
      <c r="H1249" t="s">
        <v>22</v>
      </c>
      <c r="I1249">
        <v>2</v>
      </c>
      <c r="J1249" t="str">
        <f>VLOOKUP(tblSalaries[[#This Row],[clean Country]],tblCountries[[#All],[Mapping]:[Region]],2,FALSE)</f>
        <v>APAC</v>
      </c>
      <c r="L1249" s="9" t="str">
        <f>IF($T1249,tblSalaries[[#This Row],[Salary in USD]],"")</f>
        <v/>
      </c>
      <c r="M1249" s="9" t="str">
        <f>IF($T1249,tblSalaries[[#This Row],[Your Job Title]],"")</f>
        <v/>
      </c>
      <c r="N1249" s="9" t="str">
        <f>IF($T1249,tblSalaries[[#This Row],[Job Type]],"")</f>
        <v/>
      </c>
      <c r="O1249" s="9" t="str">
        <f>IF($T1249,tblSalaries[[#This Row],[clean Country]],"")</f>
        <v/>
      </c>
      <c r="P1249" s="9" t="str">
        <f>IF($T1249,tblSalaries[[#This Row],[How many hours of a day you work on Excel]],"")</f>
        <v/>
      </c>
      <c r="Q1249" s="9" t="str">
        <f>IF($T1249,tblSalaries[[#This Row],[Years of Experience]],"")</f>
        <v/>
      </c>
      <c r="R1249" s="9" t="str">
        <f>IF($T1249,tblSalaries[[#This Row],[Region]],"")</f>
        <v/>
      </c>
      <c r="T1249" s="11">
        <f t="shared" si="19"/>
        <v>0</v>
      </c>
      <c r="U1249" s="11">
        <f>VLOOKUP(tblSalaries[[#This Row],[Region]],SReg,2,FALSE)</f>
        <v>0</v>
      </c>
      <c r="V1249" s="11">
        <f>VLOOKUP(tblSalaries[[#This Row],[How many hours of a day you work on Excel]],SHours,2,FALSE)</f>
        <v>0</v>
      </c>
      <c r="W1249" s="11">
        <f>IF(tblSalaries[[#This Row],[Years of Experience]]="",Filters!$I$10,VLOOKUP(tblSalaries[[#This Row],[Years of Experience]],Filters!$G$3:$I$9,3,TRUE))</f>
        <v>0</v>
      </c>
    </row>
    <row r="1250" spans="2:23" ht="15" customHeight="1" x14ac:dyDescent="0.25">
      <c r="B1250" t="s">
        <v>2646</v>
      </c>
      <c r="C1250" s="1">
        <v>41058.422465277778</v>
      </c>
      <c r="D1250">
        <v>70000</v>
      </c>
      <c r="E1250" t="s">
        <v>168</v>
      </c>
      <c r="F1250" t="s">
        <v>45</v>
      </c>
      <c r="G1250" t="s">
        <v>12</v>
      </c>
      <c r="H1250" t="s">
        <v>7</v>
      </c>
      <c r="I1250">
        <v>8</v>
      </c>
      <c r="J1250" t="str">
        <f>VLOOKUP(tblSalaries[[#This Row],[clean Country]],tblCountries[[#All],[Mapping]:[Region]],2,FALSE)</f>
        <v>USA</v>
      </c>
      <c r="L1250" s="9" t="str">
        <f>IF($T1250,tblSalaries[[#This Row],[Salary in USD]],"")</f>
        <v/>
      </c>
      <c r="M1250" s="9" t="str">
        <f>IF($T1250,tblSalaries[[#This Row],[Your Job Title]],"")</f>
        <v/>
      </c>
      <c r="N1250" s="9" t="str">
        <f>IF($T1250,tblSalaries[[#This Row],[Job Type]],"")</f>
        <v/>
      </c>
      <c r="O1250" s="9" t="str">
        <f>IF($T1250,tblSalaries[[#This Row],[clean Country]],"")</f>
        <v/>
      </c>
      <c r="P1250" s="9" t="str">
        <f>IF($T1250,tblSalaries[[#This Row],[How many hours of a day you work on Excel]],"")</f>
        <v/>
      </c>
      <c r="Q1250" s="9" t="str">
        <f>IF($T1250,tblSalaries[[#This Row],[Years of Experience]],"")</f>
        <v/>
      </c>
      <c r="R1250" s="9" t="str">
        <f>IF($T1250,tblSalaries[[#This Row],[Region]],"")</f>
        <v/>
      </c>
      <c r="T1250" s="11">
        <f t="shared" si="19"/>
        <v>0</v>
      </c>
      <c r="U1250" s="11">
        <f>VLOOKUP(tblSalaries[[#This Row],[Region]],SReg,2,FALSE)</f>
        <v>1</v>
      </c>
      <c r="V1250" s="11">
        <f>VLOOKUP(tblSalaries[[#This Row],[How many hours of a day you work on Excel]],SHours,2,FALSE)</f>
        <v>1</v>
      </c>
      <c r="W1250" s="11">
        <f>IF(tblSalaries[[#This Row],[Years of Experience]]="",Filters!$I$10,VLOOKUP(tblSalaries[[#This Row],[Years of Experience]],Filters!$G$3:$I$9,3,TRUE))</f>
        <v>0</v>
      </c>
    </row>
    <row r="1251" spans="2:23" ht="15" customHeight="1" x14ac:dyDescent="0.25">
      <c r="B1251" t="s">
        <v>2647</v>
      </c>
      <c r="C1251" s="1">
        <v>41058.423344907409</v>
      </c>
      <c r="D1251">
        <v>45000</v>
      </c>
      <c r="E1251" t="s">
        <v>1001</v>
      </c>
      <c r="F1251" t="s">
        <v>17</v>
      </c>
      <c r="G1251" t="s">
        <v>12</v>
      </c>
      <c r="H1251" t="s">
        <v>7</v>
      </c>
      <c r="I1251">
        <v>7</v>
      </c>
      <c r="J1251" t="str">
        <f>VLOOKUP(tblSalaries[[#This Row],[clean Country]],tblCountries[[#All],[Mapping]:[Region]],2,FALSE)</f>
        <v>USA</v>
      </c>
      <c r="L1251" s="9" t="str">
        <f>IF($T1251,tblSalaries[[#This Row],[Salary in USD]],"")</f>
        <v/>
      </c>
      <c r="M1251" s="9" t="str">
        <f>IF($T1251,tblSalaries[[#This Row],[Your Job Title]],"")</f>
        <v/>
      </c>
      <c r="N1251" s="9" t="str">
        <f>IF($T1251,tblSalaries[[#This Row],[Job Type]],"")</f>
        <v/>
      </c>
      <c r="O1251" s="9" t="str">
        <f>IF($T1251,tblSalaries[[#This Row],[clean Country]],"")</f>
        <v/>
      </c>
      <c r="P1251" s="9" t="str">
        <f>IF($T1251,tblSalaries[[#This Row],[How many hours of a day you work on Excel]],"")</f>
        <v/>
      </c>
      <c r="Q1251" s="9" t="str">
        <f>IF($T1251,tblSalaries[[#This Row],[Years of Experience]],"")</f>
        <v/>
      </c>
      <c r="R1251" s="9" t="str">
        <f>IF($T1251,tblSalaries[[#This Row],[Region]],"")</f>
        <v/>
      </c>
      <c r="T1251" s="11">
        <f t="shared" si="19"/>
        <v>0</v>
      </c>
      <c r="U1251" s="11">
        <f>VLOOKUP(tblSalaries[[#This Row],[Region]],SReg,2,FALSE)</f>
        <v>1</v>
      </c>
      <c r="V1251" s="11">
        <f>VLOOKUP(tblSalaries[[#This Row],[How many hours of a day you work on Excel]],SHours,2,FALSE)</f>
        <v>1</v>
      </c>
      <c r="W1251" s="11">
        <f>IF(tblSalaries[[#This Row],[Years of Experience]]="",Filters!$I$10,VLOOKUP(tblSalaries[[#This Row],[Years of Experience]],Filters!$G$3:$I$9,3,TRUE))</f>
        <v>0</v>
      </c>
    </row>
    <row r="1252" spans="2:23" ht="15" customHeight="1" x14ac:dyDescent="0.25">
      <c r="B1252" t="s">
        <v>2648</v>
      </c>
      <c r="C1252" s="1">
        <v>41058.424629629626</v>
      </c>
      <c r="D1252">
        <v>35000</v>
      </c>
      <c r="E1252" t="s">
        <v>1002</v>
      </c>
      <c r="F1252" t="s">
        <v>3393</v>
      </c>
      <c r="G1252" t="s">
        <v>814</v>
      </c>
      <c r="H1252" t="s">
        <v>10</v>
      </c>
      <c r="I1252">
        <v>12</v>
      </c>
      <c r="J1252" t="str">
        <f>VLOOKUP(tblSalaries[[#This Row],[clean Country]],tblCountries[[#All],[Mapping]:[Region]],2,FALSE)</f>
        <v>EMEA</v>
      </c>
      <c r="L1252" s="9" t="str">
        <f>IF($T1252,tblSalaries[[#This Row],[Salary in USD]],"")</f>
        <v/>
      </c>
      <c r="M1252" s="9" t="str">
        <f>IF($T1252,tblSalaries[[#This Row],[Your Job Title]],"")</f>
        <v/>
      </c>
      <c r="N1252" s="9" t="str">
        <f>IF($T1252,tblSalaries[[#This Row],[Job Type]],"")</f>
        <v/>
      </c>
      <c r="O1252" s="9" t="str">
        <f>IF($T1252,tblSalaries[[#This Row],[clean Country]],"")</f>
        <v/>
      </c>
      <c r="P1252" s="9" t="str">
        <f>IF($T1252,tblSalaries[[#This Row],[How many hours of a day you work on Excel]],"")</f>
        <v/>
      </c>
      <c r="Q1252" s="9" t="str">
        <f>IF($T1252,tblSalaries[[#This Row],[Years of Experience]],"")</f>
        <v/>
      </c>
      <c r="R1252" s="9" t="str">
        <f>IF($T1252,tblSalaries[[#This Row],[Region]],"")</f>
        <v/>
      </c>
      <c r="T1252" s="11">
        <f t="shared" si="19"/>
        <v>0</v>
      </c>
      <c r="U1252" s="11">
        <f>VLOOKUP(tblSalaries[[#This Row],[Region]],SReg,2,FALSE)</f>
        <v>0</v>
      </c>
      <c r="V1252" s="11">
        <f>VLOOKUP(tblSalaries[[#This Row],[How many hours of a day you work on Excel]],SHours,2,FALSE)</f>
        <v>1</v>
      </c>
      <c r="W1252" s="11">
        <f>IF(tblSalaries[[#This Row],[Years of Experience]]="",Filters!$I$10,VLOOKUP(tblSalaries[[#This Row],[Years of Experience]],Filters!$G$3:$I$9,3,TRUE))</f>
        <v>1</v>
      </c>
    </row>
    <row r="1253" spans="2:23" ht="15" customHeight="1" x14ac:dyDescent="0.25">
      <c r="B1253" t="s">
        <v>2649</v>
      </c>
      <c r="C1253" s="1">
        <v>41058.447094907409</v>
      </c>
      <c r="D1253">
        <v>8903.9583437212841</v>
      </c>
      <c r="E1253" t="s">
        <v>1003</v>
      </c>
      <c r="F1253" t="s">
        <v>45</v>
      </c>
      <c r="G1253" t="s">
        <v>6</v>
      </c>
      <c r="H1253" t="s">
        <v>15</v>
      </c>
      <c r="I1253">
        <v>29</v>
      </c>
      <c r="J1253" t="str">
        <f>VLOOKUP(tblSalaries[[#This Row],[clean Country]],tblCountries[[#All],[Mapping]:[Region]],2,FALSE)</f>
        <v>APAC</v>
      </c>
      <c r="L1253" s="9" t="str">
        <f>IF($T1253,tblSalaries[[#This Row],[Salary in USD]],"")</f>
        <v/>
      </c>
      <c r="M1253" s="9" t="str">
        <f>IF($T1253,tblSalaries[[#This Row],[Your Job Title]],"")</f>
        <v/>
      </c>
      <c r="N1253" s="9" t="str">
        <f>IF($T1253,tblSalaries[[#This Row],[Job Type]],"")</f>
        <v/>
      </c>
      <c r="O1253" s="9" t="str">
        <f>IF($T1253,tblSalaries[[#This Row],[clean Country]],"")</f>
        <v/>
      </c>
      <c r="P1253" s="9" t="str">
        <f>IF($T1253,tblSalaries[[#This Row],[How many hours of a day you work on Excel]],"")</f>
        <v/>
      </c>
      <c r="Q1253" s="9" t="str">
        <f>IF($T1253,tblSalaries[[#This Row],[Years of Experience]],"")</f>
        <v/>
      </c>
      <c r="R1253" s="9" t="str">
        <f>IF($T1253,tblSalaries[[#This Row],[Region]],"")</f>
        <v/>
      </c>
      <c r="T1253" s="11">
        <f t="shared" si="19"/>
        <v>0</v>
      </c>
      <c r="U1253" s="11">
        <f>VLOOKUP(tblSalaries[[#This Row],[Region]],SReg,2,FALSE)</f>
        <v>0</v>
      </c>
      <c r="V1253" s="11">
        <f>VLOOKUP(tblSalaries[[#This Row],[How many hours of a day you work on Excel]],SHours,2,FALSE)</f>
        <v>0</v>
      </c>
      <c r="W1253" s="11">
        <f>IF(tblSalaries[[#This Row],[Years of Experience]]="",Filters!$I$10,VLOOKUP(tblSalaries[[#This Row],[Years of Experience]],Filters!$G$3:$I$9,3,TRUE))</f>
        <v>1</v>
      </c>
    </row>
    <row r="1254" spans="2:23" ht="15" customHeight="1" x14ac:dyDescent="0.25">
      <c r="B1254" t="s">
        <v>2650</v>
      </c>
      <c r="C1254" s="1">
        <v>41058.448449074072</v>
      </c>
      <c r="D1254">
        <v>28353.650809742252</v>
      </c>
      <c r="E1254" t="s">
        <v>45</v>
      </c>
      <c r="F1254" t="s">
        <v>45</v>
      </c>
      <c r="G1254" t="s">
        <v>814</v>
      </c>
      <c r="H1254" t="s">
        <v>15</v>
      </c>
      <c r="I1254">
        <v>20</v>
      </c>
      <c r="J1254" t="str">
        <f>VLOOKUP(tblSalaries[[#This Row],[clean Country]],tblCountries[[#All],[Mapping]:[Region]],2,FALSE)</f>
        <v>EMEA</v>
      </c>
      <c r="L1254" s="9" t="str">
        <f>IF($T1254,tblSalaries[[#This Row],[Salary in USD]],"")</f>
        <v/>
      </c>
      <c r="M1254" s="9" t="str">
        <f>IF($T1254,tblSalaries[[#This Row],[Your Job Title]],"")</f>
        <v/>
      </c>
      <c r="N1254" s="9" t="str">
        <f>IF($T1254,tblSalaries[[#This Row],[Job Type]],"")</f>
        <v/>
      </c>
      <c r="O1254" s="9" t="str">
        <f>IF($T1254,tblSalaries[[#This Row],[clean Country]],"")</f>
        <v/>
      </c>
      <c r="P1254" s="9" t="str">
        <f>IF($T1254,tblSalaries[[#This Row],[How many hours of a day you work on Excel]],"")</f>
        <v/>
      </c>
      <c r="Q1254" s="9" t="str">
        <f>IF($T1254,tblSalaries[[#This Row],[Years of Experience]],"")</f>
        <v/>
      </c>
      <c r="R1254" s="9" t="str">
        <f>IF($T1254,tblSalaries[[#This Row],[Region]],"")</f>
        <v/>
      </c>
      <c r="T1254" s="11">
        <f t="shared" si="19"/>
        <v>0</v>
      </c>
      <c r="U1254" s="11">
        <f>VLOOKUP(tblSalaries[[#This Row],[Region]],SReg,2,FALSE)</f>
        <v>0</v>
      </c>
      <c r="V1254" s="11">
        <f>VLOOKUP(tblSalaries[[#This Row],[How many hours of a day you work on Excel]],SHours,2,FALSE)</f>
        <v>0</v>
      </c>
      <c r="W1254" s="11">
        <f>IF(tblSalaries[[#This Row],[Years of Experience]]="",Filters!$I$10,VLOOKUP(tblSalaries[[#This Row],[Years of Experience]],Filters!$G$3:$I$9,3,TRUE))</f>
        <v>1</v>
      </c>
    </row>
    <row r="1255" spans="2:23" ht="15" customHeight="1" x14ac:dyDescent="0.25">
      <c r="B1255" t="s">
        <v>2651</v>
      </c>
      <c r="C1255" s="1">
        <v>41058.450381944444</v>
      </c>
      <c r="D1255">
        <v>11800</v>
      </c>
      <c r="E1255" t="s">
        <v>1004</v>
      </c>
      <c r="F1255" t="s">
        <v>17</v>
      </c>
      <c r="G1255" t="s">
        <v>6</v>
      </c>
      <c r="H1255" t="s">
        <v>7</v>
      </c>
      <c r="I1255">
        <v>10</v>
      </c>
      <c r="J1255" t="str">
        <f>VLOOKUP(tblSalaries[[#This Row],[clean Country]],tblCountries[[#All],[Mapping]:[Region]],2,FALSE)</f>
        <v>APAC</v>
      </c>
      <c r="L1255" s="9" t="str">
        <f>IF($T1255,tblSalaries[[#This Row],[Salary in USD]],"")</f>
        <v/>
      </c>
      <c r="M1255" s="9" t="str">
        <f>IF($T1255,tblSalaries[[#This Row],[Your Job Title]],"")</f>
        <v/>
      </c>
      <c r="N1255" s="9" t="str">
        <f>IF($T1255,tblSalaries[[#This Row],[Job Type]],"")</f>
        <v/>
      </c>
      <c r="O1255" s="9" t="str">
        <f>IF($T1255,tblSalaries[[#This Row],[clean Country]],"")</f>
        <v/>
      </c>
      <c r="P1255" s="9" t="str">
        <f>IF($T1255,tblSalaries[[#This Row],[How many hours of a day you work on Excel]],"")</f>
        <v/>
      </c>
      <c r="Q1255" s="9" t="str">
        <f>IF($T1255,tblSalaries[[#This Row],[Years of Experience]],"")</f>
        <v/>
      </c>
      <c r="R1255" s="9" t="str">
        <f>IF($T1255,tblSalaries[[#This Row],[Region]],"")</f>
        <v/>
      </c>
      <c r="T1255" s="11">
        <f t="shared" si="19"/>
        <v>0</v>
      </c>
      <c r="U1255" s="11">
        <f>VLOOKUP(tblSalaries[[#This Row],[Region]],SReg,2,FALSE)</f>
        <v>0</v>
      </c>
      <c r="V1255" s="11">
        <f>VLOOKUP(tblSalaries[[#This Row],[How many hours of a day you work on Excel]],SHours,2,FALSE)</f>
        <v>1</v>
      </c>
      <c r="W1255" s="11">
        <f>IF(tblSalaries[[#This Row],[Years of Experience]]="",Filters!$I$10,VLOOKUP(tblSalaries[[#This Row],[Years of Experience]],Filters!$G$3:$I$9,3,TRUE))</f>
        <v>1</v>
      </c>
    </row>
    <row r="1256" spans="2:23" ht="15" customHeight="1" x14ac:dyDescent="0.25">
      <c r="B1256" t="s">
        <v>2652</v>
      </c>
      <c r="C1256" s="1">
        <v>41058.452106481483</v>
      </c>
      <c r="D1256">
        <v>6410.8500074793246</v>
      </c>
      <c r="E1256" t="s">
        <v>1005</v>
      </c>
      <c r="F1256" t="s">
        <v>45</v>
      </c>
      <c r="G1256" t="s">
        <v>6</v>
      </c>
      <c r="H1256" t="s">
        <v>10</v>
      </c>
      <c r="I1256">
        <v>6</v>
      </c>
      <c r="J1256" t="str">
        <f>VLOOKUP(tblSalaries[[#This Row],[clean Country]],tblCountries[[#All],[Mapping]:[Region]],2,FALSE)</f>
        <v>APAC</v>
      </c>
      <c r="L1256" s="9" t="str">
        <f>IF($T1256,tblSalaries[[#This Row],[Salary in USD]],"")</f>
        <v/>
      </c>
      <c r="M1256" s="9" t="str">
        <f>IF($T1256,tblSalaries[[#This Row],[Your Job Title]],"")</f>
        <v/>
      </c>
      <c r="N1256" s="9" t="str">
        <f>IF($T1256,tblSalaries[[#This Row],[Job Type]],"")</f>
        <v/>
      </c>
      <c r="O1256" s="9" t="str">
        <f>IF($T1256,tblSalaries[[#This Row],[clean Country]],"")</f>
        <v/>
      </c>
      <c r="P1256" s="9" t="str">
        <f>IF($T1256,tblSalaries[[#This Row],[How many hours of a day you work on Excel]],"")</f>
        <v/>
      </c>
      <c r="Q1256" s="9" t="str">
        <f>IF($T1256,tblSalaries[[#This Row],[Years of Experience]],"")</f>
        <v/>
      </c>
      <c r="R1256" s="9" t="str">
        <f>IF($T1256,tblSalaries[[#This Row],[Region]],"")</f>
        <v/>
      </c>
      <c r="T1256" s="11">
        <f t="shared" si="19"/>
        <v>0</v>
      </c>
      <c r="U1256" s="11">
        <f>VLOOKUP(tblSalaries[[#This Row],[Region]],SReg,2,FALSE)</f>
        <v>0</v>
      </c>
      <c r="V1256" s="11">
        <f>VLOOKUP(tblSalaries[[#This Row],[How many hours of a day you work on Excel]],SHours,2,FALSE)</f>
        <v>1</v>
      </c>
      <c r="W1256" s="11">
        <f>IF(tblSalaries[[#This Row],[Years of Experience]]="",Filters!$I$10,VLOOKUP(tblSalaries[[#This Row],[Years of Experience]],Filters!$G$3:$I$9,3,TRUE))</f>
        <v>0</v>
      </c>
    </row>
    <row r="1257" spans="2:23" ht="15" customHeight="1" x14ac:dyDescent="0.25">
      <c r="B1257" t="s">
        <v>2653</v>
      </c>
      <c r="C1257" s="1">
        <v>41058.45244212963</v>
      </c>
      <c r="D1257">
        <v>50000</v>
      </c>
      <c r="E1257" t="s">
        <v>126</v>
      </c>
      <c r="F1257" t="s">
        <v>17</v>
      </c>
      <c r="G1257" t="s">
        <v>12</v>
      </c>
      <c r="H1257" t="s">
        <v>7</v>
      </c>
      <c r="I1257">
        <v>3</v>
      </c>
      <c r="J1257" t="str">
        <f>VLOOKUP(tblSalaries[[#This Row],[clean Country]],tblCountries[[#All],[Mapping]:[Region]],2,FALSE)</f>
        <v>USA</v>
      </c>
      <c r="L1257" s="9" t="str">
        <f>IF($T1257,tblSalaries[[#This Row],[Salary in USD]],"")</f>
        <v/>
      </c>
      <c r="M1257" s="9" t="str">
        <f>IF($T1257,tblSalaries[[#This Row],[Your Job Title]],"")</f>
        <v/>
      </c>
      <c r="N1257" s="9" t="str">
        <f>IF($T1257,tblSalaries[[#This Row],[Job Type]],"")</f>
        <v/>
      </c>
      <c r="O1257" s="9" t="str">
        <f>IF($T1257,tblSalaries[[#This Row],[clean Country]],"")</f>
        <v/>
      </c>
      <c r="P1257" s="9" t="str">
        <f>IF($T1257,tblSalaries[[#This Row],[How many hours of a day you work on Excel]],"")</f>
        <v/>
      </c>
      <c r="Q1257" s="9" t="str">
        <f>IF($T1257,tblSalaries[[#This Row],[Years of Experience]],"")</f>
        <v/>
      </c>
      <c r="R1257" s="9" t="str">
        <f>IF($T1257,tblSalaries[[#This Row],[Region]],"")</f>
        <v/>
      </c>
      <c r="T1257" s="11">
        <f t="shared" si="19"/>
        <v>0</v>
      </c>
      <c r="U1257" s="11">
        <f>VLOOKUP(tblSalaries[[#This Row],[Region]],SReg,2,FALSE)</f>
        <v>1</v>
      </c>
      <c r="V1257" s="11">
        <f>VLOOKUP(tblSalaries[[#This Row],[How many hours of a day you work on Excel]],SHours,2,FALSE)</f>
        <v>1</v>
      </c>
      <c r="W1257" s="11">
        <f>IF(tblSalaries[[#This Row],[Years of Experience]]="",Filters!$I$10,VLOOKUP(tblSalaries[[#This Row],[Years of Experience]],Filters!$G$3:$I$9,3,TRUE))</f>
        <v>0</v>
      </c>
    </row>
    <row r="1258" spans="2:23" ht="15" customHeight="1" x14ac:dyDescent="0.25">
      <c r="B1258" t="s">
        <v>2654</v>
      </c>
      <c r="C1258" s="1">
        <v>41058.458703703705</v>
      </c>
      <c r="D1258">
        <v>85000</v>
      </c>
      <c r="E1258" t="s">
        <v>1006</v>
      </c>
      <c r="F1258" t="s">
        <v>45</v>
      </c>
      <c r="G1258" t="s">
        <v>560</v>
      </c>
      <c r="H1258" t="s">
        <v>10</v>
      </c>
      <c r="I1258">
        <v>10</v>
      </c>
      <c r="J1258" t="str">
        <f>VLOOKUP(tblSalaries[[#This Row],[clean Country]],tblCountries[[#All],[Mapping]:[Region]],2,FALSE)</f>
        <v>APAC</v>
      </c>
      <c r="L1258" s="9" t="str">
        <f>IF($T1258,tblSalaries[[#This Row],[Salary in USD]],"")</f>
        <v/>
      </c>
      <c r="M1258" s="9" t="str">
        <f>IF($T1258,tblSalaries[[#This Row],[Your Job Title]],"")</f>
        <v/>
      </c>
      <c r="N1258" s="9" t="str">
        <f>IF($T1258,tblSalaries[[#This Row],[Job Type]],"")</f>
        <v/>
      </c>
      <c r="O1258" s="9" t="str">
        <f>IF($T1258,tblSalaries[[#This Row],[clean Country]],"")</f>
        <v/>
      </c>
      <c r="P1258" s="9" t="str">
        <f>IF($T1258,tblSalaries[[#This Row],[How many hours of a day you work on Excel]],"")</f>
        <v/>
      </c>
      <c r="Q1258" s="9" t="str">
        <f>IF($T1258,tblSalaries[[#This Row],[Years of Experience]],"")</f>
        <v/>
      </c>
      <c r="R1258" s="9" t="str">
        <f>IF($T1258,tblSalaries[[#This Row],[Region]],"")</f>
        <v/>
      </c>
      <c r="T1258" s="11">
        <f t="shared" si="19"/>
        <v>0</v>
      </c>
      <c r="U1258" s="11">
        <f>VLOOKUP(tblSalaries[[#This Row],[Region]],SReg,2,FALSE)</f>
        <v>0</v>
      </c>
      <c r="V1258" s="11">
        <f>VLOOKUP(tblSalaries[[#This Row],[How many hours of a day you work on Excel]],SHours,2,FALSE)</f>
        <v>1</v>
      </c>
      <c r="W1258" s="11">
        <f>IF(tblSalaries[[#This Row],[Years of Experience]]="",Filters!$I$10,VLOOKUP(tblSalaries[[#This Row],[Years of Experience]],Filters!$G$3:$I$9,3,TRUE))</f>
        <v>1</v>
      </c>
    </row>
    <row r="1259" spans="2:23" ht="15" customHeight="1" x14ac:dyDescent="0.25">
      <c r="B1259" t="s">
        <v>2655</v>
      </c>
      <c r="C1259" s="1">
        <v>41058.483252314814</v>
      </c>
      <c r="D1259">
        <v>17807.916687442568</v>
      </c>
      <c r="E1259" t="s">
        <v>45</v>
      </c>
      <c r="F1259" t="s">
        <v>45</v>
      </c>
      <c r="G1259" t="s">
        <v>6</v>
      </c>
      <c r="H1259" t="s">
        <v>15</v>
      </c>
      <c r="I1259">
        <v>10</v>
      </c>
      <c r="J1259" t="str">
        <f>VLOOKUP(tblSalaries[[#This Row],[clean Country]],tblCountries[[#All],[Mapping]:[Region]],2,FALSE)</f>
        <v>APAC</v>
      </c>
      <c r="L1259" s="9" t="str">
        <f>IF($T1259,tblSalaries[[#This Row],[Salary in USD]],"")</f>
        <v/>
      </c>
      <c r="M1259" s="9" t="str">
        <f>IF($T1259,tblSalaries[[#This Row],[Your Job Title]],"")</f>
        <v/>
      </c>
      <c r="N1259" s="9" t="str">
        <f>IF($T1259,tblSalaries[[#This Row],[Job Type]],"")</f>
        <v/>
      </c>
      <c r="O1259" s="9" t="str">
        <f>IF($T1259,tblSalaries[[#This Row],[clean Country]],"")</f>
        <v/>
      </c>
      <c r="P1259" s="9" t="str">
        <f>IF($T1259,tblSalaries[[#This Row],[How many hours of a day you work on Excel]],"")</f>
        <v/>
      </c>
      <c r="Q1259" s="9" t="str">
        <f>IF($T1259,tblSalaries[[#This Row],[Years of Experience]],"")</f>
        <v/>
      </c>
      <c r="R1259" s="9" t="str">
        <f>IF($T1259,tblSalaries[[#This Row],[Region]],"")</f>
        <v/>
      </c>
      <c r="T1259" s="11">
        <f t="shared" si="19"/>
        <v>0</v>
      </c>
      <c r="U1259" s="11">
        <f>VLOOKUP(tblSalaries[[#This Row],[Region]],SReg,2,FALSE)</f>
        <v>0</v>
      </c>
      <c r="V1259" s="11">
        <f>VLOOKUP(tblSalaries[[#This Row],[How many hours of a day you work on Excel]],SHours,2,FALSE)</f>
        <v>0</v>
      </c>
      <c r="W1259" s="11">
        <f>IF(tblSalaries[[#This Row],[Years of Experience]]="",Filters!$I$10,VLOOKUP(tblSalaries[[#This Row],[Years of Experience]],Filters!$G$3:$I$9,3,TRUE))</f>
        <v>1</v>
      </c>
    </row>
    <row r="1260" spans="2:23" ht="15" customHeight="1" x14ac:dyDescent="0.25">
      <c r="B1260" t="s">
        <v>2656</v>
      </c>
      <c r="C1260" s="1">
        <v>41058.49082175926</v>
      </c>
      <c r="D1260">
        <v>16027.125018698311</v>
      </c>
      <c r="E1260" t="s">
        <v>1008</v>
      </c>
      <c r="F1260" t="s">
        <v>391</v>
      </c>
      <c r="G1260" t="s">
        <v>6</v>
      </c>
      <c r="H1260" t="s">
        <v>10</v>
      </c>
      <c r="I1260">
        <v>8</v>
      </c>
      <c r="J1260" t="str">
        <f>VLOOKUP(tblSalaries[[#This Row],[clean Country]],tblCountries[[#All],[Mapping]:[Region]],2,FALSE)</f>
        <v>APAC</v>
      </c>
      <c r="L1260" s="9" t="str">
        <f>IF($T1260,tblSalaries[[#This Row],[Salary in USD]],"")</f>
        <v/>
      </c>
      <c r="M1260" s="9" t="str">
        <f>IF($T1260,tblSalaries[[#This Row],[Your Job Title]],"")</f>
        <v/>
      </c>
      <c r="N1260" s="9" t="str">
        <f>IF($T1260,tblSalaries[[#This Row],[Job Type]],"")</f>
        <v/>
      </c>
      <c r="O1260" s="9" t="str">
        <f>IF($T1260,tblSalaries[[#This Row],[clean Country]],"")</f>
        <v/>
      </c>
      <c r="P1260" s="9" t="str">
        <f>IF($T1260,tblSalaries[[#This Row],[How many hours of a day you work on Excel]],"")</f>
        <v/>
      </c>
      <c r="Q1260" s="9" t="str">
        <f>IF($T1260,tblSalaries[[#This Row],[Years of Experience]],"")</f>
        <v/>
      </c>
      <c r="R1260" s="9" t="str">
        <f>IF($T1260,tblSalaries[[#This Row],[Region]],"")</f>
        <v/>
      </c>
      <c r="T1260" s="11">
        <f t="shared" si="19"/>
        <v>0</v>
      </c>
      <c r="U1260" s="11">
        <f>VLOOKUP(tblSalaries[[#This Row],[Region]],SReg,2,FALSE)</f>
        <v>0</v>
      </c>
      <c r="V1260" s="11">
        <f>VLOOKUP(tblSalaries[[#This Row],[How many hours of a day you work on Excel]],SHours,2,FALSE)</f>
        <v>1</v>
      </c>
      <c r="W1260" s="11">
        <f>IF(tblSalaries[[#This Row],[Years of Experience]]="",Filters!$I$10,VLOOKUP(tblSalaries[[#This Row],[Years of Experience]],Filters!$G$3:$I$9,3,TRUE))</f>
        <v>0</v>
      </c>
    </row>
    <row r="1261" spans="2:23" ht="15" customHeight="1" x14ac:dyDescent="0.25">
      <c r="B1261" t="s">
        <v>2657</v>
      </c>
      <c r="C1261" s="1">
        <v>41058.494155092594</v>
      </c>
      <c r="D1261">
        <v>192000</v>
      </c>
      <c r="E1261" t="s">
        <v>1009</v>
      </c>
      <c r="F1261" t="s">
        <v>3393</v>
      </c>
      <c r="G1261" t="s">
        <v>12</v>
      </c>
      <c r="H1261" t="s">
        <v>10</v>
      </c>
      <c r="I1261">
        <v>27</v>
      </c>
      <c r="J1261" t="str">
        <f>VLOOKUP(tblSalaries[[#This Row],[clean Country]],tblCountries[[#All],[Mapping]:[Region]],2,FALSE)</f>
        <v>USA</v>
      </c>
      <c r="L1261" s="9">
        <f>IF($T1261,tblSalaries[[#This Row],[Salary in USD]],"")</f>
        <v>192000</v>
      </c>
      <c r="M1261" s="9" t="str">
        <f>IF($T1261,tblSalaries[[#This Row],[Your Job Title]],"")</f>
        <v>Publisher</v>
      </c>
      <c r="N1261" s="9" t="str">
        <f>IF($T1261,tblSalaries[[#This Row],[Job Type]],"")</f>
        <v>CXO or Top Mgmt.</v>
      </c>
      <c r="O1261" s="9" t="str">
        <f>IF($T1261,tblSalaries[[#This Row],[clean Country]],"")</f>
        <v>USA</v>
      </c>
      <c r="P1261" s="9" t="str">
        <f>IF($T1261,tblSalaries[[#This Row],[How many hours of a day you work on Excel]],"")</f>
        <v>All the 8 hours baby, all the 8!</v>
      </c>
      <c r="Q1261" s="9">
        <f>IF($T1261,tblSalaries[[#This Row],[Years of Experience]],"")</f>
        <v>27</v>
      </c>
      <c r="R1261" s="9" t="str">
        <f>IF($T1261,tblSalaries[[#This Row],[Region]],"")</f>
        <v>USA</v>
      </c>
      <c r="T1261" s="11">
        <f t="shared" si="19"/>
        <v>1</v>
      </c>
      <c r="U1261" s="11">
        <f>VLOOKUP(tblSalaries[[#This Row],[Region]],SReg,2,FALSE)</f>
        <v>1</v>
      </c>
      <c r="V1261" s="11">
        <f>VLOOKUP(tblSalaries[[#This Row],[How many hours of a day you work on Excel]],SHours,2,FALSE)</f>
        <v>1</v>
      </c>
      <c r="W1261" s="11">
        <f>IF(tblSalaries[[#This Row],[Years of Experience]]="",Filters!$I$10,VLOOKUP(tblSalaries[[#This Row],[Years of Experience]],Filters!$G$3:$I$9,3,TRUE))</f>
        <v>1</v>
      </c>
    </row>
    <row r="1262" spans="2:23" ht="15" customHeight="1" x14ac:dyDescent="0.25">
      <c r="B1262" t="s">
        <v>2658</v>
      </c>
      <c r="C1262" s="1">
        <v>41058.509745370371</v>
      </c>
      <c r="D1262">
        <v>54000</v>
      </c>
      <c r="E1262" t="s">
        <v>1010</v>
      </c>
      <c r="F1262" t="s">
        <v>17</v>
      </c>
      <c r="G1262" t="s">
        <v>12</v>
      </c>
      <c r="H1262" t="s">
        <v>10</v>
      </c>
      <c r="I1262">
        <v>6</v>
      </c>
      <c r="J1262" t="str">
        <f>VLOOKUP(tblSalaries[[#This Row],[clean Country]],tblCountries[[#All],[Mapping]:[Region]],2,FALSE)</f>
        <v>USA</v>
      </c>
      <c r="L1262" s="9" t="str">
        <f>IF($T1262,tblSalaries[[#This Row],[Salary in USD]],"")</f>
        <v/>
      </c>
      <c r="M1262" s="9" t="str">
        <f>IF($T1262,tblSalaries[[#This Row],[Your Job Title]],"")</f>
        <v/>
      </c>
      <c r="N1262" s="9" t="str">
        <f>IF($T1262,tblSalaries[[#This Row],[Job Type]],"")</f>
        <v/>
      </c>
      <c r="O1262" s="9" t="str">
        <f>IF($T1262,tblSalaries[[#This Row],[clean Country]],"")</f>
        <v/>
      </c>
      <c r="P1262" s="9" t="str">
        <f>IF($T1262,tblSalaries[[#This Row],[How many hours of a day you work on Excel]],"")</f>
        <v/>
      </c>
      <c r="Q1262" s="9" t="str">
        <f>IF($T1262,tblSalaries[[#This Row],[Years of Experience]],"")</f>
        <v/>
      </c>
      <c r="R1262" s="9" t="str">
        <f>IF($T1262,tblSalaries[[#This Row],[Region]],"")</f>
        <v/>
      </c>
      <c r="T1262" s="11">
        <f t="shared" si="19"/>
        <v>0</v>
      </c>
      <c r="U1262" s="11">
        <f>VLOOKUP(tblSalaries[[#This Row],[Region]],SReg,2,FALSE)</f>
        <v>1</v>
      </c>
      <c r="V1262" s="11">
        <f>VLOOKUP(tblSalaries[[#This Row],[How many hours of a day you work on Excel]],SHours,2,FALSE)</f>
        <v>1</v>
      </c>
      <c r="W1262" s="11">
        <f>IF(tblSalaries[[#This Row],[Years of Experience]]="",Filters!$I$10,VLOOKUP(tblSalaries[[#This Row],[Years of Experience]],Filters!$G$3:$I$9,3,TRUE))</f>
        <v>0</v>
      </c>
    </row>
    <row r="1263" spans="2:23" ht="15" customHeight="1" x14ac:dyDescent="0.25">
      <c r="B1263" t="s">
        <v>2659</v>
      </c>
      <c r="C1263" s="1">
        <v>41058.511886574073</v>
      </c>
      <c r="D1263">
        <v>18000</v>
      </c>
      <c r="E1263" t="s">
        <v>45</v>
      </c>
      <c r="F1263" t="s">
        <v>45</v>
      </c>
      <c r="G1263" t="s">
        <v>6</v>
      </c>
      <c r="H1263" t="s">
        <v>7</v>
      </c>
      <c r="I1263">
        <v>12</v>
      </c>
      <c r="J1263" t="str">
        <f>VLOOKUP(tblSalaries[[#This Row],[clean Country]],tblCountries[[#All],[Mapping]:[Region]],2,FALSE)</f>
        <v>APAC</v>
      </c>
      <c r="L1263" s="9" t="str">
        <f>IF($T1263,tblSalaries[[#This Row],[Salary in USD]],"")</f>
        <v/>
      </c>
      <c r="M1263" s="9" t="str">
        <f>IF($T1263,tblSalaries[[#This Row],[Your Job Title]],"")</f>
        <v/>
      </c>
      <c r="N1263" s="9" t="str">
        <f>IF($T1263,tblSalaries[[#This Row],[Job Type]],"")</f>
        <v/>
      </c>
      <c r="O1263" s="9" t="str">
        <f>IF($T1263,tblSalaries[[#This Row],[clean Country]],"")</f>
        <v/>
      </c>
      <c r="P1263" s="9" t="str">
        <f>IF($T1263,tblSalaries[[#This Row],[How many hours of a day you work on Excel]],"")</f>
        <v/>
      </c>
      <c r="Q1263" s="9" t="str">
        <f>IF($T1263,tblSalaries[[#This Row],[Years of Experience]],"")</f>
        <v/>
      </c>
      <c r="R1263" s="9" t="str">
        <f>IF($T1263,tblSalaries[[#This Row],[Region]],"")</f>
        <v/>
      </c>
      <c r="T1263" s="11">
        <f t="shared" si="19"/>
        <v>0</v>
      </c>
      <c r="U1263" s="11">
        <f>VLOOKUP(tblSalaries[[#This Row],[Region]],SReg,2,FALSE)</f>
        <v>0</v>
      </c>
      <c r="V1263" s="11">
        <f>VLOOKUP(tblSalaries[[#This Row],[How many hours of a day you work on Excel]],SHours,2,FALSE)</f>
        <v>1</v>
      </c>
      <c r="W1263" s="11">
        <f>IF(tblSalaries[[#This Row],[Years of Experience]]="",Filters!$I$10,VLOOKUP(tblSalaries[[#This Row],[Years of Experience]],Filters!$G$3:$I$9,3,TRUE))</f>
        <v>1</v>
      </c>
    </row>
    <row r="1264" spans="2:23" ht="15" customHeight="1" x14ac:dyDescent="0.25">
      <c r="B1264" t="s">
        <v>2660</v>
      </c>
      <c r="C1264" s="1">
        <v>41058.513645833336</v>
      </c>
      <c r="D1264">
        <v>5342.3750062327708</v>
      </c>
      <c r="E1264" t="s">
        <v>1011</v>
      </c>
      <c r="F1264" t="s">
        <v>3391</v>
      </c>
      <c r="G1264" t="s">
        <v>6</v>
      </c>
      <c r="H1264" t="s">
        <v>15</v>
      </c>
      <c r="I1264">
        <v>5</v>
      </c>
      <c r="J1264" t="str">
        <f>VLOOKUP(tblSalaries[[#This Row],[clean Country]],tblCountries[[#All],[Mapping]:[Region]],2,FALSE)</f>
        <v>APAC</v>
      </c>
      <c r="L1264" s="9" t="str">
        <f>IF($T1264,tblSalaries[[#This Row],[Salary in USD]],"")</f>
        <v/>
      </c>
      <c r="M1264" s="9" t="str">
        <f>IF($T1264,tblSalaries[[#This Row],[Your Job Title]],"")</f>
        <v/>
      </c>
      <c r="N1264" s="9" t="str">
        <f>IF($T1264,tblSalaries[[#This Row],[Job Type]],"")</f>
        <v/>
      </c>
      <c r="O1264" s="9" t="str">
        <f>IF($T1264,tblSalaries[[#This Row],[clean Country]],"")</f>
        <v/>
      </c>
      <c r="P1264" s="9" t="str">
        <f>IF($T1264,tblSalaries[[#This Row],[How many hours of a day you work on Excel]],"")</f>
        <v/>
      </c>
      <c r="Q1264" s="9" t="str">
        <f>IF($T1264,tblSalaries[[#This Row],[Years of Experience]],"")</f>
        <v/>
      </c>
      <c r="R1264" s="9" t="str">
        <f>IF($T1264,tblSalaries[[#This Row],[Region]],"")</f>
        <v/>
      </c>
      <c r="T1264" s="11">
        <f t="shared" si="19"/>
        <v>0</v>
      </c>
      <c r="U1264" s="11">
        <f>VLOOKUP(tblSalaries[[#This Row],[Region]],SReg,2,FALSE)</f>
        <v>0</v>
      </c>
      <c r="V1264" s="11">
        <f>VLOOKUP(tblSalaries[[#This Row],[How many hours of a day you work on Excel]],SHours,2,FALSE)</f>
        <v>0</v>
      </c>
      <c r="W1264" s="11">
        <f>IF(tblSalaries[[#This Row],[Years of Experience]]="",Filters!$I$10,VLOOKUP(tblSalaries[[#This Row],[Years of Experience]],Filters!$G$3:$I$9,3,TRUE))</f>
        <v>0</v>
      </c>
    </row>
    <row r="1265" spans="2:23" ht="15" customHeight="1" x14ac:dyDescent="0.25">
      <c r="B1265" t="s">
        <v>2661</v>
      </c>
      <c r="C1265" s="1">
        <v>41058.51425925926</v>
      </c>
      <c r="D1265">
        <v>7123.1666749770275</v>
      </c>
      <c r="E1265" t="s">
        <v>593</v>
      </c>
      <c r="F1265" t="s">
        <v>45</v>
      </c>
      <c r="G1265" t="s">
        <v>6</v>
      </c>
      <c r="H1265" t="s">
        <v>10</v>
      </c>
      <c r="I1265">
        <v>3</v>
      </c>
      <c r="J1265" t="str">
        <f>VLOOKUP(tblSalaries[[#This Row],[clean Country]],tblCountries[[#All],[Mapping]:[Region]],2,FALSE)</f>
        <v>APAC</v>
      </c>
      <c r="L1265" s="9" t="str">
        <f>IF($T1265,tblSalaries[[#This Row],[Salary in USD]],"")</f>
        <v/>
      </c>
      <c r="M1265" s="9" t="str">
        <f>IF($T1265,tblSalaries[[#This Row],[Your Job Title]],"")</f>
        <v/>
      </c>
      <c r="N1265" s="9" t="str">
        <f>IF($T1265,tblSalaries[[#This Row],[Job Type]],"")</f>
        <v/>
      </c>
      <c r="O1265" s="9" t="str">
        <f>IF($T1265,tblSalaries[[#This Row],[clean Country]],"")</f>
        <v/>
      </c>
      <c r="P1265" s="9" t="str">
        <f>IF($T1265,tblSalaries[[#This Row],[How many hours of a day you work on Excel]],"")</f>
        <v/>
      </c>
      <c r="Q1265" s="9" t="str">
        <f>IF($T1265,tblSalaries[[#This Row],[Years of Experience]],"")</f>
        <v/>
      </c>
      <c r="R1265" s="9" t="str">
        <f>IF($T1265,tblSalaries[[#This Row],[Region]],"")</f>
        <v/>
      </c>
      <c r="T1265" s="11">
        <f t="shared" si="19"/>
        <v>0</v>
      </c>
      <c r="U1265" s="11">
        <f>VLOOKUP(tblSalaries[[#This Row],[Region]],SReg,2,FALSE)</f>
        <v>0</v>
      </c>
      <c r="V1265" s="11">
        <f>VLOOKUP(tblSalaries[[#This Row],[How many hours of a day you work on Excel]],SHours,2,FALSE)</f>
        <v>1</v>
      </c>
      <c r="W1265" s="11">
        <f>IF(tblSalaries[[#This Row],[Years of Experience]]="",Filters!$I$10,VLOOKUP(tblSalaries[[#This Row],[Years of Experience]],Filters!$G$3:$I$9,3,TRUE))</f>
        <v>0</v>
      </c>
    </row>
    <row r="1266" spans="2:23" ht="15" customHeight="1" x14ac:dyDescent="0.25">
      <c r="B1266" t="s">
        <v>2662</v>
      </c>
      <c r="C1266" s="1">
        <v>41058.519918981481</v>
      </c>
      <c r="D1266">
        <v>15000</v>
      </c>
      <c r="E1266" t="s">
        <v>1012</v>
      </c>
      <c r="F1266" t="s">
        <v>45</v>
      </c>
      <c r="G1266" t="s">
        <v>1013</v>
      </c>
      <c r="H1266" t="s">
        <v>7</v>
      </c>
      <c r="I1266">
        <v>10</v>
      </c>
      <c r="J1266" t="str">
        <f>VLOOKUP(tblSalaries[[#This Row],[clean Country]],tblCountries[[#All],[Mapping]:[Region]],2,FALSE)</f>
        <v>APAC</v>
      </c>
      <c r="L1266" s="9" t="str">
        <f>IF($T1266,tblSalaries[[#This Row],[Salary in USD]],"")</f>
        <v/>
      </c>
      <c r="M1266" s="9" t="str">
        <f>IF($T1266,tblSalaries[[#This Row],[Your Job Title]],"")</f>
        <v/>
      </c>
      <c r="N1266" s="9" t="str">
        <f>IF($T1266,tblSalaries[[#This Row],[Job Type]],"")</f>
        <v/>
      </c>
      <c r="O1266" s="9" t="str">
        <f>IF($T1266,tblSalaries[[#This Row],[clean Country]],"")</f>
        <v/>
      </c>
      <c r="P1266" s="9" t="str">
        <f>IF($T1266,tblSalaries[[#This Row],[How many hours of a day you work on Excel]],"")</f>
        <v/>
      </c>
      <c r="Q1266" s="9" t="str">
        <f>IF($T1266,tblSalaries[[#This Row],[Years of Experience]],"")</f>
        <v/>
      </c>
      <c r="R1266" s="9" t="str">
        <f>IF($T1266,tblSalaries[[#This Row],[Region]],"")</f>
        <v/>
      </c>
      <c r="T1266" s="11">
        <f t="shared" si="19"/>
        <v>0</v>
      </c>
      <c r="U1266" s="11">
        <f>VLOOKUP(tblSalaries[[#This Row],[Region]],SReg,2,FALSE)</f>
        <v>0</v>
      </c>
      <c r="V1266" s="11">
        <f>VLOOKUP(tblSalaries[[#This Row],[How many hours of a day you work on Excel]],SHours,2,FALSE)</f>
        <v>1</v>
      </c>
      <c r="W1266" s="11">
        <f>IF(tblSalaries[[#This Row],[Years of Experience]]="",Filters!$I$10,VLOOKUP(tblSalaries[[#This Row],[Years of Experience]],Filters!$G$3:$I$9,3,TRUE))</f>
        <v>1</v>
      </c>
    </row>
    <row r="1267" spans="2:23" ht="15" customHeight="1" x14ac:dyDescent="0.25">
      <c r="B1267" t="s">
        <v>2663</v>
      </c>
      <c r="C1267" s="1">
        <v>41058.520277777781</v>
      </c>
      <c r="D1267">
        <v>14000</v>
      </c>
      <c r="E1267" t="s">
        <v>1014</v>
      </c>
      <c r="F1267" t="s">
        <v>17</v>
      </c>
      <c r="G1267" t="s">
        <v>6</v>
      </c>
      <c r="H1267" t="s">
        <v>7</v>
      </c>
      <c r="I1267">
        <v>12</v>
      </c>
      <c r="J1267" t="str">
        <f>VLOOKUP(tblSalaries[[#This Row],[clean Country]],tblCountries[[#All],[Mapping]:[Region]],2,FALSE)</f>
        <v>APAC</v>
      </c>
      <c r="L1267" s="9" t="str">
        <f>IF($T1267,tblSalaries[[#This Row],[Salary in USD]],"")</f>
        <v/>
      </c>
      <c r="M1267" s="9" t="str">
        <f>IF($T1267,tblSalaries[[#This Row],[Your Job Title]],"")</f>
        <v/>
      </c>
      <c r="N1267" s="9" t="str">
        <f>IF($T1267,tblSalaries[[#This Row],[Job Type]],"")</f>
        <v/>
      </c>
      <c r="O1267" s="9" t="str">
        <f>IF($T1267,tblSalaries[[#This Row],[clean Country]],"")</f>
        <v/>
      </c>
      <c r="P1267" s="9" t="str">
        <f>IF($T1267,tblSalaries[[#This Row],[How many hours of a day you work on Excel]],"")</f>
        <v/>
      </c>
      <c r="Q1267" s="9" t="str">
        <f>IF($T1267,tblSalaries[[#This Row],[Years of Experience]],"")</f>
        <v/>
      </c>
      <c r="R1267" s="9" t="str">
        <f>IF($T1267,tblSalaries[[#This Row],[Region]],"")</f>
        <v/>
      </c>
      <c r="T1267" s="11">
        <f t="shared" si="19"/>
        <v>0</v>
      </c>
      <c r="U1267" s="11">
        <f>VLOOKUP(tblSalaries[[#This Row],[Region]],SReg,2,FALSE)</f>
        <v>0</v>
      </c>
      <c r="V1267" s="11">
        <f>VLOOKUP(tblSalaries[[#This Row],[How many hours of a day you work on Excel]],SHours,2,FALSE)</f>
        <v>1</v>
      </c>
      <c r="W1267" s="11">
        <f>IF(tblSalaries[[#This Row],[Years of Experience]]="",Filters!$I$10,VLOOKUP(tblSalaries[[#This Row],[Years of Experience]],Filters!$G$3:$I$9,3,TRUE))</f>
        <v>1</v>
      </c>
    </row>
    <row r="1268" spans="2:23" ht="15" customHeight="1" x14ac:dyDescent="0.25">
      <c r="B1268" t="s">
        <v>2664</v>
      </c>
      <c r="C1268" s="1">
        <v>41058.546180555553</v>
      </c>
      <c r="D1268">
        <v>8000</v>
      </c>
      <c r="E1268" t="s">
        <v>126</v>
      </c>
      <c r="F1268" t="s">
        <v>17</v>
      </c>
      <c r="G1268" t="s">
        <v>6</v>
      </c>
      <c r="H1268" t="s">
        <v>10</v>
      </c>
      <c r="I1268">
        <v>4</v>
      </c>
      <c r="J1268" t="str">
        <f>VLOOKUP(tblSalaries[[#This Row],[clean Country]],tblCountries[[#All],[Mapping]:[Region]],2,FALSE)</f>
        <v>APAC</v>
      </c>
      <c r="L1268" s="9" t="str">
        <f>IF($T1268,tblSalaries[[#This Row],[Salary in USD]],"")</f>
        <v/>
      </c>
      <c r="M1268" s="9" t="str">
        <f>IF($T1268,tblSalaries[[#This Row],[Your Job Title]],"")</f>
        <v/>
      </c>
      <c r="N1268" s="9" t="str">
        <f>IF($T1268,tblSalaries[[#This Row],[Job Type]],"")</f>
        <v/>
      </c>
      <c r="O1268" s="9" t="str">
        <f>IF($T1268,tblSalaries[[#This Row],[clean Country]],"")</f>
        <v/>
      </c>
      <c r="P1268" s="9" t="str">
        <f>IF($T1268,tblSalaries[[#This Row],[How many hours of a day you work on Excel]],"")</f>
        <v/>
      </c>
      <c r="Q1268" s="9" t="str">
        <f>IF($T1268,tblSalaries[[#This Row],[Years of Experience]],"")</f>
        <v/>
      </c>
      <c r="R1268" s="9" t="str">
        <f>IF($T1268,tblSalaries[[#This Row],[Region]],"")</f>
        <v/>
      </c>
      <c r="T1268" s="11">
        <f t="shared" si="19"/>
        <v>0</v>
      </c>
      <c r="U1268" s="11">
        <f>VLOOKUP(tblSalaries[[#This Row],[Region]],SReg,2,FALSE)</f>
        <v>0</v>
      </c>
      <c r="V1268" s="11">
        <f>VLOOKUP(tblSalaries[[#This Row],[How many hours of a day you work on Excel]],SHours,2,FALSE)</f>
        <v>1</v>
      </c>
      <c r="W1268" s="11">
        <f>IF(tblSalaries[[#This Row],[Years of Experience]]="",Filters!$I$10,VLOOKUP(tblSalaries[[#This Row],[Years of Experience]],Filters!$G$3:$I$9,3,TRUE))</f>
        <v>0</v>
      </c>
    </row>
    <row r="1269" spans="2:23" ht="15" customHeight="1" x14ac:dyDescent="0.25">
      <c r="B1269" t="s">
        <v>2665</v>
      </c>
      <c r="C1269" s="1">
        <v>41058.551342592589</v>
      </c>
      <c r="D1269">
        <v>12500</v>
      </c>
      <c r="E1269" t="s">
        <v>56</v>
      </c>
      <c r="F1269" t="s">
        <v>56</v>
      </c>
      <c r="G1269" t="s">
        <v>287</v>
      </c>
      <c r="H1269" t="s">
        <v>15</v>
      </c>
      <c r="I1269">
        <v>7</v>
      </c>
      <c r="J1269" t="str">
        <f>VLOOKUP(tblSalaries[[#This Row],[clean Country]],tblCountries[[#All],[Mapping]:[Region]],2,FALSE)</f>
        <v>APAC</v>
      </c>
      <c r="L1269" s="9" t="str">
        <f>IF($T1269,tblSalaries[[#This Row],[Salary in USD]],"")</f>
        <v/>
      </c>
      <c r="M1269" s="9" t="str">
        <f>IF($T1269,tblSalaries[[#This Row],[Your Job Title]],"")</f>
        <v/>
      </c>
      <c r="N1269" s="9" t="str">
        <f>IF($T1269,tblSalaries[[#This Row],[Job Type]],"")</f>
        <v/>
      </c>
      <c r="O1269" s="9" t="str">
        <f>IF($T1269,tblSalaries[[#This Row],[clean Country]],"")</f>
        <v/>
      </c>
      <c r="P1269" s="9" t="str">
        <f>IF($T1269,tblSalaries[[#This Row],[How many hours of a day you work on Excel]],"")</f>
        <v/>
      </c>
      <c r="Q1269" s="9" t="str">
        <f>IF($T1269,tblSalaries[[#This Row],[Years of Experience]],"")</f>
        <v/>
      </c>
      <c r="R1269" s="9" t="str">
        <f>IF($T1269,tblSalaries[[#This Row],[Region]],"")</f>
        <v/>
      </c>
      <c r="T1269" s="11">
        <f t="shared" si="19"/>
        <v>0</v>
      </c>
      <c r="U1269" s="11">
        <f>VLOOKUP(tblSalaries[[#This Row],[Region]],SReg,2,FALSE)</f>
        <v>0</v>
      </c>
      <c r="V1269" s="11">
        <f>VLOOKUP(tblSalaries[[#This Row],[How many hours of a day you work on Excel]],SHours,2,FALSE)</f>
        <v>0</v>
      </c>
      <c r="W1269" s="11">
        <f>IF(tblSalaries[[#This Row],[Years of Experience]]="",Filters!$I$10,VLOOKUP(tblSalaries[[#This Row],[Years of Experience]],Filters!$G$3:$I$9,3,TRUE))</f>
        <v>0</v>
      </c>
    </row>
    <row r="1270" spans="2:23" ht="15" customHeight="1" x14ac:dyDescent="0.25">
      <c r="B1270" t="s">
        <v>2666</v>
      </c>
      <c r="C1270" s="1">
        <v>41058.55228009259</v>
      </c>
      <c r="D1270">
        <v>140000</v>
      </c>
      <c r="E1270" t="s">
        <v>75</v>
      </c>
      <c r="F1270" t="s">
        <v>258</v>
      </c>
      <c r="G1270" t="s">
        <v>12</v>
      </c>
      <c r="H1270" t="s">
        <v>7</v>
      </c>
      <c r="I1270">
        <v>12</v>
      </c>
      <c r="J1270" t="str">
        <f>VLOOKUP(tblSalaries[[#This Row],[clean Country]],tblCountries[[#All],[Mapping]:[Region]],2,FALSE)</f>
        <v>USA</v>
      </c>
      <c r="L1270" s="9">
        <f>IF($T1270,tblSalaries[[#This Row],[Salary in USD]],"")</f>
        <v>140000</v>
      </c>
      <c r="M1270" s="9" t="str">
        <f>IF($T1270,tblSalaries[[#This Row],[Your Job Title]],"")</f>
        <v>Senior Accountant</v>
      </c>
      <c r="N1270" s="9" t="str">
        <f>IF($T1270,tblSalaries[[#This Row],[Job Type]],"")</f>
        <v>Accountant</v>
      </c>
      <c r="O1270" s="9" t="str">
        <f>IF($T1270,tblSalaries[[#This Row],[clean Country]],"")</f>
        <v>USA</v>
      </c>
      <c r="P1270" s="9" t="str">
        <f>IF($T1270,tblSalaries[[#This Row],[How many hours of a day you work on Excel]],"")</f>
        <v>4 to 6 hours a day</v>
      </c>
      <c r="Q1270" s="9">
        <f>IF($T1270,tblSalaries[[#This Row],[Years of Experience]],"")</f>
        <v>12</v>
      </c>
      <c r="R1270" s="9" t="str">
        <f>IF($T1270,tblSalaries[[#This Row],[Region]],"")</f>
        <v>USA</v>
      </c>
      <c r="T1270" s="11">
        <f t="shared" si="19"/>
        <v>1</v>
      </c>
      <c r="U1270" s="11">
        <f>VLOOKUP(tblSalaries[[#This Row],[Region]],SReg,2,FALSE)</f>
        <v>1</v>
      </c>
      <c r="V1270" s="11">
        <f>VLOOKUP(tblSalaries[[#This Row],[How many hours of a day you work on Excel]],SHours,2,FALSE)</f>
        <v>1</v>
      </c>
      <c r="W1270" s="11">
        <f>IF(tblSalaries[[#This Row],[Years of Experience]]="",Filters!$I$10,VLOOKUP(tblSalaries[[#This Row],[Years of Experience]],Filters!$G$3:$I$9,3,TRUE))</f>
        <v>1</v>
      </c>
    </row>
    <row r="1271" spans="2:23" ht="15" customHeight="1" x14ac:dyDescent="0.25">
      <c r="B1271" t="s">
        <v>2667</v>
      </c>
      <c r="C1271" s="1">
        <v>41058.553298611114</v>
      </c>
      <c r="D1271">
        <v>12000</v>
      </c>
      <c r="E1271" t="s">
        <v>1015</v>
      </c>
      <c r="F1271" t="s">
        <v>294</v>
      </c>
      <c r="G1271" t="s">
        <v>14</v>
      </c>
      <c r="H1271" t="s">
        <v>7</v>
      </c>
      <c r="I1271">
        <v>1</v>
      </c>
      <c r="J1271" t="str">
        <f>VLOOKUP(tblSalaries[[#This Row],[clean Country]],tblCountries[[#All],[Mapping]:[Region]],2,FALSE)</f>
        <v>EMEA</v>
      </c>
      <c r="L1271" s="9" t="str">
        <f>IF($T1271,tblSalaries[[#This Row],[Salary in USD]],"")</f>
        <v/>
      </c>
      <c r="M1271" s="9" t="str">
        <f>IF($T1271,tblSalaries[[#This Row],[Your Job Title]],"")</f>
        <v/>
      </c>
      <c r="N1271" s="9" t="str">
        <f>IF($T1271,tblSalaries[[#This Row],[Job Type]],"")</f>
        <v/>
      </c>
      <c r="O1271" s="9" t="str">
        <f>IF($T1271,tblSalaries[[#This Row],[clean Country]],"")</f>
        <v/>
      </c>
      <c r="P1271" s="9" t="str">
        <f>IF($T1271,tblSalaries[[#This Row],[How many hours of a day you work on Excel]],"")</f>
        <v/>
      </c>
      <c r="Q1271" s="9" t="str">
        <f>IF($T1271,tblSalaries[[#This Row],[Years of Experience]],"")</f>
        <v/>
      </c>
      <c r="R1271" s="9" t="str">
        <f>IF($T1271,tblSalaries[[#This Row],[Region]],"")</f>
        <v/>
      </c>
      <c r="T1271" s="11">
        <f t="shared" si="19"/>
        <v>0</v>
      </c>
      <c r="U1271" s="11">
        <f>VLOOKUP(tblSalaries[[#This Row],[Region]],SReg,2,FALSE)</f>
        <v>0</v>
      </c>
      <c r="V1271" s="11">
        <f>VLOOKUP(tblSalaries[[#This Row],[How many hours of a day you work on Excel]],SHours,2,FALSE)</f>
        <v>1</v>
      </c>
      <c r="W1271" s="11">
        <f>IF(tblSalaries[[#This Row],[Years of Experience]]="",Filters!$I$10,VLOOKUP(tblSalaries[[#This Row],[Years of Experience]],Filters!$G$3:$I$9,3,TRUE))</f>
        <v>0</v>
      </c>
    </row>
    <row r="1272" spans="2:23" ht="15" customHeight="1" x14ac:dyDescent="0.25">
      <c r="B1272" t="s">
        <v>2668</v>
      </c>
      <c r="C1272" s="1">
        <v>41058.553460648145</v>
      </c>
      <c r="D1272">
        <v>38111.983169748237</v>
      </c>
      <c r="E1272" t="s">
        <v>1016</v>
      </c>
      <c r="F1272" t="s">
        <v>17</v>
      </c>
      <c r="G1272" t="s">
        <v>51</v>
      </c>
      <c r="H1272" t="s">
        <v>15</v>
      </c>
      <c r="I1272">
        <v>15</v>
      </c>
      <c r="J1272" t="str">
        <f>VLOOKUP(tblSalaries[[#This Row],[clean Country]],tblCountries[[#All],[Mapping]:[Region]],2,FALSE)</f>
        <v>EMEA</v>
      </c>
      <c r="L1272" s="9" t="str">
        <f>IF($T1272,tblSalaries[[#This Row],[Salary in USD]],"")</f>
        <v/>
      </c>
      <c r="M1272" s="9" t="str">
        <f>IF($T1272,tblSalaries[[#This Row],[Your Job Title]],"")</f>
        <v/>
      </c>
      <c r="N1272" s="9" t="str">
        <f>IF($T1272,tblSalaries[[#This Row],[Job Type]],"")</f>
        <v/>
      </c>
      <c r="O1272" s="9" t="str">
        <f>IF($T1272,tblSalaries[[#This Row],[clean Country]],"")</f>
        <v/>
      </c>
      <c r="P1272" s="9" t="str">
        <f>IF($T1272,tblSalaries[[#This Row],[How many hours of a day you work on Excel]],"")</f>
        <v/>
      </c>
      <c r="Q1272" s="9" t="str">
        <f>IF($T1272,tblSalaries[[#This Row],[Years of Experience]],"")</f>
        <v/>
      </c>
      <c r="R1272" s="9" t="str">
        <f>IF($T1272,tblSalaries[[#This Row],[Region]],"")</f>
        <v/>
      </c>
      <c r="T1272" s="11">
        <f t="shared" si="19"/>
        <v>0</v>
      </c>
      <c r="U1272" s="11">
        <f>VLOOKUP(tblSalaries[[#This Row],[Region]],SReg,2,FALSE)</f>
        <v>0</v>
      </c>
      <c r="V1272" s="11">
        <f>VLOOKUP(tblSalaries[[#This Row],[How many hours of a day you work on Excel]],SHours,2,FALSE)</f>
        <v>0</v>
      </c>
      <c r="W1272" s="11">
        <f>IF(tblSalaries[[#This Row],[Years of Experience]]="",Filters!$I$10,VLOOKUP(tblSalaries[[#This Row],[Years of Experience]],Filters!$G$3:$I$9,3,TRUE))</f>
        <v>1</v>
      </c>
    </row>
    <row r="1273" spans="2:23" ht="15" customHeight="1" x14ac:dyDescent="0.25">
      <c r="B1273" t="s">
        <v>2669</v>
      </c>
      <c r="C1273" s="1">
        <v>41058.558159722219</v>
      </c>
      <c r="D1273">
        <v>10684.750012465542</v>
      </c>
      <c r="E1273" t="s">
        <v>1017</v>
      </c>
      <c r="F1273" t="s">
        <v>45</v>
      </c>
      <c r="G1273" t="s">
        <v>6</v>
      </c>
      <c r="H1273" t="s">
        <v>15</v>
      </c>
      <c r="I1273">
        <v>2</v>
      </c>
      <c r="J1273" t="str">
        <f>VLOOKUP(tblSalaries[[#This Row],[clean Country]],tblCountries[[#All],[Mapping]:[Region]],2,FALSE)</f>
        <v>APAC</v>
      </c>
      <c r="L1273" s="9" t="str">
        <f>IF($T1273,tblSalaries[[#This Row],[Salary in USD]],"")</f>
        <v/>
      </c>
      <c r="M1273" s="9" t="str">
        <f>IF($T1273,tblSalaries[[#This Row],[Your Job Title]],"")</f>
        <v/>
      </c>
      <c r="N1273" s="9" t="str">
        <f>IF($T1273,tblSalaries[[#This Row],[Job Type]],"")</f>
        <v/>
      </c>
      <c r="O1273" s="9" t="str">
        <f>IF($T1273,tblSalaries[[#This Row],[clean Country]],"")</f>
        <v/>
      </c>
      <c r="P1273" s="9" t="str">
        <f>IF($T1273,tblSalaries[[#This Row],[How many hours of a day you work on Excel]],"")</f>
        <v/>
      </c>
      <c r="Q1273" s="9" t="str">
        <f>IF($T1273,tblSalaries[[#This Row],[Years of Experience]],"")</f>
        <v/>
      </c>
      <c r="R1273" s="9" t="str">
        <f>IF($T1273,tblSalaries[[#This Row],[Region]],"")</f>
        <v/>
      </c>
      <c r="T1273" s="11">
        <f t="shared" si="19"/>
        <v>0</v>
      </c>
      <c r="U1273" s="11">
        <f>VLOOKUP(tblSalaries[[#This Row],[Region]],SReg,2,FALSE)</f>
        <v>0</v>
      </c>
      <c r="V1273" s="11">
        <f>VLOOKUP(tblSalaries[[#This Row],[How many hours of a day you work on Excel]],SHours,2,FALSE)</f>
        <v>0</v>
      </c>
      <c r="W1273" s="11">
        <f>IF(tblSalaries[[#This Row],[Years of Experience]]="",Filters!$I$10,VLOOKUP(tblSalaries[[#This Row],[Years of Experience]],Filters!$G$3:$I$9,3,TRUE))</f>
        <v>0</v>
      </c>
    </row>
    <row r="1274" spans="2:23" ht="15" customHeight="1" x14ac:dyDescent="0.25">
      <c r="B1274" t="s">
        <v>2670</v>
      </c>
      <c r="C1274" s="1">
        <v>41058.569548611114</v>
      </c>
      <c r="D1274">
        <v>6232.7708406048987</v>
      </c>
      <c r="E1274" t="s">
        <v>1018</v>
      </c>
      <c r="F1274" t="s">
        <v>17</v>
      </c>
      <c r="G1274" t="s">
        <v>6</v>
      </c>
      <c r="H1274" t="s">
        <v>7</v>
      </c>
      <c r="I1274">
        <v>1.5</v>
      </c>
      <c r="J1274" t="str">
        <f>VLOOKUP(tblSalaries[[#This Row],[clean Country]],tblCountries[[#All],[Mapping]:[Region]],2,FALSE)</f>
        <v>APAC</v>
      </c>
      <c r="L1274" s="9" t="str">
        <f>IF($T1274,tblSalaries[[#This Row],[Salary in USD]],"")</f>
        <v/>
      </c>
      <c r="M1274" s="9" t="str">
        <f>IF($T1274,tblSalaries[[#This Row],[Your Job Title]],"")</f>
        <v/>
      </c>
      <c r="N1274" s="9" t="str">
        <f>IF($T1274,tblSalaries[[#This Row],[Job Type]],"")</f>
        <v/>
      </c>
      <c r="O1274" s="9" t="str">
        <f>IF($T1274,tblSalaries[[#This Row],[clean Country]],"")</f>
        <v/>
      </c>
      <c r="P1274" s="9" t="str">
        <f>IF($T1274,tblSalaries[[#This Row],[How many hours of a day you work on Excel]],"")</f>
        <v/>
      </c>
      <c r="Q1274" s="9" t="str">
        <f>IF($T1274,tblSalaries[[#This Row],[Years of Experience]],"")</f>
        <v/>
      </c>
      <c r="R1274" s="9" t="str">
        <f>IF($T1274,tblSalaries[[#This Row],[Region]],"")</f>
        <v/>
      </c>
      <c r="T1274" s="11">
        <f t="shared" si="19"/>
        <v>0</v>
      </c>
      <c r="U1274" s="11">
        <f>VLOOKUP(tblSalaries[[#This Row],[Region]],SReg,2,FALSE)</f>
        <v>0</v>
      </c>
      <c r="V1274" s="11">
        <f>VLOOKUP(tblSalaries[[#This Row],[How many hours of a day you work on Excel]],SHours,2,FALSE)</f>
        <v>1</v>
      </c>
      <c r="W1274" s="11">
        <f>IF(tblSalaries[[#This Row],[Years of Experience]]="",Filters!$I$10,VLOOKUP(tblSalaries[[#This Row],[Years of Experience]],Filters!$G$3:$I$9,3,TRUE))</f>
        <v>0</v>
      </c>
    </row>
    <row r="1275" spans="2:23" ht="15" customHeight="1" x14ac:dyDescent="0.25">
      <c r="B1275" t="s">
        <v>2671</v>
      </c>
      <c r="C1275" s="1">
        <v>41058.577928240738</v>
      </c>
      <c r="D1275">
        <v>45000</v>
      </c>
      <c r="E1275" t="s">
        <v>1019</v>
      </c>
      <c r="F1275" t="s">
        <v>17</v>
      </c>
      <c r="G1275" t="s">
        <v>14</v>
      </c>
      <c r="H1275" t="s">
        <v>10</v>
      </c>
      <c r="I1275">
        <v>8</v>
      </c>
      <c r="J1275" t="str">
        <f>VLOOKUP(tblSalaries[[#This Row],[clean Country]],tblCountries[[#All],[Mapping]:[Region]],2,FALSE)</f>
        <v>EMEA</v>
      </c>
      <c r="L1275" s="9" t="str">
        <f>IF($T1275,tblSalaries[[#This Row],[Salary in USD]],"")</f>
        <v/>
      </c>
      <c r="M1275" s="9" t="str">
        <f>IF($T1275,tblSalaries[[#This Row],[Your Job Title]],"")</f>
        <v/>
      </c>
      <c r="N1275" s="9" t="str">
        <f>IF($T1275,tblSalaries[[#This Row],[Job Type]],"")</f>
        <v/>
      </c>
      <c r="O1275" s="9" t="str">
        <f>IF($T1275,tblSalaries[[#This Row],[clean Country]],"")</f>
        <v/>
      </c>
      <c r="P1275" s="9" t="str">
        <f>IF($T1275,tblSalaries[[#This Row],[How many hours of a day you work on Excel]],"")</f>
        <v/>
      </c>
      <c r="Q1275" s="9" t="str">
        <f>IF($T1275,tblSalaries[[#This Row],[Years of Experience]],"")</f>
        <v/>
      </c>
      <c r="R1275" s="9" t="str">
        <f>IF($T1275,tblSalaries[[#This Row],[Region]],"")</f>
        <v/>
      </c>
      <c r="T1275" s="11">
        <f t="shared" si="19"/>
        <v>0</v>
      </c>
      <c r="U1275" s="11">
        <f>VLOOKUP(tblSalaries[[#This Row],[Region]],SReg,2,FALSE)</f>
        <v>0</v>
      </c>
      <c r="V1275" s="11">
        <f>VLOOKUP(tblSalaries[[#This Row],[How many hours of a day you work on Excel]],SHours,2,FALSE)</f>
        <v>1</v>
      </c>
      <c r="W1275" s="11">
        <f>IF(tblSalaries[[#This Row],[Years of Experience]]="",Filters!$I$10,VLOOKUP(tblSalaries[[#This Row],[Years of Experience]],Filters!$G$3:$I$9,3,TRUE))</f>
        <v>0</v>
      </c>
    </row>
    <row r="1276" spans="2:23" ht="15" customHeight="1" x14ac:dyDescent="0.25">
      <c r="B1276" t="s">
        <v>2672</v>
      </c>
      <c r="C1276" s="1">
        <v>41058.579155092593</v>
      </c>
      <c r="D1276">
        <v>80000</v>
      </c>
      <c r="E1276" t="s">
        <v>45</v>
      </c>
      <c r="F1276" t="s">
        <v>45</v>
      </c>
      <c r="G1276" t="s">
        <v>12</v>
      </c>
      <c r="H1276" t="s">
        <v>22</v>
      </c>
      <c r="I1276">
        <v>6</v>
      </c>
      <c r="J1276" t="str">
        <f>VLOOKUP(tblSalaries[[#This Row],[clean Country]],tblCountries[[#All],[Mapping]:[Region]],2,FALSE)</f>
        <v>USA</v>
      </c>
      <c r="L1276" s="9" t="str">
        <f>IF($T1276,tblSalaries[[#This Row],[Salary in USD]],"")</f>
        <v/>
      </c>
      <c r="M1276" s="9" t="str">
        <f>IF($T1276,tblSalaries[[#This Row],[Your Job Title]],"")</f>
        <v/>
      </c>
      <c r="N1276" s="9" t="str">
        <f>IF($T1276,tblSalaries[[#This Row],[Job Type]],"")</f>
        <v/>
      </c>
      <c r="O1276" s="9" t="str">
        <f>IF($T1276,tblSalaries[[#This Row],[clean Country]],"")</f>
        <v/>
      </c>
      <c r="P1276" s="9" t="str">
        <f>IF($T1276,tblSalaries[[#This Row],[How many hours of a day you work on Excel]],"")</f>
        <v/>
      </c>
      <c r="Q1276" s="9" t="str">
        <f>IF($T1276,tblSalaries[[#This Row],[Years of Experience]],"")</f>
        <v/>
      </c>
      <c r="R1276" s="9" t="str">
        <f>IF($T1276,tblSalaries[[#This Row],[Region]],"")</f>
        <v/>
      </c>
      <c r="T1276" s="11">
        <f t="shared" si="19"/>
        <v>0</v>
      </c>
      <c r="U1276" s="11">
        <f>VLOOKUP(tblSalaries[[#This Row],[Region]],SReg,2,FALSE)</f>
        <v>1</v>
      </c>
      <c r="V1276" s="11">
        <f>VLOOKUP(tblSalaries[[#This Row],[How many hours of a day you work on Excel]],SHours,2,FALSE)</f>
        <v>0</v>
      </c>
      <c r="W1276" s="11">
        <f>IF(tblSalaries[[#This Row],[Years of Experience]]="",Filters!$I$10,VLOOKUP(tblSalaries[[#This Row],[Years of Experience]],Filters!$G$3:$I$9,3,TRUE))</f>
        <v>0</v>
      </c>
    </row>
    <row r="1277" spans="2:23" ht="15" customHeight="1" x14ac:dyDescent="0.25">
      <c r="B1277" t="s">
        <v>2673</v>
      </c>
      <c r="C1277" s="1">
        <v>41058.579606481479</v>
      </c>
      <c r="D1277">
        <v>26711.875031163851</v>
      </c>
      <c r="E1277" t="s">
        <v>17</v>
      </c>
      <c r="F1277" t="s">
        <v>17</v>
      </c>
      <c r="G1277" t="s">
        <v>6</v>
      </c>
      <c r="H1277" t="s">
        <v>7</v>
      </c>
      <c r="I1277">
        <v>7</v>
      </c>
      <c r="J1277" t="str">
        <f>VLOOKUP(tblSalaries[[#This Row],[clean Country]],tblCountries[[#All],[Mapping]:[Region]],2,FALSE)</f>
        <v>APAC</v>
      </c>
      <c r="L1277" s="9" t="str">
        <f>IF($T1277,tblSalaries[[#This Row],[Salary in USD]],"")</f>
        <v/>
      </c>
      <c r="M1277" s="9" t="str">
        <f>IF($T1277,tblSalaries[[#This Row],[Your Job Title]],"")</f>
        <v/>
      </c>
      <c r="N1277" s="9" t="str">
        <f>IF($T1277,tblSalaries[[#This Row],[Job Type]],"")</f>
        <v/>
      </c>
      <c r="O1277" s="9" t="str">
        <f>IF($T1277,tblSalaries[[#This Row],[clean Country]],"")</f>
        <v/>
      </c>
      <c r="P1277" s="9" t="str">
        <f>IF($T1277,tblSalaries[[#This Row],[How many hours of a day you work on Excel]],"")</f>
        <v/>
      </c>
      <c r="Q1277" s="9" t="str">
        <f>IF($T1277,tblSalaries[[#This Row],[Years of Experience]],"")</f>
        <v/>
      </c>
      <c r="R1277" s="9" t="str">
        <f>IF($T1277,tblSalaries[[#This Row],[Region]],"")</f>
        <v/>
      </c>
      <c r="T1277" s="11">
        <f t="shared" si="19"/>
        <v>0</v>
      </c>
      <c r="U1277" s="11">
        <f>VLOOKUP(tblSalaries[[#This Row],[Region]],SReg,2,FALSE)</f>
        <v>0</v>
      </c>
      <c r="V1277" s="11">
        <f>VLOOKUP(tblSalaries[[#This Row],[How many hours of a day you work on Excel]],SHours,2,FALSE)</f>
        <v>1</v>
      </c>
      <c r="W1277" s="11">
        <f>IF(tblSalaries[[#This Row],[Years of Experience]]="",Filters!$I$10,VLOOKUP(tblSalaries[[#This Row],[Years of Experience]],Filters!$G$3:$I$9,3,TRUE))</f>
        <v>0</v>
      </c>
    </row>
    <row r="1278" spans="2:23" ht="15" customHeight="1" x14ac:dyDescent="0.25">
      <c r="B1278" t="s">
        <v>2674</v>
      </c>
      <c r="C1278" s="1">
        <v>41058.582291666666</v>
      </c>
      <c r="D1278">
        <v>100000</v>
      </c>
      <c r="E1278" t="s">
        <v>173</v>
      </c>
      <c r="F1278" t="s">
        <v>17</v>
      </c>
      <c r="G1278" t="s">
        <v>1020</v>
      </c>
      <c r="H1278" t="s">
        <v>7</v>
      </c>
      <c r="I1278">
        <v>17</v>
      </c>
      <c r="J1278" t="str">
        <f>VLOOKUP(tblSalaries[[#This Row],[clean Country]],tblCountries[[#All],[Mapping]:[Region]],2,FALSE)</f>
        <v>EMEA</v>
      </c>
      <c r="L1278" s="9" t="str">
        <f>IF($T1278,tblSalaries[[#This Row],[Salary in USD]],"")</f>
        <v/>
      </c>
      <c r="M1278" s="9" t="str">
        <f>IF($T1278,tblSalaries[[#This Row],[Your Job Title]],"")</f>
        <v/>
      </c>
      <c r="N1278" s="9" t="str">
        <f>IF($T1278,tblSalaries[[#This Row],[Job Type]],"")</f>
        <v/>
      </c>
      <c r="O1278" s="9" t="str">
        <f>IF($T1278,tblSalaries[[#This Row],[clean Country]],"")</f>
        <v/>
      </c>
      <c r="P1278" s="9" t="str">
        <f>IF($T1278,tblSalaries[[#This Row],[How many hours of a day you work on Excel]],"")</f>
        <v/>
      </c>
      <c r="Q1278" s="9" t="str">
        <f>IF($T1278,tblSalaries[[#This Row],[Years of Experience]],"")</f>
        <v/>
      </c>
      <c r="R1278" s="9" t="str">
        <f>IF($T1278,tblSalaries[[#This Row],[Region]],"")</f>
        <v/>
      </c>
      <c r="T1278" s="11">
        <f t="shared" si="19"/>
        <v>0</v>
      </c>
      <c r="U1278" s="11">
        <f>VLOOKUP(tblSalaries[[#This Row],[Region]],SReg,2,FALSE)</f>
        <v>0</v>
      </c>
      <c r="V1278" s="11">
        <f>VLOOKUP(tblSalaries[[#This Row],[How many hours of a day you work on Excel]],SHours,2,FALSE)</f>
        <v>1</v>
      </c>
      <c r="W1278" s="11">
        <f>IF(tblSalaries[[#This Row],[Years of Experience]]="",Filters!$I$10,VLOOKUP(tblSalaries[[#This Row],[Years of Experience]],Filters!$G$3:$I$9,3,TRUE))</f>
        <v>1</v>
      </c>
    </row>
    <row r="1279" spans="2:23" ht="15" customHeight="1" x14ac:dyDescent="0.25">
      <c r="B1279" t="s">
        <v>2675</v>
      </c>
      <c r="C1279" s="1">
        <v>41058.582800925928</v>
      </c>
      <c r="D1279">
        <v>69353.856635379227</v>
      </c>
      <c r="E1279" t="s">
        <v>1021</v>
      </c>
      <c r="F1279" t="s">
        <v>45</v>
      </c>
      <c r="G1279" t="s">
        <v>70</v>
      </c>
      <c r="H1279" t="s">
        <v>7</v>
      </c>
      <c r="I1279">
        <v>10</v>
      </c>
      <c r="J1279" t="str">
        <f>VLOOKUP(tblSalaries[[#This Row],[clean Country]],tblCountries[[#All],[Mapping]:[Region]],2,FALSE)</f>
        <v>APAC</v>
      </c>
      <c r="L1279" s="9" t="str">
        <f>IF($T1279,tblSalaries[[#This Row],[Salary in USD]],"")</f>
        <v/>
      </c>
      <c r="M1279" s="9" t="str">
        <f>IF($T1279,tblSalaries[[#This Row],[Your Job Title]],"")</f>
        <v/>
      </c>
      <c r="N1279" s="9" t="str">
        <f>IF($T1279,tblSalaries[[#This Row],[Job Type]],"")</f>
        <v/>
      </c>
      <c r="O1279" s="9" t="str">
        <f>IF($T1279,tblSalaries[[#This Row],[clean Country]],"")</f>
        <v/>
      </c>
      <c r="P1279" s="9" t="str">
        <f>IF($T1279,tblSalaries[[#This Row],[How many hours of a day you work on Excel]],"")</f>
        <v/>
      </c>
      <c r="Q1279" s="9" t="str">
        <f>IF($T1279,tblSalaries[[#This Row],[Years of Experience]],"")</f>
        <v/>
      </c>
      <c r="R1279" s="9" t="str">
        <f>IF($T1279,tblSalaries[[#This Row],[Region]],"")</f>
        <v/>
      </c>
      <c r="T1279" s="11">
        <f t="shared" si="19"/>
        <v>0</v>
      </c>
      <c r="U1279" s="11">
        <f>VLOOKUP(tblSalaries[[#This Row],[Region]],SReg,2,FALSE)</f>
        <v>0</v>
      </c>
      <c r="V1279" s="11">
        <f>VLOOKUP(tblSalaries[[#This Row],[How many hours of a day you work on Excel]],SHours,2,FALSE)</f>
        <v>1</v>
      </c>
      <c r="W1279" s="11">
        <f>IF(tblSalaries[[#This Row],[Years of Experience]]="",Filters!$I$10,VLOOKUP(tblSalaries[[#This Row],[Years of Experience]],Filters!$G$3:$I$9,3,TRUE))</f>
        <v>1</v>
      </c>
    </row>
    <row r="1280" spans="2:23" ht="15" customHeight="1" x14ac:dyDescent="0.25">
      <c r="B1280" t="s">
        <v>2676</v>
      </c>
      <c r="C1280" s="1">
        <v>41058.590601851851</v>
      </c>
      <c r="D1280">
        <v>49975.573163729154</v>
      </c>
      <c r="E1280" t="s">
        <v>1022</v>
      </c>
      <c r="F1280" t="s">
        <v>391</v>
      </c>
      <c r="G1280" t="s">
        <v>70</v>
      </c>
      <c r="H1280" t="s">
        <v>7</v>
      </c>
      <c r="I1280">
        <v>30</v>
      </c>
      <c r="J1280" t="str">
        <f>VLOOKUP(tblSalaries[[#This Row],[clean Country]],tblCountries[[#All],[Mapping]:[Region]],2,FALSE)</f>
        <v>APAC</v>
      </c>
      <c r="L1280" s="9" t="str">
        <f>IF($T1280,tblSalaries[[#This Row],[Salary in USD]],"")</f>
        <v/>
      </c>
      <c r="M1280" s="9" t="str">
        <f>IF($T1280,tblSalaries[[#This Row],[Your Job Title]],"")</f>
        <v/>
      </c>
      <c r="N1280" s="9" t="str">
        <f>IF($T1280,tblSalaries[[#This Row],[Job Type]],"")</f>
        <v/>
      </c>
      <c r="O1280" s="9" t="str">
        <f>IF($T1280,tblSalaries[[#This Row],[clean Country]],"")</f>
        <v/>
      </c>
      <c r="P1280" s="9" t="str">
        <f>IF($T1280,tblSalaries[[#This Row],[How many hours of a day you work on Excel]],"")</f>
        <v/>
      </c>
      <c r="Q1280" s="9" t="str">
        <f>IF($T1280,tblSalaries[[#This Row],[Years of Experience]],"")</f>
        <v/>
      </c>
      <c r="R1280" s="9" t="str">
        <f>IF($T1280,tblSalaries[[#This Row],[Region]],"")</f>
        <v/>
      </c>
      <c r="T1280" s="11">
        <f t="shared" si="19"/>
        <v>0</v>
      </c>
      <c r="U1280" s="11">
        <f>VLOOKUP(tblSalaries[[#This Row],[Region]],SReg,2,FALSE)</f>
        <v>0</v>
      </c>
      <c r="V1280" s="11">
        <f>VLOOKUP(tblSalaries[[#This Row],[How many hours of a day you work on Excel]],SHours,2,FALSE)</f>
        <v>1</v>
      </c>
      <c r="W1280" s="11">
        <f>IF(tblSalaries[[#This Row],[Years of Experience]]="",Filters!$I$10,VLOOKUP(tblSalaries[[#This Row],[Years of Experience]],Filters!$G$3:$I$9,3,TRUE))</f>
        <v>1</v>
      </c>
    </row>
    <row r="1281" spans="2:23" ht="15" customHeight="1" x14ac:dyDescent="0.25">
      <c r="B1281" t="s">
        <v>2677</v>
      </c>
      <c r="C1281" s="1">
        <v>41058.594513888886</v>
      </c>
      <c r="D1281">
        <v>10239.552095279476</v>
      </c>
      <c r="E1281" t="s">
        <v>1023</v>
      </c>
      <c r="F1281" t="s">
        <v>45</v>
      </c>
      <c r="G1281" t="s">
        <v>6</v>
      </c>
      <c r="H1281" t="s">
        <v>15</v>
      </c>
      <c r="I1281">
        <v>5</v>
      </c>
      <c r="J1281" t="str">
        <f>VLOOKUP(tblSalaries[[#This Row],[clean Country]],tblCountries[[#All],[Mapping]:[Region]],2,FALSE)</f>
        <v>APAC</v>
      </c>
      <c r="L1281" s="9" t="str">
        <f>IF($T1281,tblSalaries[[#This Row],[Salary in USD]],"")</f>
        <v/>
      </c>
      <c r="M1281" s="9" t="str">
        <f>IF($T1281,tblSalaries[[#This Row],[Your Job Title]],"")</f>
        <v/>
      </c>
      <c r="N1281" s="9" t="str">
        <f>IF($T1281,tblSalaries[[#This Row],[Job Type]],"")</f>
        <v/>
      </c>
      <c r="O1281" s="9" t="str">
        <f>IF($T1281,tblSalaries[[#This Row],[clean Country]],"")</f>
        <v/>
      </c>
      <c r="P1281" s="9" t="str">
        <f>IF($T1281,tblSalaries[[#This Row],[How many hours of a day you work on Excel]],"")</f>
        <v/>
      </c>
      <c r="Q1281" s="9" t="str">
        <f>IF($T1281,tblSalaries[[#This Row],[Years of Experience]],"")</f>
        <v/>
      </c>
      <c r="R1281" s="9" t="str">
        <f>IF($T1281,tblSalaries[[#This Row],[Region]],"")</f>
        <v/>
      </c>
      <c r="T1281" s="11">
        <f t="shared" si="19"/>
        <v>0</v>
      </c>
      <c r="U1281" s="11">
        <f>VLOOKUP(tblSalaries[[#This Row],[Region]],SReg,2,FALSE)</f>
        <v>0</v>
      </c>
      <c r="V1281" s="11">
        <f>VLOOKUP(tblSalaries[[#This Row],[How many hours of a day you work on Excel]],SHours,2,FALSE)</f>
        <v>0</v>
      </c>
      <c r="W1281" s="11">
        <f>IF(tblSalaries[[#This Row],[Years of Experience]]="",Filters!$I$10,VLOOKUP(tblSalaries[[#This Row],[Years of Experience]],Filters!$G$3:$I$9,3,TRUE))</f>
        <v>0</v>
      </c>
    </row>
    <row r="1282" spans="2:23" ht="15" customHeight="1" x14ac:dyDescent="0.25">
      <c r="B1282" t="s">
        <v>2678</v>
      </c>
      <c r="C1282" s="1">
        <v>41058.607430555552</v>
      </c>
      <c r="D1282">
        <v>8903.9583437212841</v>
      </c>
      <c r="E1282" t="s">
        <v>1024</v>
      </c>
      <c r="F1282" t="s">
        <v>233</v>
      </c>
      <c r="G1282" t="s">
        <v>6</v>
      </c>
      <c r="H1282" t="s">
        <v>7</v>
      </c>
      <c r="I1282">
        <v>2</v>
      </c>
      <c r="J1282" t="str">
        <f>VLOOKUP(tblSalaries[[#This Row],[clean Country]],tblCountries[[#All],[Mapping]:[Region]],2,FALSE)</f>
        <v>APAC</v>
      </c>
      <c r="L1282" s="9" t="str">
        <f>IF($T1282,tblSalaries[[#This Row],[Salary in USD]],"")</f>
        <v/>
      </c>
      <c r="M1282" s="9" t="str">
        <f>IF($T1282,tblSalaries[[#This Row],[Your Job Title]],"")</f>
        <v/>
      </c>
      <c r="N1282" s="9" t="str">
        <f>IF($T1282,tblSalaries[[#This Row],[Job Type]],"")</f>
        <v/>
      </c>
      <c r="O1282" s="9" t="str">
        <f>IF($T1282,tblSalaries[[#This Row],[clean Country]],"")</f>
        <v/>
      </c>
      <c r="P1282" s="9" t="str">
        <f>IF($T1282,tblSalaries[[#This Row],[How many hours of a day you work on Excel]],"")</f>
        <v/>
      </c>
      <c r="Q1282" s="9" t="str">
        <f>IF($T1282,tblSalaries[[#This Row],[Years of Experience]],"")</f>
        <v/>
      </c>
      <c r="R1282" s="9" t="str">
        <f>IF($T1282,tblSalaries[[#This Row],[Region]],"")</f>
        <v/>
      </c>
      <c r="T1282" s="11">
        <f t="shared" si="19"/>
        <v>0</v>
      </c>
      <c r="U1282" s="11">
        <f>VLOOKUP(tblSalaries[[#This Row],[Region]],SReg,2,FALSE)</f>
        <v>0</v>
      </c>
      <c r="V1282" s="11">
        <f>VLOOKUP(tblSalaries[[#This Row],[How many hours of a day you work on Excel]],SHours,2,FALSE)</f>
        <v>1</v>
      </c>
      <c r="W1282" s="11">
        <f>IF(tblSalaries[[#This Row],[Years of Experience]]="",Filters!$I$10,VLOOKUP(tblSalaries[[#This Row],[Years of Experience]],Filters!$G$3:$I$9,3,TRUE))</f>
        <v>0</v>
      </c>
    </row>
    <row r="1283" spans="2:23" ht="15" customHeight="1" x14ac:dyDescent="0.25">
      <c r="B1283" t="s">
        <v>2679</v>
      </c>
      <c r="C1283" s="1">
        <v>41058.621770833335</v>
      </c>
      <c r="D1283">
        <v>36000</v>
      </c>
      <c r="E1283" t="s">
        <v>221</v>
      </c>
      <c r="F1283" t="s">
        <v>17</v>
      </c>
      <c r="G1283" t="s">
        <v>847</v>
      </c>
      <c r="H1283" t="s">
        <v>15</v>
      </c>
      <c r="I1283">
        <v>10</v>
      </c>
      <c r="J1283" t="str">
        <f>VLOOKUP(tblSalaries[[#This Row],[clean Country]],tblCountries[[#All],[Mapping]:[Region]],2,FALSE)</f>
        <v>EMEA</v>
      </c>
      <c r="L1283" s="9" t="str">
        <f>IF($T1283,tblSalaries[[#This Row],[Salary in USD]],"")</f>
        <v/>
      </c>
      <c r="M1283" s="9" t="str">
        <f>IF($T1283,tblSalaries[[#This Row],[Your Job Title]],"")</f>
        <v/>
      </c>
      <c r="N1283" s="9" t="str">
        <f>IF($T1283,tblSalaries[[#This Row],[Job Type]],"")</f>
        <v/>
      </c>
      <c r="O1283" s="9" t="str">
        <f>IF($T1283,tblSalaries[[#This Row],[clean Country]],"")</f>
        <v/>
      </c>
      <c r="P1283" s="9" t="str">
        <f>IF($T1283,tblSalaries[[#This Row],[How many hours of a day you work on Excel]],"")</f>
        <v/>
      </c>
      <c r="Q1283" s="9" t="str">
        <f>IF($T1283,tblSalaries[[#This Row],[Years of Experience]],"")</f>
        <v/>
      </c>
      <c r="R1283" s="9" t="str">
        <f>IF($T1283,tblSalaries[[#This Row],[Region]],"")</f>
        <v/>
      </c>
      <c r="T1283" s="11">
        <f t="shared" si="19"/>
        <v>0</v>
      </c>
      <c r="U1283" s="11">
        <f>VLOOKUP(tblSalaries[[#This Row],[Region]],SReg,2,FALSE)</f>
        <v>0</v>
      </c>
      <c r="V1283" s="11">
        <f>VLOOKUP(tblSalaries[[#This Row],[How many hours of a day you work on Excel]],SHours,2,FALSE)</f>
        <v>0</v>
      </c>
      <c r="W1283" s="11">
        <f>IF(tblSalaries[[#This Row],[Years of Experience]]="",Filters!$I$10,VLOOKUP(tblSalaries[[#This Row],[Years of Experience]],Filters!$G$3:$I$9,3,TRUE))</f>
        <v>1</v>
      </c>
    </row>
    <row r="1284" spans="2:23" ht="15" customHeight="1" x14ac:dyDescent="0.25">
      <c r="B1284" t="s">
        <v>2680</v>
      </c>
      <c r="C1284" s="1">
        <v>41058.621863425928</v>
      </c>
      <c r="D1284">
        <v>3739.6625043629392</v>
      </c>
      <c r="E1284" t="s">
        <v>1025</v>
      </c>
      <c r="F1284" t="s">
        <v>3391</v>
      </c>
      <c r="G1284" t="s">
        <v>6</v>
      </c>
      <c r="H1284" t="s">
        <v>22</v>
      </c>
      <c r="I1284">
        <v>4.5</v>
      </c>
      <c r="J1284" t="str">
        <f>VLOOKUP(tblSalaries[[#This Row],[clean Country]],tblCountries[[#All],[Mapping]:[Region]],2,FALSE)</f>
        <v>APAC</v>
      </c>
      <c r="L1284" s="9" t="str">
        <f>IF($T1284,tblSalaries[[#This Row],[Salary in USD]],"")</f>
        <v/>
      </c>
      <c r="M1284" s="9" t="str">
        <f>IF($T1284,tblSalaries[[#This Row],[Your Job Title]],"")</f>
        <v/>
      </c>
      <c r="N1284" s="9" t="str">
        <f>IF($T1284,tblSalaries[[#This Row],[Job Type]],"")</f>
        <v/>
      </c>
      <c r="O1284" s="9" t="str">
        <f>IF($T1284,tblSalaries[[#This Row],[clean Country]],"")</f>
        <v/>
      </c>
      <c r="P1284" s="9" t="str">
        <f>IF($T1284,tblSalaries[[#This Row],[How many hours of a day you work on Excel]],"")</f>
        <v/>
      </c>
      <c r="Q1284" s="9" t="str">
        <f>IF($T1284,tblSalaries[[#This Row],[Years of Experience]],"")</f>
        <v/>
      </c>
      <c r="R1284" s="9" t="str">
        <f>IF($T1284,tblSalaries[[#This Row],[Region]],"")</f>
        <v/>
      </c>
      <c r="T1284" s="11">
        <f t="shared" si="19"/>
        <v>0</v>
      </c>
      <c r="U1284" s="11">
        <f>VLOOKUP(tblSalaries[[#This Row],[Region]],SReg,2,FALSE)</f>
        <v>0</v>
      </c>
      <c r="V1284" s="11">
        <f>VLOOKUP(tblSalaries[[#This Row],[How many hours of a day you work on Excel]],SHours,2,FALSE)</f>
        <v>0</v>
      </c>
      <c r="W1284" s="11">
        <f>IF(tblSalaries[[#This Row],[Years of Experience]]="",Filters!$I$10,VLOOKUP(tblSalaries[[#This Row],[Years of Experience]],Filters!$G$3:$I$9,3,TRUE))</f>
        <v>0</v>
      </c>
    </row>
    <row r="1285" spans="2:23" ht="15" customHeight="1" x14ac:dyDescent="0.25">
      <c r="B1285" t="s">
        <v>2681</v>
      </c>
      <c r="C1285" s="1">
        <v>41058.624432870369</v>
      </c>
      <c r="D1285">
        <v>61614.372791092981</v>
      </c>
      <c r="E1285" t="s">
        <v>1026</v>
      </c>
      <c r="F1285" t="s">
        <v>17</v>
      </c>
      <c r="G1285" t="s">
        <v>491</v>
      </c>
      <c r="H1285" t="s">
        <v>7</v>
      </c>
      <c r="I1285">
        <v>8</v>
      </c>
      <c r="J1285" t="str">
        <f>VLOOKUP(tblSalaries[[#This Row],[clean Country]],tblCountries[[#All],[Mapping]:[Region]],2,FALSE)</f>
        <v>EMEA</v>
      </c>
      <c r="L1285" s="9" t="str">
        <f>IF($T1285,tblSalaries[[#This Row],[Salary in USD]],"")</f>
        <v/>
      </c>
      <c r="M1285" s="9" t="str">
        <f>IF($T1285,tblSalaries[[#This Row],[Your Job Title]],"")</f>
        <v/>
      </c>
      <c r="N1285" s="9" t="str">
        <f>IF($T1285,tblSalaries[[#This Row],[Job Type]],"")</f>
        <v/>
      </c>
      <c r="O1285" s="9" t="str">
        <f>IF($T1285,tblSalaries[[#This Row],[clean Country]],"")</f>
        <v/>
      </c>
      <c r="P1285" s="9" t="str">
        <f>IF($T1285,tblSalaries[[#This Row],[How many hours of a day you work on Excel]],"")</f>
        <v/>
      </c>
      <c r="Q1285" s="9" t="str">
        <f>IF($T1285,tblSalaries[[#This Row],[Years of Experience]],"")</f>
        <v/>
      </c>
      <c r="R1285" s="9" t="str">
        <f>IF($T1285,tblSalaries[[#This Row],[Region]],"")</f>
        <v/>
      </c>
      <c r="T1285" s="11">
        <f t="shared" si="19"/>
        <v>0</v>
      </c>
      <c r="U1285" s="11">
        <f>VLOOKUP(tblSalaries[[#This Row],[Region]],SReg,2,FALSE)</f>
        <v>0</v>
      </c>
      <c r="V1285" s="11">
        <f>VLOOKUP(tblSalaries[[#This Row],[How many hours of a day you work on Excel]],SHours,2,FALSE)</f>
        <v>1</v>
      </c>
      <c r="W1285" s="11">
        <f>IF(tblSalaries[[#This Row],[Years of Experience]]="",Filters!$I$10,VLOOKUP(tblSalaries[[#This Row],[Years of Experience]],Filters!$G$3:$I$9,3,TRUE))</f>
        <v>0</v>
      </c>
    </row>
    <row r="1286" spans="2:23" ht="15" customHeight="1" x14ac:dyDescent="0.25">
      <c r="B1286" t="s">
        <v>2682</v>
      </c>
      <c r="C1286" s="1">
        <v>41058.62703703704</v>
      </c>
      <c r="D1286">
        <v>3561.5833374885137</v>
      </c>
      <c r="E1286" t="s">
        <v>297</v>
      </c>
      <c r="F1286" t="s">
        <v>3391</v>
      </c>
      <c r="G1286" t="s">
        <v>6</v>
      </c>
      <c r="H1286" t="s">
        <v>15</v>
      </c>
      <c r="I1286">
        <v>3</v>
      </c>
      <c r="J1286" t="str">
        <f>VLOOKUP(tblSalaries[[#This Row],[clean Country]],tblCountries[[#All],[Mapping]:[Region]],2,FALSE)</f>
        <v>APAC</v>
      </c>
      <c r="L1286" s="9" t="str">
        <f>IF($T1286,tblSalaries[[#This Row],[Salary in USD]],"")</f>
        <v/>
      </c>
      <c r="M1286" s="9" t="str">
        <f>IF($T1286,tblSalaries[[#This Row],[Your Job Title]],"")</f>
        <v/>
      </c>
      <c r="N1286" s="9" t="str">
        <f>IF($T1286,tblSalaries[[#This Row],[Job Type]],"")</f>
        <v/>
      </c>
      <c r="O1286" s="9" t="str">
        <f>IF($T1286,tblSalaries[[#This Row],[clean Country]],"")</f>
        <v/>
      </c>
      <c r="P1286" s="9" t="str">
        <f>IF($T1286,tblSalaries[[#This Row],[How many hours of a day you work on Excel]],"")</f>
        <v/>
      </c>
      <c r="Q1286" s="9" t="str">
        <f>IF($T1286,tblSalaries[[#This Row],[Years of Experience]],"")</f>
        <v/>
      </c>
      <c r="R1286" s="9" t="str">
        <f>IF($T1286,tblSalaries[[#This Row],[Region]],"")</f>
        <v/>
      </c>
      <c r="T1286" s="11">
        <f t="shared" si="19"/>
        <v>0</v>
      </c>
      <c r="U1286" s="11">
        <f>VLOOKUP(tblSalaries[[#This Row],[Region]],SReg,2,FALSE)</f>
        <v>0</v>
      </c>
      <c r="V1286" s="11">
        <f>VLOOKUP(tblSalaries[[#This Row],[How many hours of a day you work on Excel]],SHours,2,FALSE)</f>
        <v>0</v>
      </c>
      <c r="W1286" s="11">
        <f>IF(tblSalaries[[#This Row],[Years of Experience]]="",Filters!$I$10,VLOOKUP(tblSalaries[[#This Row],[Years of Experience]],Filters!$G$3:$I$9,3,TRUE))</f>
        <v>0</v>
      </c>
    </row>
    <row r="1287" spans="2:23" ht="15" customHeight="1" x14ac:dyDescent="0.25">
      <c r="B1287" t="s">
        <v>2683</v>
      </c>
      <c r="C1287" s="1">
        <v>41058.627905092595</v>
      </c>
      <c r="D1287">
        <v>6410.8500074793246</v>
      </c>
      <c r="E1287" t="s">
        <v>1027</v>
      </c>
      <c r="F1287" t="s">
        <v>17</v>
      </c>
      <c r="G1287" t="s">
        <v>6</v>
      </c>
      <c r="H1287" t="s">
        <v>10</v>
      </c>
      <c r="I1287">
        <v>6</v>
      </c>
      <c r="J1287" t="str">
        <f>VLOOKUP(tblSalaries[[#This Row],[clean Country]],tblCountries[[#All],[Mapping]:[Region]],2,FALSE)</f>
        <v>APAC</v>
      </c>
      <c r="L1287" s="9" t="str">
        <f>IF($T1287,tblSalaries[[#This Row],[Salary in USD]],"")</f>
        <v/>
      </c>
      <c r="M1287" s="9" t="str">
        <f>IF($T1287,tblSalaries[[#This Row],[Your Job Title]],"")</f>
        <v/>
      </c>
      <c r="N1287" s="9" t="str">
        <f>IF($T1287,tblSalaries[[#This Row],[Job Type]],"")</f>
        <v/>
      </c>
      <c r="O1287" s="9" t="str">
        <f>IF($T1287,tblSalaries[[#This Row],[clean Country]],"")</f>
        <v/>
      </c>
      <c r="P1287" s="9" t="str">
        <f>IF($T1287,tblSalaries[[#This Row],[How many hours of a day you work on Excel]],"")</f>
        <v/>
      </c>
      <c r="Q1287" s="9" t="str">
        <f>IF($T1287,tblSalaries[[#This Row],[Years of Experience]],"")</f>
        <v/>
      </c>
      <c r="R1287" s="9" t="str">
        <f>IF($T1287,tblSalaries[[#This Row],[Region]],"")</f>
        <v/>
      </c>
      <c r="T1287" s="11">
        <f t="shared" ref="T1287:T1350" si="20">U1287*V1287*W1287</f>
        <v>0</v>
      </c>
      <c r="U1287" s="11">
        <f>VLOOKUP(tblSalaries[[#This Row],[Region]],SReg,2,FALSE)</f>
        <v>0</v>
      </c>
      <c r="V1287" s="11">
        <f>VLOOKUP(tblSalaries[[#This Row],[How many hours of a day you work on Excel]],SHours,2,FALSE)</f>
        <v>1</v>
      </c>
      <c r="W1287" s="11">
        <f>IF(tblSalaries[[#This Row],[Years of Experience]]="",Filters!$I$10,VLOOKUP(tblSalaries[[#This Row],[Years of Experience]],Filters!$G$3:$I$9,3,TRUE))</f>
        <v>0</v>
      </c>
    </row>
    <row r="1288" spans="2:23" ht="15" customHeight="1" x14ac:dyDescent="0.25">
      <c r="B1288" t="s">
        <v>2684</v>
      </c>
      <c r="C1288" s="1">
        <v>41058.630694444444</v>
      </c>
      <c r="D1288">
        <v>36206.384011260823</v>
      </c>
      <c r="E1288" t="s">
        <v>1028</v>
      </c>
      <c r="F1288" t="s">
        <v>17</v>
      </c>
      <c r="G1288" t="s">
        <v>491</v>
      </c>
      <c r="H1288" t="s">
        <v>22</v>
      </c>
      <c r="I1288">
        <v>5</v>
      </c>
      <c r="J1288" t="str">
        <f>VLOOKUP(tblSalaries[[#This Row],[clean Country]],tblCountries[[#All],[Mapping]:[Region]],2,FALSE)</f>
        <v>EMEA</v>
      </c>
      <c r="L1288" s="9" t="str">
        <f>IF($T1288,tblSalaries[[#This Row],[Salary in USD]],"")</f>
        <v/>
      </c>
      <c r="M1288" s="9" t="str">
        <f>IF($T1288,tblSalaries[[#This Row],[Your Job Title]],"")</f>
        <v/>
      </c>
      <c r="N1288" s="9" t="str">
        <f>IF($T1288,tblSalaries[[#This Row],[Job Type]],"")</f>
        <v/>
      </c>
      <c r="O1288" s="9" t="str">
        <f>IF($T1288,tblSalaries[[#This Row],[clean Country]],"")</f>
        <v/>
      </c>
      <c r="P1288" s="9" t="str">
        <f>IF($T1288,tblSalaries[[#This Row],[How many hours of a day you work on Excel]],"")</f>
        <v/>
      </c>
      <c r="Q1288" s="9" t="str">
        <f>IF($T1288,tblSalaries[[#This Row],[Years of Experience]],"")</f>
        <v/>
      </c>
      <c r="R1288" s="9" t="str">
        <f>IF($T1288,tblSalaries[[#This Row],[Region]],"")</f>
        <v/>
      </c>
      <c r="T1288" s="11">
        <f t="shared" si="20"/>
        <v>0</v>
      </c>
      <c r="U1288" s="11">
        <f>VLOOKUP(tblSalaries[[#This Row],[Region]],SReg,2,FALSE)</f>
        <v>0</v>
      </c>
      <c r="V1288" s="11">
        <f>VLOOKUP(tblSalaries[[#This Row],[How many hours of a day you work on Excel]],SHours,2,FALSE)</f>
        <v>0</v>
      </c>
      <c r="W1288" s="11">
        <f>IF(tblSalaries[[#This Row],[Years of Experience]]="",Filters!$I$10,VLOOKUP(tblSalaries[[#This Row],[Years of Experience]],Filters!$G$3:$I$9,3,TRUE))</f>
        <v>0</v>
      </c>
    </row>
    <row r="1289" spans="2:23" ht="15" customHeight="1" x14ac:dyDescent="0.25">
      <c r="B1289" t="s">
        <v>2685</v>
      </c>
      <c r="C1289" s="1">
        <v>41058.632222222222</v>
      </c>
      <c r="D1289">
        <v>13500</v>
      </c>
      <c r="E1289" t="s">
        <v>616</v>
      </c>
      <c r="F1289" t="s">
        <v>45</v>
      </c>
      <c r="G1289" t="s">
        <v>6</v>
      </c>
      <c r="H1289" t="s">
        <v>15</v>
      </c>
      <c r="I1289">
        <v>20</v>
      </c>
      <c r="J1289" t="str">
        <f>VLOOKUP(tblSalaries[[#This Row],[clean Country]],tblCountries[[#All],[Mapping]:[Region]],2,FALSE)</f>
        <v>APAC</v>
      </c>
      <c r="L1289" s="9" t="str">
        <f>IF($T1289,tblSalaries[[#This Row],[Salary in USD]],"")</f>
        <v/>
      </c>
      <c r="M1289" s="9" t="str">
        <f>IF($T1289,tblSalaries[[#This Row],[Your Job Title]],"")</f>
        <v/>
      </c>
      <c r="N1289" s="9" t="str">
        <f>IF($T1289,tblSalaries[[#This Row],[Job Type]],"")</f>
        <v/>
      </c>
      <c r="O1289" s="9" t="str">
        <f>IF($T1289,tblSalaries[[#This Row],[clean Country]],"")</f>
        <v/>
      </c>
      <c r="P1289" s="9" t="str">
        <f>IF($T1289,tblSalaries[[#This Row],[How many hours of a day you work on Excel]],"")</f>
        <v/>
      </c>
      <c r="Q1289" s="9" t="str">
        <f>IF($T1289,tblSalaries[[#This Row],[Years of Experience]],"")</f>
        <v/>
      </c>
      <c r="R1289" s="9" t="str">
        <f>IF($T1289,tblSalaries[[#This Row],[Region]],"")</f>
        <v/>
      </c>
      <c r="T1289" s="11">
        <f t="shared" si="20"/>
        <v>0</v>
      </c>
      <c r="U1289" s="11">
        <f>VLOOKUP(tblSalaries[[#This Row],[Region]],SReg,2,FALSE)</f>
        <v>0</v>
      </c>
      <c r="V1289" s="11">
        <f>VLOOKUP(tblSalaries[[#This Row],[How many hours of a day you work on Excel]],SHours,2,FALSE)</f>
        <v>0</v>
      </c>
      <c r="W1289" s="11">
        <f>IF(tblSalaries[[#This Row],[Years of Experience]]="",Filters!$I$10,VLOOKUP(tblSalaries[[#This Row],[Years of Experience]],Filters!$G$3:$I$9,3,TRUE))</f>
        <v>1</v>
      </c>
    </row>
    <row r="1290" spans="2:23" ht="15" customHeight="1" x14ac:dyDescent="0.25">
      <c r="B1290" t="s">
        <v>2686</v>
      </c>
      <c r="C1290" s="1">
        <v>41058.638020833336</v>
      </c>
      <c r="D1290">
        <v>3000</v>
      </c>
      <c r="E1290" t="s">
        <v>1029</v>
      </c>
      <c r="F1290" t="s">
        <v>258</v>
      </c>
      <c r="G1290" t="s">
        <v>560</v>
      </c>
      <c r="H1290" t="s">
        <v>7</v>
      </c>
      <c r="I1290">
        <v>2</v>
      </c>
      <c r="J1290" t="str">
        <f>VLOOKUP(tblSalaries[[#This Row],[clean Country]],tblCountries[[#All],[Mapping]:[Region]],2,FALSE)</f>
        <v>APAC</v>
      </c>
      <c r="L1290" s="9" t="str">
        <f>IF($T1290,tblSalaries[[#This Row],[Salary in USD]],"")</f>
        <v/>
      </c>
      <c r="M1290" s="9" t="str">
        <f>IF($T1290,tblSalaries[[#This Row],[Your Job Title]],"")</f>
        <v/>
      </c>
      <c r="N1290" s="9" t="str">
        <f>IF($T1290,tblSalaries[[#This Row],[Job Type]],"")</f>
        <v/>
      </c>
      <c r="O1290" s="9" t="str">
        <f>IF($T1290,tblSalaries[[#This Row],[clean Country]],"")</f>
        <v/>
      </c>
      <c r="P1290" s="9" t="str">
        <f>IF($T1290,tblSalaries[[#This Row],[How many hours of a day you work on Excel]],"")</f>
        <v/>
      </c>
      <c r="Q1290" s="9" t="str">
        <f>IF($T1290,tblSalaries[[#This Row],[Years of Experience]],"")</f>
        <v/>
      </c>
      <c r="R1290" s="9" t="str">
        <f>IF($T1290,tblSalaries[[#This Row],[Region]],"")</f>
        <v/>
      </c>
      <c r="T1290" s="11">
        <f t="shared" si="20"/>
        <v>0</v>
      </c>
      <c r="U1290" s="11">
        <f>VLOOKUP(tblSalaries[[#This Row],[Region]],SReg,2,FALSE)</f>
        <v>0</v>
      </c>
      <c r="V1290" s="11">
        <f>VLOOKUP(tblSalaries[[#This Row],[How many hours of a day you work on Excel]],SHours,2,FALSE)</f>
        <v>1</v>
      </c>
      <c r="W1290" s="11">
        <f>IF(tblSalaries[[#This Row],[Years of Experience]]="",Filters!$I$10,VLOOKUP(tblSalaries[[#This Row],[Years of Experience]],Filters!$G$3:$I$9,3,TRUE))</f>
        <v>0</v>
      </c>
    </row>
    <row r="1291" spans="2:23" ht="15" customHeight="1" x14ac:dyDescent="0.25">
      <c r="B1291" t="s">
        <v>2687</v>
      </c>
      <c r="C1291" s="1">
        <v>41058.642187500001</v>
      </c>
      <c r="D1291">
        <v>21369.500024931083</v>
      </c>
      <c r="E1291" t="s">
        <v>1030</v>
      </c>
      <c r="F1291" t="s">
        <v>45</v>
      </c>
      <c r="G1291" t="s">
        <v>6</v>
      </c>
      <c r="H1291" t="s">
        <v>7</v>
      </c>
      <c r="I1291">
        <v>9</v>
      </c>
      <c r="J1291" t="str">
        <f>VLOOKUP(tblSalaries[[#This Row],[clean Country]],tblCountries[[#All],[Mapping]:[Region]],2,FALSE)</f>
        <v>APAC</v>
      </c>
      <c r="L1291" s="9" t="str">
        <f>IF($T1291,tblSalaries[[#This Row],[Salary in USD]],"")</f>
        <v/>
      </c>
      <c r="M1291" s="9" t="str">
        <f>IF($T1291,tblSalaries[[#This Row],[Your Job Title]],"")</f>
        <v/>
      </c>
      <c r="N1291" s="9" t="str">
        <f>IF($T1291,tblSalaries[[#This Row],[Job Type]],"")</f>
        <v/>
      </c>
      <c r="O1291" s="9" t="str">
        <f>IF($T1291,tblSalaries[[#This Row],[clean Country]],"")</f>
        <v/>
      </c>
      <c r="P1291" s="9" t="str">
        <f>IF($T1291,tblSalaries[[#This Row],[How many hours of a day you work on Excel]],"")</f>
        <v/>
      </c>
      <c r="Q1291" s="9" t="str">
        <f>IF($T1291,tblSalaries[[#This Row],[Years of Experience]],"")</f>
        <v/>
      </c>
      <c r="R1291" s="9" t="str">
        <f>IF($T1291,tblSalaries[[#This Row],[Region]],"")</f>
        <v/>
      </c>
      <c r="T1291" s="11">
        <f t="shared" si="20"/>
        <v>0</v>
      </c>
      <c r="U1291" s="11">
        <f>VLOOKUP(tblSalaries[[#This Row],[Region]],SReg,2,FALSE)</f>
        <v>0</v>
      </c>
      <c r="V1291" s="11">
        <f>VLOOKUP(tblSalaries[[#This Row],[How many hours of a day you work on Excel]],SHours,2,FALSE)</f>
        <v>1</v>
      </c>
      <c r="W1291" s="11">
        <f>IF(tblSalaries[[#This Row],[Years of Experience]]="",Filters!$I$10,VLOOKUP(tblSalaries[[#This Row],[Years of Experience]],Filters!$G$3:$I$9,3,TRUE))</f>
        <v>0</v>
      </c>
    </row>
    <row r="1292" spans="2:23" ht="15" customHeight="1" x14ac:dyDescent="0.25">
      <c r="B1292" t="s">
        <v>2688</v>
      </c>
      <c r="C1292" s="1">
        <v>41058.650289351855</v>
      </c>
      <c r="D1292">
        <v>10684.750012465542</v>
      </c>
      <c r="E1292" t="s">
        <v>349</v>
      </c>
      <c r="F1292" t="s">
        <v>45</v>
      </c>
      <c r="G1292" t="s">
        <v>6</v>
      </c>
      <c r="H1292" t="s">
        <v>15</v>
      </c>
      <c r="I1292">
        <v>28</v>
      </c>
      <c r="J1292" t="str">
        <f>VLOOKUP(tblSalaries[[#This Row],[clean Country]],tblCountries[[#All],[Mapping]:[Region]],2,FALSE)</f>
        <v>APAC</v>
      </c>
      <c r="L1292" s="9" t="str">
        <f>IF($T1292,tblSalaries[[#This Row],[Salary in USD]],"")</f>
        <v/>
      </c>
      <c r="M1292" s="9" t="str">
        <f>IF($T1292,tblSalaries[[#This Row],[Your Job Title]],"")</f>
        <v/>
      </c>
      <c r="N1292" s="9" t="str">
        <f>IF($T1292,tblSalaries[[#This Row],[Job Type]],"")</f>
        <v/>
      </c>
      <c r="O1292" s="9" t="str">
        <f>IF($T1292,tblSalaries[[#This Row],[clean Country]],"")</f>
        <v/>
      </c>
      <c r="P1292" s="9" t="str">
        <f>IF($T1292,tblSalaries[[#This Row],[How many hours of a day you work on Excel]],"")</f>
        <v/>
      </c>
      <c r="Q1292" s="9" t="str">
        <f>IF($T1292,tblSalaries[[#This Row],[Years of Experience]],"")</f>
        <v/>
      </c>
      <c r="R1292" s="9" t="str">
        <f>IF($T1292,tblSalaries[[#This Row],[Region]],"")</f>
        <v/>
      </c>
      <c r="T1292" s="11">
        <f t="shared" si="20"/>
        <v>0</v>
      </c>
      <c r="U1292" s="11">
        <f>VLOOKUP(tblSalaries[[#This Row],[Region]],SReg,2,FALSE)</f>
        <v>0</v>
      </c>
      <c r="V1292" s="11">
        <f>VLOOKUP(tblSalaries[[#This Row],[How many hours of a day you work on Excel]],SHours,2,FALSE)</f>
        <v>0</v>
      </c>
      <c r="W1292" s="11">
        <f>IF(tblSalaries[[#This Row],[Years of Experience]]="",Filters!$I$10,VLOOKUP(tblSalaries[[#This Row],[Years of Experience]],Filters!$G$3:$I$9,3,TRUE))</f>
        <v>1</v>
      </c>
    </row>
    <row r="1293" spans="2:23" ht="15" customHeight="1" x14ac:dyDescent="0.25">
      <c r="B1293" t="s">
        <v>2689</v>
      </c>
      <c r="C1293" s="1">
        <v>41058.65048611111</v>
      </c>
      <c r="D1293">
        <v>176585.52201983347</v>
      </c>
      <c r="E1293" t="s">
        <v>1031</v>
      </c>
      <c r="F1293" t="s">
        <v>45</v>
      </c>
      <c r="G1293" t="s">
        <v>21</v>
      </c>
      <c r="H1293" t="s">
        <v>22</v>
      </c>
      <c r="I1293">
        <v>25</v>
      </c>
      <c r="J1293" t="str">
        <f>VLOOKUP(tblSalaries[[#This Row],[clean Country]],tblCountries[[#All],[Mapping]:[Region]],2,FALSE)</f>
        <v>EMEA</v>
      </c>
      <c r="L1293" s="9" t="str">
        <f>IF($T1293,tblSalaries[[#This Row],[Salary in USD]],"")</f>
        <v/>
      </c>
      <c r="M1293" s="9" t="str">
        <f>IF($T1293,tblSalaries[[#This Row],[Your Job Title]],"")</f>
        <v/>
      </c>
      <c r="N1293" s="9" t="str">
        <f>IF($T1293,tblSalaries[[#This Row],[Job Type]],"")</f>
        <v/>
      </c>
      <c r="O1293" s="9" t="str">
        <f>IF($T1293,tblSalaries[[#This Row],[clean Country]],"")</f>
        <v/>
      </c>
      <c r="P1293" s="9" t="str">
        <f>IF($T1293,tblSalaries[[#This Row],[How many hours of a day you work on Excel]],"")</f>
        <v/>
      </c>
      <c r="Q1293" s="9" t="str">
        <f>IF($T1293,tblSalaries[[#This Row],[Years of Experience]],"")</f>
        <v/>
      </c>
      <c r="R1293" s="9" t="str">
        <f>IF($T1293,tblSalaries[[#This Row],[Region]],"")</f>
        <v/>
      </c>
      <c r="T1293" s="11">
        <f t="shared" si="20"/>
        <v>0</v>
      </c>
      <c r="U1293" s="11">
        <f>VLOOKUP(tblSalaries[[#This Row],[Region]],SReg,2,FALSE)</f>
        <v>0</v>
      </c>
      <c r="V1293" s="11">
        <f>VLOOKUP(tblSalaries[[#This Row],[How many hours of a day you work on Excel]],SHours,2,FALSE)</f>
        <v>0</v>
      </c>
      <c r="W1293" s="11">
        <f>IF(tblSalaries[[#This Row],[Years of Experience]]="",Filters!$I$10,VLOOKUP(tblSalaries[[#This Row],[Years of Experience]],Filters!$G$3:$I$9,3,TRUE))</f>
        <v>1</v>
      </c>
    </row>
    <row r="1294" spans="2:23" ht="15" customHeight="1" x14ac:dyDescent="0.25">
      <c r="B1294" t="s">
        <v>2690</v>
      </c>
      <c r="C1294" s="1">
        <v>41058.65185185185</v>
      </c>
      <c r="D1294">
        <v>54627.175876639136</v>
      </c>
      <c r="E1294" t="s">
        <v>1032</v>
      </c>
      <c r="F1294" t="s">
        <v>45</v>
      </c>
      <c r="G1294" t="s">
        <v>88</v>
      </c>
      <c r="H1294" t="s">
        <v>10</v>
      </c>
      <c r="I1294">
        <v>7</v>
      </c>
      <c r="J1294" t="str">
        <f>VLOOKUP(tblSalaries[[#This Row],[clean Country]],tblCountries[[#All],[Mapping]:[Region]],2,FALSE)</f>
        <v>EMEA</v>
      </c>
      <c r="L1294" s="9" t="str">
        <f>IF($T1294,tblSalaries[[#This Row],[Salary in USD]],"")</f>
        <v/>
      </c>
      <c r="M1294" s="9" t="str">
        <f>IF($T1294,tblSalaries[[#This Row],[Your Job Title]],"")</f>
        <v/>
      </c>
      <c r="N1294" s="9" t="str">
        <f>IF($T1294,tblSalaries[[#This Row],[Job Type]],"")</f>
        <v/>
      </c>
      <c r="O1294" s="9" t="str">
        <f>IF($T1294,tblSalaries[[#This Row],[clean Country]],"")</f>
        <v/>
      </c>
      <c r="P1294" s="9" t="str">
        <f>IF($T1294,tblSalaries[[#This Row],[How many hours of a day you work on Excel]],"")</f>
        <v/>
      </c>
      <c r="Q1294" s="9" t="str">
        <f>IF($T1294,tblSalaries[[#This Row],[Years of Experience]],"")</f>
        <v/>
      </c>
      <c r="R1294" s="9" t="str">
        <f>IF($T1294,tblSalaries[[#This Row],[Region]],"")</f>
        <v/>
      </c>
      <c r="T1294" s="11">
        <f t="shared" si="20"/>
        <v>0</v>
      </c>
      <c r="U1294" s="11">
        <f>VLOOKUP(tblSalaries[[#This Row],[Region]],SReg,2,FALSE)</f>
        <v>0</v>
      </c>
      <c r="V1294" s="11">
        <f>VLOOKUP(tblSalaries[[#This Row],[How many hours of a day you work on Excel]],SHours,2,FALSE)</f>
        <v>1</v>
      </c>
      <c r="W1294" s="11">
        <f>IF(tblSalaries[[#This Row],[Years of Experience]]="",Filters!$I$10,VLOOKUP(tblSalaries[[#This Row],[Years of Experience]],Filters!$G$3:$I$9,3,TRUE))</f>
        <v>0</v>
      </c>
    </row>
    <row r="1295" spans="2:23" ht="15" customHeight="1" x14ac:dyDescent="0.25">
      <c r="B1295" t="s">
        <v>2691</v>
      </c>
      <c r="C1295" s="1">
        <v>41058.657141203701</v>
      </c>
      <c r="D1295">
        <v>30489.586535798586</v>
      </c>
      <c r="E1295" t="s">
        <v>391</v>
      </c>
      <c r="F1295" t="s">
        <v>391</v>
      </c>
      <c r="G1295" t="s">
        <v>671</v>
      </c>
      <c r="H1295" t="s">
        <v>7</v>
      </c>
      <c r="I1295">
        <v>10</v>
      </c>
      <c r="J1295" t="str">
        <f>VLOOKUP(tblSalaries[[#This Row],[clean Country]],tblCountries[[#All],[Mapping]:[Region]],2,FALSE)</f>
        <v>EMEA</v>
      </c>
      <c r="L1295" s="9" t="str">
        <f>IF($T1295,tblSalaries[[#This Row],[Salary in USD]],"")</f>
        <v/>
      </c>
      <c r="M1295" s="9" t="str">
        <f>IF($T1295,tblSalaries[[#This Row],[Your Job Title]],"")</f>
        <v/>
      </c>
      <c r="N1295" s="9" t="str">
        <f>IF($T1295,tblSalaries[[#This Row],[Job Type]],"")</f>
        <v/>
      </c>
      <c r="O1295" s="9" t="str">
        <f>IF($T1295,tblSalaries[[#This Row],[clean Country]],"")</f>
        <v/>
      </c>
      <c r="P1295" s="9" t="str">
        <f>IF($T1295,tblSalaries[[#This Row],[How many hours of a day you work on Excel]],"")</f>
        <v/>
      </c>
      <c r="Q1295" s="9" t="str">
        <f>IF($T1295,tblSalaries[[#This Row],[Years of Experience]],"")</f>
        <v/>
      </c>
      <c r="R1295" s="9" t="str">
        <f>IF($T1295,tblSalaries[[#This Row],[Region]],"")</f>
        <v/>
      </c>
      <c r="T1295" s="11">
        <f t="shared" si="20"/>
        <v>0</v>
      </c>
      <c r="U1295" s="11">
        <f>VLOOKUP(tblSalaries[[#This Row],[Region]],SReg,2,FALSE)</f>
        <v>0</v>
      </c>
      <c r="V1295" s="11">
        <f>VLOOKUP(tblSalaries[[#This Row],[How many hours of a day you work on Excel]],SHours,2,FALSE)</f>
        <v>1</v>
      </c>
      <c r="W1295" s="11">
        <f>IF(tblSalaries[[#This Row],[Years of Experience]]="",Filters!$I$10,VLOOKUP(tblSalaries[[#This Row],[Years of Experience]],Filters!$G$3:$I$9,3,TRUE))</f>
        <v>1</v>
      </c>
    </row>
    <row r="1296" spans="2:23" ht="15" customHeight="1" x14ac:dyDescent="0.25">
      <c r="B1296" t="s">
        <v>2692</v>
      </c>
      <c r="C1296" s="1">
        <v>41058.659502314818</v>
      </c>
      <c r="D1296">
        <v>5591.6858398569666</v>
      </c>
      <c r="E1296" t="s">
        <v>1033</v>
      </c>
      <c r="F1296" t="s">
        <v>45</v>
      </c>
      <c r="G1296" t="s">
        <v>6</v>
      </c>
      <c r="H1296" t="s">
        <v>22</v>
      </c>
      <c r="I1296">
        <v>0.1</v>
      </c>
      <c r="J1296" t="str">
        <f>VLOOKUP(tblSalaries[[#This Row],[clean Country]],tblCountries[[#All],[Mapping]:[Region]],2,FALSE)</f>
        <v>APAC</v>
      </c>
      <c r="L1296" s="9" t="str">
        <f>IF($T1296,tblSalaries[[#This Row],[Salary in USD]],"")</f>
        <v/>
      </c>
      <c r="M1296" s="9" t="str">
        <f>IF($T1296,tblSalaries[[#This Row],[Your Job Title]],"")</f>
        <v/>
      </c>
      <c r="N1296" s="9" t="str">
        <f>IF($T1296,tblSalaries[[#This Row],[Job Type]],"")</f>
        <v/>
      </c>
      <c r="O1296" s="9" t="str">
        <f>IF($T1296,tblSalaries[[#This Row],[clean Country]],"")</f>
        <v/>
      </c>
      <c r="P1296" s="9" t="str">
        <f>IF($T1296,tblSalaries[[#This Row],[How many hours of a day you work on Excel]],"")</f>
        <v/>
      </c>
      <c r="Q1296" s="9" t="str">
        <f>IF($T1296,tblSalaries[[#This Row],[Years of Experience]],"")</f>
        <v/>
      </c>
      <c r="R1296" s="9" t="str">
        <f>IF($T1296,tblSalaries[[#This Row],[Region]],"")</f>
        <v/>
      </c>
      <c r="T1296" s="11">
        <f t="shared" si="20"/>
        <v>0</v>
      </c>
      <c r="U1296" s="11">
        <f>VLOOKUP(tblSalaries[[#This Row],[Region]],SReg,2,FALSE)</f>
        <v>0</v>
      </c>
      <c r="V1296" s="11">
        <f>VLOOKUP(tblSalaries[[#This Row],[How many hours of a day you work on Excel]],SHours,2,FALSE)</f>
        <v>0</v>
      </c>
      <c r="W1296" s="11">
        <f>IF(tblSalaries[[#This Row],[Years of Experience]]="",Filters!$I$10,VLOOKUP(tblSalaries[[#This Row],[Years of Experience]],Filters!$G$3:$I$9,3,TRUE))</f>
        <v>0</v>
      </c>
    </row>
    <row r="1297" spans="2:23" ht="15" customHeight="1" x14ac:dyDescent="0.25">
      <c r="B1297" t="s">
        <v>2693</v>
      </c>
      <c r="C1297" s="1">
        <v>41058.66065972222</v>
      </c>
      <c r="D1297">
        <v>82000</v>
      </c>
      <c r="E1297" t="s">
        <v>294</v>
      </c>
      <c r="F1297" t="s">
        <v>294</v>
      </c>
      <c r="G1297" t="s">
        <v>41</v>
      </c>
      <c r="H1297" t="s">
        <v>7</v>
      </c>
      <c r="I1297">
        <v>10</v>
      </c>
      <c r="J1297" t="str">
        <f>VLOOKUP(tblSalaries[[#This Row],[clean Country]],tblCountries[[#All],[Mapping]:[Region]],2,FALSE)</f>
        <v>EMEA</v>
      </c>
      <c r="L1297" s="9" t="str">
        <f>IF($T1297,tblSalaries[[#This Row],[Salary in USD]],"")</f>
        <v/>
      </c>
      <c r="M1297" s="9" t="str">
        <f>IF($T1297,tblSalaries[[#This Row],[Your Job Title]],"")</f>
        <v/>
      </c>
      <c r="N1297" s="9" t="str">
        <f>IF($T1297,tblSalaries[[#This Row],[Job Type]],"")</f>
        <v/>
      </c>
      <c r="O1297" s="9" t="str">
        <f>IF($T1297,tblSalaries[[#This Row],[clean Country]],"")</f>
        <v/>
      </c>
      <c r="P1297" s="9" t="str">
        <f>IF($T1297,tblSalaries[[#This Row],[How many hours of a day you work on Excel]],"")</f>
        <v/>
      </c>
      <c r="Q1297" s="9" t="str">
        <f>IF($T1297,tblSalaries[[#This Row],[Years of Experience]],"")</f>
        <v/>
      </c>
      <c r="R1297" s="9" t="str">
        <f>IF($T1297,tblSalaries[[#This Row],[Region]],"")</f>
        <v/>
      </c>
      <c r="T1297" s="11">
        <f t="shared" si="20"/>
        <v>0</v>
      </c>
      <c r="U1297" s="11">
        <f>VLOOKUP(tblSalaries[[#This Row],[Region]],SReg,2,FALSE)</f>
        <v>0</v>
      </c>
      <c r="V1297" s="11">
        <f>VLOOKUP(tblSalaries[[#This Row],[How many hours of a day you work on Excel]],SHours,2,FALSE)</f>
        <v>1</v>
      </c>
      <c r="W1297" s="11">
        <f>IF(tblSalaries[[#This Row],[Years of Experience]]="",Filters!$I$10,VLOOKUP(tblSalaries[[#This Row],[Years of Experience]],Filters!$G$3:$I$9,3,TRUE))</f>
        <v>1</v>
      </c>
    </row>
    <row r="1298" spans="2:23" ht="15" customHeight="1" x14ac:dyDescent="0.25">
      <c r="B1298" t="s">
        <v>2694</v>
      </c>
      <c r="C1298" s="1">
        <v>41058.66196759259</v>
      </c>
      <c r="D1298">
        <v>10000</v>
      </c>
      <c r="E1298" t="s">
        <v>297</v>
      </c>
      <c r="F1298" t="s">
        <v>3391</v>
      </c>
      <c r="G1298" t="s">
        <v>6</v>
      </c>
      <c r="H1298" t="s">
        <v>22</v>
      </c>
      <c r="I1298">
        <v>0.5</v>
      </c>
      <c r="J1298" t="str">
        <f>VLOOKUP(tblSalaries[[#This Row],[clean Country]],tblCountries[[#All],[Mapping]:[Region]],2,FALSE)</f>
        <v>APAC</v>
      </c>
      <c r="L1298" s="9" t="str">
        <f>IF($T1298,tblSalaries[[#This Row],[Salary in USD]],"")</f>
        <v/>
      </c>
      <c r="M1298" s="9" t="str">
        <f>IF($T1298,tblSalaries[[#This Row],[Your Job Title]],"")</f>
        <v/>
      </c>
      <c r="N1298" s="9" t="str">
        <f>IF($T1298,tblSalaries[[#This Row],[Job Type]],"")</f>
        <v/>
      </c>
      <c r="O1298" s="9" t="str">
        <f>IF($T1298,tblSalaries[[#This Row],[clean Country]],"")</f>
        <v/>
      </c>
      <c r="P1298" s="9" t="str">
        <f>IF($T1298,tblSalaries[[#This Row],[How many hours of a day you work on Excel]],"")</f>
        <v/>
      </c>
      <c r="Q1298" s="9" t="str">
        <f>IF($T1298,tblSalaries[[#This Row],[Years of Experience]],"")</f>
        <v/>
      </c>
      <c r="R1298" s="9" t="str">
        <f>IF($T1298,tblSalaries[[#This Row],[Region]],"")</f>
        <v/>
      </c>
      <c r="T1298" s="11">
        <f t="shared" si="20"/>
        <v>0</v>
      </c>
      <c r="U1298" s="11">
        <f>VLOOKUP(tblSalaries[[#This Row],[Region]],SReg,2,FALSE)</f>
        <v>0</v>
      </c>
      <c r="V1298" s="11">
        <f>VLOOKUP(tblSalaries[[#This Row],[How many hours of a day you work on Excel]],SHours,2,FALSE)</f>
        <v>0</v>
      </c>
      <c r="W1298" s="11">
        <f>IF(tblSalaries[[#This Row],[Years of Experience]]="",Filters!$I$10,VLOOKUP(tblSalaries[[#This Row],[Years of Experience]],Filters!$G$3:$I$9,3,TRUE))</f>
        <v>0</v>
      </c>
    </row>
    <row r="1299" spans="2:23" ht="15" customHeight="1" x14ac:dyDescent="0.25">
      <c r="B1299" t="s">
        <v>2695</v>
      </c>
      <c r="C1299" s="1">
        <v>41058.672210648147</v>
      </c>
      <c r="D1299">
        <v>9000</v>
      </c>
      <c r="E1299" t="s">
        <v>126</v>
      </c>
      <c r="F1299" t="s">
        <v>17</v>
      </c>
      <c r="G1299" t="s">
        <v>6</v>
      </c>
      <c r="H1299" t="s">
        <v>10</v>
      </c>
      <c r="I1299">
        <v>0.6</v>
      </c>
      <c r="J1299" t="str">
        <f>VLOOKUP(tblSalaries[[#This Row],[clean Country]],tblCountries[[#All],[Mapping]:[Region]],2,FALSE)</f>
        <v>APAC</v>
      </c>
      <c r="L1299" s="9" t="str">
        <f>IF($T1299,tblSalaries[[#This Row],[Salary in USD]],"")</f>
        <v/>
      </c>
      <c r="M1299" s="9" t="str">
        <f>IF($T1299,tblSalaries[[#This Row],[Your Job Title]],"")</f>
        <v/>
      </c>
      <c r="N1299" s="9" t="str">
        <f>IF($T1299,tblSalaries[[#This Row],[Job Type]],"")</f>
        <v/>
      </c>
      <c r="O1299" s="9" t="str">
        <f>IF($T1299,tblSalaries[[#This Row],[clean Country]],"")</f>
        <v/>
      </c>
      <c r="P1299" s="9" t="str">
        <f>IF($T1299,tblSalaries[[#This Row],[How many hours of a day you work on Excel]],"")</f>
        <v/>
      </c>
      <c r="Q1299" s="9" t="str">
        <f>IF($T1299,tblSalaries[[#This Row],[Years of Experience]],"")</f>
        <v/>
      </c>
      <c r="R1299" s="9" t="str">
        <f>IF($T1299,tblSalaries[[#This Row],[Region]],"")</f>
        <v/>
      </c>
      <c r="T1299" s="11">
        <f t="shared" si="20"/>
        <v>0</v>
      </c>
      <c r="U1299" s="11">
        <f>VLOOKUP(tblSalaries[[#This Row],[Region]],SReg,2,FALSE)</f>
        <v>0</v>
      </c>
      <c r="V1299" s="11">
        <f>VLOOKUP(tblSalaries[[#This Row],[How many hours of a day you work on Excel]],SHours,2,FALSE)</f>
        <v>1</v>
      </c>
      <c r="W1299" s="11">
        <f>IF(tblSalaries[[#This Row],[Years of Experience]]="",Filters!$I$10,VLOOKUP(tblSalaries[[#This Row],[Years of Experience]],Filters!$G$3:$I$9,3,TRUE))</f>
        <v>0</v>
      </c>
    </row>
    <row r="1300" spans="2:23" ht="15" customHeight="1" x14ac:dyDescent="0.25">
      <c r="B1300" t="s">
        <v>2696</v>
      </c>
      <c r="C1300" s="1">
        <v>41058.672685185185</v>
      </c>
      <c r="D1300">
        <v>9000</v>
      </c>
      <c r="E1300" t="s">
        <v>126</v>
      </c>
      <c r="F1300" t="s">
        <v>17</v>
      </c>
      <c r="G1300" t="s">
        <v>6</v>
      </c>
      <c r="H1300" t="s">
        <v>7</v>
      </c>
      <c r="I1300">
        <v>1</v>
      </c>
      <c r="J1300" t="str">
        <f>VLOOKUP(tblSalaries[[#This Row],[clean Country]],tblCountries[[#All],[Mapping]:[Region]],2,FALSE)</f>
        <v>APAC</v>
      </c>
      <c r="L1300" s="9" t="str">
        <f>IF($T1300,tblSalaries[[#This Row],[Salary in USD]],"")</f>
        <v/>
      </c>
      <c r="M1300" s="9" t="str">
        <f>IF($T1300,tblSalaries[[#This Row],[Your Job Title]],"")</f>
        <v/>
      </c>
      <c r="N1300" s="9" t="str">
        <f>IF($T1300,tblSalaries[[#This Row],[Job Type]],"")</f>
        <v/>
      </c>
      <c r="O1300" s="9" t="str">
        <f>IF($T1300,tblSalaries[[#This Row],[clean Country]],"")</f>
        <v/>
      </c>
      <c r="P1300" s="9" t="str">
        <f>IF($T1300,tblSalaries[[#This Row],[How many hours of a day you work on Excel]],"")</f>
        <v/>
      </c>
      <c r="Q1300" s="9" t="str">
        <f>IF($T1300,tblSalaries[[#This Row],[Years of Experience]],"")</f>
        <v/>
      </c>
      <c r="R1300" s="9" t="str">
        <f>IF($T1300,tblSalaries[[#This Row],[Region]],"")</f>
        <v/>
      </c>
      <c r="T1300" s="11">
        <f t="shared" si="20"/>
        <v>0</v>
      </c>
      <c r="U1300" s="11">
        <f>VLOOKUP(tblSalaries[[#This Row],[Region]],SReg,2,FALSE)</f>
        <v>0</v>
      </c>
      <c r="V1300" s="11">
        <f>VLOOKUP(tblSalaries[[#This Row],[How many hours of a day you work on Excel]],SHours,2,FALSE)</f>
        <v>1</v>
      </c>
      <c r="W1300" s="11">
        <f>IF(tblSalaries[[#This Row],[Years of Experience]]="",Filters!$I$10,VLOOKUP(tblSalaries[[#This Row],[Years of Experience]],Filters!$G$3:$I$9,3,TRUE))</f>
        <v>0</v>
      </c>
    </row>
    <row r="1301" spans="2:23" ht="15" customHeight="1" x14ac:dyDescent="0.25">
      <c r="B1301" t="s">
        <v>2697</v>
      </c>
      <c r="C1301" s="1">
        <v>41058.679849537039</v>
      </c>
      <c r="D1301">
        <v>11753.225013712095</v>
      </c>
      <c r="E1301" t="s">
        <v>1034</v>
      </c>
      <c r="F1301" t="s">
        <v>45</v>
      </c>
      <c r="G1301" t="s">
        <v>6</v>
      </c>
      <c r="H1301" t="s">
        <v>10</v>
      </c>
      <c r="I1301">
        <v>7</v>
      </c>
      <c r="J1301" t="str">
        <f>VLOOKUP(tblSalaries[[#This Row],[clean Country]],tblCountries[[#All],[Mapping]:[Region]],2,FALSE)</f>
        <v>APAC</v>
      </c>
      <c r="L1301" s="9" t="str">
        <f>IF($T1301,tblSalaries[[#This Row],[Salary in USD]],"")</f>
        <v/>
      </c>
      <c r="M1301" s="9" t="str">
        <f>IF($T1301,tblSalaries[[#This Row],[Your Job Title]],"")</f>
        <v/>
      </c>
      <c r="N1301" s="9" t="str">
        <f>IF($T1301,tblSalaries[[#This Row],[Job Type]],"")</f>
        <v/>
      </c>
      <c r="O1301" s="9" t="str">
        <f>IF($T1301,tblSalaries[[#This Row],[clean Country]],"")</f>
        <v/>
      </c>
      <c r="P1301" s="9" t="str">
        <f>IF($T1301,tblSalaries[[#This Row],[How many hours of a day you work on Excel]],"")</f>
        <v/>
      </c>
      <c r="Q1301" s="9" t="str">
        <f>IF($T1301,tblSalaries[[#This Row],[Years of Experience]],"")</f>
        <v/>
      </c>
      <c r="R1301" s="9" t="str">
        <f>IF($T1301,tblSalaries[[#This Row],[Region]],"")</f>
        <v/>
      </c>
      <c r="T1301" s="11">
        <f t="shared" si="20"/>
        <v>0</v>
      </c>
      <c r="U1301" s="11">
        <f>VLOOKUP(tblSalaries[[#This Row],[Region]],SReg,2,FALSE)</f>
        <v>0</v>
      </c>
      <c r="V1301" s="11">
        <f>VLOOKUP(tblSalaries[[#This Row],[How many hours of a day you work on Excel]],SHours,2,FALSE)</f>
        <v>1</v>
      </c>
      <c r="W1301" s="11">
        <f>IF(tblSalaries[[#This Row],[Years of Experience]]="",Filters!$I$10,VLOOKUP(tblSalaries[[#This Row],[Years of Experience]],Filters!$G$3:$I$9,3,TRUE))</f>
        <v>0</v>
      </c>
    </row>
    <row r="1302" spans="2:23" ht="15" customHeight="1" x14ac:dyDescent="0.25">
      <c r="B1302" t="s">
        <v>2698</v>
      </c>
      <c r="C1302" s="1">
        <v>41058.684895833336</v>
      </c>
      <c r="D1302">
        <v>3632.815004238284</v>
      </c>
      <c r="E1302" t="s">
        <v>1035</v>
      </c>
      <c r="F1302" t="s">
        <v>3391</v>
      </c>
      <c r="G1302" t="s">
        <v>6</v>
      </c>
      <c r="H1302" t="s">
        <v>10</v>
      </c>
      <c r="I1302">
        <v>2</v>
      </c>
      <c r="J1302" t="str">
        <f>VLOOKUP(tblSalaries[[#This Row],[clean Country]],tblCountries[[#All],[Mapping]:[Region]],2,FALSE)</f>
        <v>APAC</v>
      </c>
      <c r="L1302" s="9" t="str">
        <f>IF($T1302,tblSalaries[[#This Row],[Salary in USD]],"")</f>
        <v/>
      </c>
      <c r="M1302" s="9" t="str">
        <f>IF($T1302,tblSalaries[[#This Row],[Your Job Title]],"")</f>
        <v/>
      </c>
      <c r="N1302" s="9" t="str">
        <f>IF($T1302,tblSalaries[[#This Row],[Job Type]],"")</f>
        <v/>
      </c>
      <c r="O1302" s="9" t="str">
        <f>IF($T1302,tblSalaries[[#This Row],[clean Country]],"")</f>
        <v/>
      </c>
      <c r="P1302" s="9" t="str">
        <f>IF($T1302,tblSalaries[[#This Row],[How many hours of a day you work on Excel]],"")</f>
        <v/>
      </c>
      <c r="Q1302" s="9" t="str">
        <f>IF($T1302,tblSalaries[[#This Row],[Years of Experience]],"")</f>
        <v/>
      </c>
      <c r="R1302" s="9" t="str">
        <f>IF($T1302,tblSalaries[[#This Row],[Region]],"")</f>
        <v/>
      </c>
      <c r="T1302" s="11">
        <f t="shared" si="20"/>
        <v>0</v>
      </c>
      <c r="U1302" s="11">
        <f>VLOOKUP(tblSalaries[[#This Row],[Region]],SReg,2,FALSE)</f>
        <v>0</v>
      </c>
      <c r="V1302" s="11">
        <f>VLOOKUP(tblSalaries[[#This Row],[How many hours of a day you work on Excel]],SHours,2,FALSE)</f>
        <v>1</v>
      </c>
      <c r="W1302" s="11">
        <f>IF(tblSalaries[[#This Row],[Years of Experience]]="",Filters!$I$10,VLOOKUP(tblSalaries[[#This Row],[Years of Experience]],Filters!$G$3:$I$9,3,TRUE))</f>
        <v>0</v>
      </c>
    </row>
    <row r="1303" spans="2:23" ht="15" customHeight="1" x14ac:dyDescent="0.25">
      <c r="B1303" t="s">
        <v>2699</v>
      </c>
      <c r="C1303" s="1">
        <v>41058.688263888886</v>
      </c>
      <c r="D1303">
        <v>95279.957924370581</v>
      </c>
      <c r="E1303" t="s">
        <v>11</v>
      </c>
      <c r="F1303" t="s">
        <v>17</v>
      </c>
      <c r="G1303" t="s">
        <v>491</v>
      </c>
      <c r="H1303" t="s">
        <v>10</v>
      </c>
      <c r="I1303">
        <v>16</v>
      </c>
      <c r="J1303" t="str">
        <f>VLOOKUP(tblSalaries[[#This Row],[clean Country]],tblCountries[[#All],[Mapping]:[Region]],2,FALSE)</f>
        <v>EMEA</v>
      </c>
      <c r="L1303" s="9" t="str">
        <f>IF($T1303,tblSalaries[[#This Row],[Salary in USD]],"")</f>
        <v/>
      </c>
      <c r="M1303" s="9" t="str">
        <f>IF($T1303,tblSalaries[[#This Row],[Your Job Title]],"")</f>
        <v/>
      </c>
      <c r="N1303" s="9" t="str">
        <f>IF($T1303,tblSalaries[[#This Row],[Job Type]],"")</f>
        <v/>
      </c>
      <c r="O1303" s="9" t="str">
        <f>IF($T1303,tblSalaries[[#This Row],[clean Country]],"")</f>
        <v/>
      </c>
      <c r="P1303" s="9" t="str">
        <f>IF($T1303,tblSalaries[[#This Row],[How many hours of a day you work on Excel]],"")</f>
        <v/>
      </c>
      <c r="Q1303" s="9" t="str">
        <f>IF($T1303,tblSalaries[[#This Row],[Years of Experience]],"")</f>
        <v/>
      </c>
      <c r="R1303" s="9" t="str">
        <f>IF($T1303,tblSalaries[[#This Row],[Region]],"")</f>
        <v/>
      </c>
      <c r="T1303" s="11">
        <f t="shared" si="20"/>
        <v>0</v>
      </c>
      <c r="U1303" s="11">
        <f>VLOOKUP(tblSalaries[[#This Row],[Region]],SReg,2,FALSE)</f>
        <v>0</v>
      </c>
      <c r="V1303" s="11">
        <f>VLOOKUP(tblSalaries[[#This Row],[How many hours of a day you work on Excel]],SHours,2,FALSE)</f>
        <v>1</v>
      </c>
      <c r="W1303" s="11">
        <f>IF(tblSalaries[[#This Row],[Years of Experience]]="",Filters!$I$10,VLOOKUP(tblSalaries[[#This Row],[Years of Experience]],Filters!$G$3:$I$9,3,TRUE))</f>
        <v>1</v>
      </c>
    </row>
    <row r="1304" spans="2:23" ht="15" customHeight="1" x14ac:dyDescent="0.25">
      <c r="B1304" t="s">
        <v>2700</v>
      </c>
      <c r="C1304" s="1">
        <v>41058.693877314814</v>
      </c>
      <c r="D1304">
        <v>70928.022243027779</v>
      </c>
      <c r="E1304" t="s">
        <v>63</v>
      </c>
      <c r="F1304" t="s">
        <v>294</v>
      </c>
      <c r="G1304" t="s">
        <v>59</v>
      </c>
      <c r="H1304" t="s">
        <v>15</v>
      </c>
      <c r="I1304">
        <v>4</v>
      </c>
      <c r="J1304" t="str">
        <f>VLOOKUP(tblSalaries[[#This Row],[clean Country]],tblCountries[[#All],[Mapping]:[Region]],2,FALSE)</f>
        <v>EMEA</v>
      </c>
      <c r="L1304" s="9" t="str">
        <f>IF($T1304,tblSalaries[[#This Row],[Salary in USD]],"")</f>
        <v/>
      </c>
      <c r="M1304" s="9" t="str">
        <f>IF($T1304,tblSalaries[[#This Row],[Your Job Title]],"")</f>
        <v/>
      </c>
      <c r="N1304" s="9" t="str">
        <f>IF($T1304,tblSalaries[[#This Row],[Job Type]],"")</f>
        <v/>
      </c>
      <c r="O1304" s="9" t="str">
        <f>IF($T1304,tblSalaries[[#This Row],[clean Country]],"")</f>
        <v/>
      </c>
      <c r="P1304" s="9" t="str">
        <f>IF($T1304,tblSalaries[[#This Row],[How many hours of a day you work on Excel]],"")</f>
        <v/>
      </c>
      <c r="Q1304" s="9" t="str">
        <f>IF($T1304,tblSalaries[[#This Row],[Years of Experience]],"")</f>
        <v/>
      </c>
      <c r="R1304" s="9" t="str">
        <f>IF($T1304,tblSalaries[[#This Row],[Region]],"")</f>
        <v/>
      </c>
      <c r="T1304" s="11">
        <f t="shared" si="20"/>
        <v>0</v>
      </c>
      <c r="U1304" s="11">
        <f>VLOOKUP(tblSalaries[[#This Row],[Region]],SReg,2,FALSE)</f>
        <v>0</v>
      </c>
      <c r="V1304" s="11">
        <f>VLOOKUP(tblSalaries[[#This Row],[How many hours of a day you work on Excel]],SHours,2,FALSE)</f>
        <v>0</v>
      </c>
      <c r="W1304" s="11">
        <f>IF(tblSalaries[[#This Row],[Years of Experience]]="",Filters!$I$10,VLOOKUP(tblSalaries[[#This Row],[Years of Experience]],Filters!$G$3:$I$9,3,TRUE))</f>
        <v>0</v>
      </c>
    </row>
    <row r="1305" spans="2:23" ht="15" customHeight="1" x14ac:dyDescent="0.25">
      <c r="B1305" t="s">
        <v>2701</v>
      </c>
      <c r="C1305" s="1">
        <v>41058.6953587963</v>
      </c>
      <c r="D1305">
        <v>52086.37699865592</v>
      </c>
      <c r="E1305" t="s">
        <v>416</v>
      </c>
      <c r="F1305" t="s">
        <v>233</v>
      </c>
      <c r="G1305" t="s">
        <v>478</v>
      </c>
      <c r="H1305" t="s">
        <v>7</v>
      </c>
      <c r="I1305">
        <v>12</v>
      </c>
      <c r="J1305" t="str">
        <f>VLOOKUP(tblSalaries[[#This Row],[clean Country]],tblCountries[[#All],[Mapping]:[Region]],2,FALSE)</f>
        <v>EMEA</v>
      </c>
      <c r="L1305" s="9" t="str">
        <f>IF($T1305,tblSalaries[[#This Row],[Salary in USD]],"")</f>
        <v/>
      </c>
      <c r="M1305" s="9" t="str">
        <f>IF($T1305,tblSalaries[[#This Row],[Your Job Title]],"")</f>
        <v/>
      </c>
      <c r="N1305" s="9" t="str">
        <f>IF($T1305,tblSalaries[[#This Row],[Job Type]],"")</f>
        <v/>
      </c>
      <c r="O1305" s="9" t="str">
        <f>IF($T1305,tblSalaries[[#This Row],[clean Country]],"")</f>
        <v/>
      </c>
      <c r="P1305" s="9" t="str">
        <f>IF($T1305,tblSalaries[[#This Row],[How many hours of a day you work on Excel]],"")</f>
        <v/>
      </c>
      <c r="Q1305" s="9" t="str">
        <f>IF($T1305,tblSalaries[[#This Row],[Years of Experience]],"")</f>
        <v/>
      </c>
      <c r="R1305" s="9" t="str">
        <f>IF($T1305,tblSalaries[[#This Row],[Region]],"")</f>
        <v/>
      </c>
      <c r="T1305" s="11">
        <f t="shared" si="20"/>
        <v>0</v>
      </c>
      <c r="U1305" s="11">
        <f>VLOOKUP(tblSalaries[[#This Row],[Region]],SReg,2,FALSE)</f>
        <v>0</v>
      </c>
      <c r="V1305" s="11">
        <f>VLOOKUP(tblSalaries[[#This Row],[How many hours of a day you work on Excel]],SHours,2,FALSE)</f>
        <v>1</v>
      </c>
      <c r="W1305" s="11">
        <f>IF(tblSalaries[[#This Row],[Years of Experience]]="",Filters!$I$10,VLOOKUP(tblSalaries[[#This Row],[Years of Experience]],Filters!$G$3:$I$9,3,TRUE))</f>
        <v>1</v>
      </c>
    </row>
    <row r="1306" spans="2:23" ht="15" customHeight="1" x14ac:dyDescent="0.25">
      <c r="B1306" t="s">
        <v>2702</v>
      </c>
      <c r="C1306" s="1">
        <v>41058.701203703706</v>
      </c>
      <c r="D1306">
        <v>4897.177089046706</v>
      </c>
      <c r="E1306" t="s">
        <v>1036</v>
      </c>
      <c r="F1306" t="s">
        <v>45</v>
      </c>
      <c r="G1306" t="s">
        <v>6</v>
      </c>
      <c r="H1306" t="s">
        <v>10</v>
      </c>
      <c r="I1306">
        <v>4</v>
      </c>
      <c r="J1306" t="str">
        <f>VLOOKUP(tblSalaries[[#This Row],[clean Country]],tblCountries[[#All],[Mapping]:[Region]],2,FALSE)</f>
        <v>APAC</v>
      </c>
      <c r="L1306" s="9" t="str">
        <f>IF($T1306,tblSalaries[[#This Row],[Salary in USD]],"")</f>
        <v/>
      </c>
      <c r="M1306" s="9" t="str">
        <f>IF($T1306,tblSalaries[[#This Row],[Your Job Title]],"")</f>
        <v/>
      </c>
      <c r="N1306" s="9" t="str">
        <f>IF($T1306,tblSalaries[[#This Row],[Job Type]],"")</f>
        <v/>
      </c>
      <c r="O1306" s="9" t="str">
        <f>IF($T1306,tblSalaries[[#This Row],[clean Country]],"")</f>
        <v/>
      </c>
      <c r="P1306" s="9" t="str">
        <f>IF($T1306,tblSalaries[[#This Row],[How many hours of a day you work on Excel]],"")</f>
        <v/>
      </c>
      <c r="Q1306" s="9" t="str">
        <f>IF($T1306,tblSalaries[[#This Row],[Years of Experience]],"")</f>
        <v/>
      </c>
      <c r="R1306" s="9" t="str">
        <f>IF($T1306,tblSalaries[[#This Row],[Region]],"")</f>
        <v/>
      </c>
      <c r="T1306" s="11">
        <f t="shared" si="20"/>
        <v>0</v>
      </c>
      <c r="U1306" s="11">
        <f>VLOOKUP(tblSalaries[[#This Row],[Region]],SReg,2,FALSE)</f>
        <v>0</v>
      </c>
      <c r="V1306" s="11">
        <f>VLOOKUP(tblSalaries[[#This Row],[How many hours of a day you work on Excel]],SHours,2,FALSE)</f>
        <v>1</v>
      </c>
      <c r="W1306" s="11">
        <f>IF(tblSalaries[[#This Row],[Years of Experience]]="",Filters!$I$10,VLOOKUP(tblSalaries[[#This Row],[Years of Experience]],Filters!$G$3:$I$9,3,TRUE))</f>
        <v>0</v>
      </c>
    </row>
    <row r="1307" spans="2:23" ht="15" customHeight="1" x14ac:dyDescent="0.25">
      <c r="B1307" t="s">
        <v>2703</v>
      </c>
      <c r="C1307" s="1">
        <v>41058.705358796295</v>
      </c>
      <c r="D1307">
        <v>63807.047488395103</v>
      </c>
      <c r="E1307" t="s">
        <v>694</v>
      </c>
      <c r="F1307" t="s">
        <v>258</v>
      </c>
      <c r="G1307" t="s">
        <v>526</v>
      </c>
      <c r="H1307" t="s">
        <v>10</v>
      </c>
      <c r="I1307">
        <v>15</v>
      </c>
      <c r="J1307" t="str">
        <f>VLOOKUP(tblSalaries[[#This Row],[clean Country]],tblCountries[[#All],[Mapping]:[Region]],2,FALSE)</f>
        <v>APAC</v>
      </c>
      <c r="L1307" s="9" t="str">
        <f>IF($T1307,tblSalaries[[#This Row],[Salary in USD]],"")</f>
        <v/>
      </c>
      <c r="M1307" s="9" t="str">
        <f>IF($T1307,tblSalaries[[#This Row],[Your Job Title]],"")</f>
        <v/>
      </c>
      <c r="N1307" s="9" t="str">
        <f>IF($T1307,tblSalaries[[#This Row],[Job Type]],"")</f>
        <v/>
      </c>
      <c r="O1307" s="9" t="str">
        <f>IF($T1307,tblSalaries[[#This Row],[clean Country]],"")</f>
        <v/>
      </c>
      <c r="P1307" s="9" t="str">
        <f>IF($T1307,tblSalaries[[#This Row],[How many hours of a day you work on Excel]],"")</f>
        <v/>
      </c>
      <c r="Q1307" s="9" t="str">
        <f>IF($T1307,tblSalaries[[#This Row],[Years of Experience]],"")</f>
        <v/>
      </c>
      <c r="R1307" s="9" t="str">
        <f>IF($T1307,tblSalaries[[#This Row],[Region]],"")</f>
        <v/>
      </c>
      <c r="T1307" s="11">
        <f t="shared" si="20"/>
        <v>0</v>
      </c>
      <c r="U1307" s="11">
        <f>VLOOKUP(tblSalaries[[#This Row],[Region]],SReg,2,FALSE)</f>
        <v>0</v>
      </c>
      <c r="V1307" s="11">
        <f>VLOOKUP(tblSalaries[[#This Row],[How many hours of a day you work on Excel]],SHours,2,FALSE)</f>
        <v>1</v>
      </c>
      <c r="W1307" s="11">
        <f>IF(tblSalaries[[#This Row],[Years of Experience]]="",Filters!$I$10,VLOOKUP(tblSalaries[[#This Row],[Years of Experience]],Filters!$G$3:$I$9,3,TRUE))</f>
        <v>1</v>
      </c>
    </row>
    <row r="1308" spans="2:23" ht="15" customHeight="1" x14ac:dyDescent="0.25">
      <c r="B1308" t="s">
        <v>2704</v>
      </c>
      <c r="C1308" s="1">
        <v>41058.712164351855</v>
      </c>
      <c r="D1308">
        <v>24000</v>
      </c>
      <c r="E1308" t="s">
        <v>1037</v>
      </c>
      <c r="F1308" t="s">
        <v>45</v>
      </c>
      <c r="G1308" t="s">
        <v>110</v>
      </c>
      <c r="H1308" t="s">
        <v>7</v>
      </c>
      <c r="I1308">
        <v>5</v>
      </c>
      <c r="J1308" t="str">
        <f>VLOOKUP(tblSalaries[[#This Row],[clean Country]],tblCountries[[#All],[Mapping]:[Region]],2,FALSE)</f>
        <v>EMEA</v>
      </c>
      <c r="L1308" s="9" t="str">
        <f>IF($T1308,tblSalaries[[#This Row],[Salary in USD]],"")</f>
        <v/>
      </c>
      <c r="M1308" s="9" t="str">
        <f>IF($T1308,tblSalaries[[#This Row],[Your Job Title]],"")</f>
        <v/>
      </c>
      <c r="N1308" s="9" t="str">
        <f>IF($T1308,tblSalaries[[#This Row],[Job Type]],"")</f>
        <v/>
      </c>
      <c r="O1308" s="9" t="str">
        <f>IF($T1308,tblSalaries[[#This Row],[clean Country]],"")</f>
        <v/>
      </c>
      <c r="P1308" s="9" t="str">
        <f>IF($T1308,tblSalaries[[#This Row],[How many hours of a day you work on Excel]],"")</f>
        <v/>
      </c>
      <c r="Q1308" s="9" t="str">
        <f>IF($T1308,tblSalaries[[#This Row],[Years of Experience]],"")</f>
        <v/>
      </c>
      <c r="R1308" s="9" t="str">
        <f>IF($T1308,tblSalaries[[#This Row],[Region]],"")</f>
        <v/>
      </c>
      <c r="T1308" s="11">
        <f t="shared" si="20"/>
        <v>0</v>
      </c>
      <c r="U1308" s="11">
        <f>VLOOKUP(tblSalaries[[#This Row],[Region]],SReg,2,FALSE)</f>
        <v>0</v>
      </c>
      <c r="V1308" s="11">
        <f>VLOOKUP(tblSalaries[[#This Row],[How many hours of a day you work on Excel]],SHours,2,FALSE)</f>
        <v>1</v>
      </c>
      <c r="W1308" s="11">
        <f>IF(tblSalaries[[#This Row],[Years of Experience]]="",Filters!$I$10,VLOOKUP(tblSalaries[[#This Row],[Years of Experience]],Filters!$G$3:$I$9,3,TRUE))</f>
        <v>0</v>
      </c>
    </row>
    <row r="1309" spans="2:23" ht="15" customHeight="1" x14ac:dyDescent="0.25">
      <c r="B1309" t="s">
        <v>2705</v>
      </c>
      <c r="C1309" s="1">
        <v>41058.714606481481</v>
      </c>
      <c r="D1309">
        <v>60000</v>
      </c>
      <c r="E1309" t="s">
        <v>1039</v>
      </c>
      <c r="F1309" t="s">
        <v>45</v>
      </c>
      <c r="G1309" t="s">
        <v>1040</v>
      </c>
      <c r="H1309" t="s">
        <v>10</v>
      </c>
      <c r="I1309">
        <v>20</v>
      </c>
      <c r="J1309" t="str">
        <f>VLOOKUP(tblSalaries[[#This Row],[clean Country]],tblCountries[[#All],[Mapping]:[Region]],2,FALSE)</f>
        <v>EMEA</v>
      </c>
      <c r="L1309" s="9" t="str">
        <f>IF($T1309,tblSalaries[[#This Row],[Salary in USD]],"")</f>
        <v/>
      </c>
      <c r="M1309" s="9" t="str">
        <f>IF($T1309,tblSalaries[[#This Row],[Your Job Title]],"")</f>
        <v/>
      </c>
      <c r="N1309" s="9" t="str">
        <f>IF($T1309,tblSalaries[[#This Row],[Job Type]],"")</f>
        <v/>
      </c>
      <c r="O1309" s="9" t="str">
        <f>IF($T1309,tblSalaries[[#This Row],[clean Country]],"")</f>
        <v/>
      </c>
      <c r="P1309" s="9" t="str">
        <f>IF($T1309,tblSalaries[[#This Row],[How many hours of a day you work on Excel]],"")</f>
        <v/>
      </c>
      <c r="Q1309" s="9" t="str">
        <f>IF($T1309,tblSalaries[[#This Row],[Years of Experience]],"")</f>
        <v/>
      </c>
      <c r="R1309" s="9" t="str">
        <f>IF($T1309,tblSalaries[[#This Row],[Region]],"")</f>
        <v/>
      </c>
      <c r="T1309" s="11">
        <f t="shared" si="20"/>
        <v>0</v>
      </c>
      <c r="U1309" s="11">
        <f>VLOOKUP(tblSalaries[[#This Row],[Region]],SReg,2,FALSE)</f>
        <v>0</v>
      </c>
      <c r="V1309" s="11">
        <f>VLOOKUP(tblSalaries[[#This Row],[How many hours of a day you work on Excel]],SHours,2,FALSE)</f>
        <v>1</v>
      </c>
      <c r="W1309" s="11">
        <f>IF(tblSalaries[[#This Row],[Years of Experience]]="",Filters!$I$10,VLOOKUP(tblSalaries[[#This Row],[Years of Experience]],Filters!$G$3:$I$9,3,TRUE))</f>
        <v>1</v>
      </c>
    </row>
    <row r="1310" spans="2:23" ht="15" customHeight="1" x14ac:dyDescent="0.25">
      <c r="B1310" t="s">
        <v>2706</v>
      </c>
      <c r="C1310" s="1">
        <v>41058.715185185189</v>
      </c>
      <c r="D1310">
        <v>5342.3750062327708</v>
      </c>
      <c r="E1310" t="s">
        <v>1041</v>
      </c>
      <c r="F1310" t="s">
        <v>17</v>
      </c>
      <c r="G1310" t="s">
        <v>6</v>
      </c>
      <c r="H1310" t="s">
        <v>10</v>
      </c>
      <c r="I1310">
        <v>3</v>
      </c>
      <c r="J1310" t="str">
        <f>VLOOKUP(tblSalaries[[#This Row],[clean Country]],tblCountries[[#All],[Mapping]:[Region]],2,FALSE)</f>
        <v>APAC</v>
      </c>
      <c r="L1310" s="9" t="str">
        <f>IF($T1310,tblSalaries[[#This Row],[Salary in USD]],"")</f>
        <v/>
      </c>
      <c r="M1310" s="9" t="str">
        <f>IF($T1310,tblSalaries[[#This Row],[Your Job Title]],"")</f>
        <v/>
      </c>
      <c r="N1310" s="9" t="str">
        <f>IF($T1310,tblSalaries[[#This Row],[Job Type]],"")</f>
        <v/>
      </c>
      <c r="O1310" s="9" t="str">
        <f>IF($T1310,tblSalaries[[#This Row],[clean Country]],"")</f>
        <v/>
      </c>
      <c r="P1310" s="9" t="str">
        <f>IF($T1310,tblSalaries[[#This Row],[How many hours of a day you work on Excel]],"")</f>
        <v/>
      </c>
      <c r="Q1310" s="9" t="str">
        <f>IF($T1310,tblSalaries[[#This Row],[Years of Experience]],"")</f>
        <v/>
      </c>
      <c r="R1310" s="9" t="str">
        <f>IF($T1310,tblSalaries[[#This Row],[Region]],"")</f>
        <v/>
      </c>
      <c r="T1310" s="11">
        <f t="shared" si="20"/>
        <v>0</v>
      </c>
      <c r="U1310" s="11">
        <f>VLOOKUP(tblSalaries[[#This Row],[Region]],SReg,2,FALSE)</f>
        <v>0</v>
      </c>
      <c r="V1310" s="11">
        <f>VLOOKUP(tblSalaries[[#This Row],[How many hours of a day you work on Excel]],SHours,2,FALSE)</f>
        <v>1</v>
      </c>
      <c r="W1310" s="11">
        <f>IF(tblSalaries[[#This Row],[Years of Experience]]="",Filters!$I$10,VLOOKUP(tblSalaries[[#This Row],[Years of Experience]],Filters!$G$3:$I$9,3,TRUE))</f>
        <v>0</v>
      </c>
    </row>
    <row r="1311" spans="2:23" ht="15" customHeight="1" x14ac:dyDescent="0.25">
      <c r="B1311" t="s">
        <v>2707</v>
      </c>
      <c r="C1311" s="1">
        <v>41058.719675925924</v>
      </c>
      <c r="D1311">
        <v>8903.9583437212841</v>
      </c>
      <c r="E1311" t="s">
        <v>1042</v>
      </c>
      <c r="F1311" t="s">
        <v>45</v>
      </c>
      <c r="G1311" t="s">
        <v>6</v>
      </c>
      <c r="H1311" t="s">
        <v>15</v>
      </c>
      <c r="I1311">
        <v>5</v>
      </c>
      <c r="J1311" t="str">
        <f>VLOOKUP(tblSalaries[[#This Row],[clean Country]],tblCountries[[#All],[Mapping]:[Region]],2,FALSE)</f>
        <v>APAC</v>
      </c>
      <c r="L1311" s="9" t="str">
        <f>IF($T1311,tblSalaries[[#This Row],[Salary in USD]],"")</f>
        <v/>
      </c>
      <c r="M1311" s="9" t="str">
        <f>IF($T1311,tblSalaries[[#This Row],[Your Job Title]],"")</f>
        <v/>
      </c>
      <c r="N1311" s="9" t="str">
        <f>IF($T1311,tblSalaries[[#This Row],[Job Type]],"")</f>
        <v/>
      </c>
      <c r="O1311" s="9" t="str">
        <f>IF($T1311,tblSalaries[[#This Row],[clean Country]],"")</f>
        <v/>
      </c>
      <c r="P1311" s="9" t="str">
        <f>IF($T1311,tblSalaries[[#This Row],[How many hours of a day you work on Excel]],"")</f>
        <v/>
      </c>
      <c r="Q1311" s="9" t="str">
        <f>IF($T1311,tblSalaries[[#This Row],[Years of Experience]],"")</f>
        <v/>
      </c>
      <c r="R1311" s="9" t="str">
        <f>IF($T1311,tblSalaries[[#This Row],[Region]],"")</f>
        <v/>
      </c>
      <c r="T1311" s="11">
        <f t="shared" si="20"/>
        <v>0</v>
      </c>
      <c r="U1311" s="11">
        <f>VLOOKUP(tblSalaries[[#This Row],[Region]],SReg,2,FALSE)</f>
        <v>0</v>
      </c>
      <c r="V1311" s="11">
        <f>VLOOKUP(tblSalaries[[#This Row],[How many hours of a day you work on Excel]],SHours,2,FALSE)</f>
        <v>0</v>
      </c>
      <c r="W1311" s="11">
        <f>IF(tblSalaries[[#This Row],[Years of Experience]]="",Filters!$I$10,VLOOKUP(tblSalaries[[#This Row],[Years of Experience]],Filters!$G$3:$I$9,3,TRUE))</f>
        <v>0</v>
      </c>
    </row>
    <row r="1312" spans="2:23" ht="15" customHeight="1" x14ac:dyDescent="0.25">
      <c r="B1312" t="s">
        <v>2708</v>
      </c>
      <c r="C1312" s="1">
        <v>41058.720289351855</v>
      </c>
      <c r="D1312">
        <v>40980.635073749385</v>
      </c>
      <c r="E1312" t="s">
        <v>1043</v>
      </c>
      <c r="F1312" t="s">
        <v>17</v>
      </c>
      <c r="G1312" t="s">
        <v>59</v>
      </c>
      <c r="H1312" t="s">
        <v>7</v>
      </c>
      <c r="I1312">
        <v>2</v>
      </c>
      <c r="J1312" t="str">
        <f>VLOOKUP(tblSalaries[[#This Row],[clean Country]],tblCountries[[#All],[Mapping]:[Region]],2,FALSE)</f>
        <v>EMEA</v>
      </c>
      <c r="L1312" s="9" t="str">
        <f>IF($T1312,tblSalaries[[#This Row],[Salary in USD]],"")</f>
        <v/>
      </c>
      <c r="M1312" s="9" t="str">
        <f>IF($T1312,tblSalaries[[#This Row],[Your Job Title]],"")</f>
        <v/>
      </c>
      <c r="N1312" s="9" t="str">
        <f>IF($T1312,tblSalaries[[#This Row],[Job Type]],"")</f>
        <v/>
      </c>
      <c r="O1312" s="9" t="str">
        <f>IF($T1312,tblSalaries[[#This Row],[clean Country]],"")</f>
        <v/>
      </c>
      <c r="P1312" s="9" t="str">
        <f>IF($T1312,tblSalaries[[#This Row],[How many hours of a day you work on Excel]],"")</f>
        <v/>
      </c>
      <c r="Q1312" s="9" t="str">
        <f>IF($T1312,tblSalaries[[#This Row],[Years of Experience]],"")</f>
        <v/>
      </c>
      <c r="R1312" s="9" t="str">
        <f>IF($T1312,tblSalaries[[#This Row],[Region]],"")</f>
        <v/>
      </c>
      <c r="T1312" s="11">
        <f t="shared" si="20"/>
        <v>0</v>
      </c>
      <c r="U1312" s="11">
        <f>VLOOKUP(tblSalaries[[#This Row],[Region]],SReg,2,FALSE)</f>
        <v>0</v>
      </c>
      <c r="V1312" s="11">
        <f>VLOOKUP(tblSalaries[[#This Row],[How many hours of a day you work on Excel]],SHours,2,FALSE)</f>
        <v>1</v>
      </c>
      <c r="W1312" s="11">
        <f>IF(tblSalaries[[#This Row],[Years of Experience]]="",Filters!$I$10,VLOOKUP(tblSalaries[[#This Row],[Years of Experience]],Filters!$G$3:$I$9,3,TRUE))</f>
        <v>0</v>
      </c>
    </row>
    <row r="1313" spans="2:23" ht="15" customHeight="1" x14ac:dyDescent="0.25">
      <c r="B1313" t="s">
        <v>2709</v>
      </c>
      <c r="C1313" s="1">
        <v>41058.720671296294</v>
      </c>
      <c r="D1313">
        <v>10684.750012465542</v>
      </c>
      <c r="E1313" t="s">
        <v>751</v>
      </c>
      <c r="F1313" t="s">
        <v>45</v>
      </c>
      <c r="G1313" t="s">
        <v>6</v>
      </c>
      <c r="H1313" t="s">
        <v>22</v>
      </c>
      <c r="I1313">
        <v>7</v>
      </c>
      <c r="J1313" t="str">
        <f>VLOOKUP(tblSalaries[[#This Row],[clean Country]],tblCountries[[#All],[Mapping]:[Region]],2,FALSE)</f>
        <v>APAC</v>
      </c>
      <c r="L1313" s="9" t="str">
        <f>IF($T1313,tblSalaries[[#This Row],[Salary in USD]],"")</f>
        <v/>
      </c>
      <c r="M1313" s="9" t="str">
        <f>IF($T1313,tblSalaries[[#This Row],[Your Job Title]],"")</f>
        <v/>
      </c>
      <c r="N1313" s="9" t="str">
        <f>IF($T1313,tblSalaries[[#This Row],[Job Type]],"")</f>
        <v/>
      </c>
      <c r="O1313" s="9" t="str">
        <f>IF($T1313,tblSalaries[[#This Row],[clean Country]],"")</f>
        <v/>
      </c>
      <c r="P1313" s="9" t="str">
        <f>IF($T1313,tblSalaries[[#This Row],[How many hours of a day you work on Excel]],"")</f>
        <v/>
      </c>
      <c r="Q1313" s="9" t="str">
        <f>IF($T1313,tblSalaries[[#This Row],[Years of Experience]],"")</f>
        <v/>
      </c>
      <c r="R1313" s="9" t="str">
        <f>IF($T1313,tblSalaries[[#This Row],[Region]],"")</f>
        <v/>
      </c>
      <c r="T1313" s="11">
        <f t="shared" si="20"/>
        <v>0</v>
      </c>
      <c r="U1313" s="11">
        <f>VLOOKUP(tblSalaries[[#This Row],[Region]],SReg,2,FALSE)</f>
        <v>0</v>
      </c>
      <c r="V1313" s="11">
        <f>VLOOKUP(tblSalaries[[#This Row],[How many hours of a day you work on Excel]],SHours,2,FALSE)</f>
        <v>0</v>
      </c>
      <c r="W1313" s="11">
        <f>IF(tblSalaries[[#This Row],[Years of Experience]]="",Filters!$I$10,VLOOKUP(tblSalaries[[#This Row],[Years of Experience]],Filters!$G$3:$I$9,3,TRUE))</f>
        <v>0</v>
      </c>
    </row>
    <row r="1314" spans="2:23" ht="15" customHeight="1" x14ac:dyDescent="0.25">
      <c r="B1314" t="s">
        <v>2710</v>
      </c>
      <c r="C1314" s="1">
        <v>41058.729664351849</v>
      </c>
      <c r="D1314">
        <v>21369.500024931083</v>
      </c>
      <c r="E1314" t="s">
        <v>294</v>
      </c>
      <c r="F1314" t="s">
        <v>294</v>
      </c>
      <c r="G1314" t="s">
        <v>6</v>
      </c>
      <c r="H1314" t="s">
        <v>15</v>
      </c>
      <c r="I1314">
        <v>21</v>
      </c>
      <c r="J1314" t="str">
        <f>VLOOKUP(tblSalaries[[#This Row],[clean Country]],tblCountries[[#All],[Mapping]:[Region]],2,FALSE)</f>
        <v>APAC</v>
      </c>
      <c r="L1314" s="9" t="str">
        <f>IF($T1314,tblSalaries[[#This Row],[Salary in USD]],"")</f>
        <v/>
      </c>
      <c r="M1314" s="9" t="str">
        <f>IF($T1314,tblSalaries[[#This Row],[Your Job Title]],"")</f>
        <v/>
      </c>
      <c r="N1314" s="9" t="str">
        <f>IF($T1314,tblSalaries[[#This Row],[Job Type]],"")</f>
        <v/>
      </c>
      <c r="O1314" s="9" t="str">
        <f>IF($T1314,tblSalaries[[#This Row],[clean Country]],"")</f>
        <v/>
      </c>
      <c r="P1314" s="9" t="str">
        <f>IF($T1314,tblSalaries[[#This Row],[How many hours of a day you work on Excel]],"")</f>
        <v/>
      </c>
      <c r="Q1314" s="9" t="str">
        <f>IF($T1314,tblSalaries[[#This Row],[Years of Experience]],"")</f>
        <v/>
      </c>
      <c r="R1314" s="9" t="str">
        <f>IF($T1314,tblSalaries[[#This Row],[Region]],"")</f>
        <v/>
      </c>
      <c r="T1314" s="11">
        <f t="shared" si="20"/>
        <v>0</v>
      </c>
      <c r="U1314" s="11">
        <f>VLOOKUP(tblSalaries[[#This Row],[Region]],SReg,2,FALSE)</f>
        <v>0</v>
      </c>
      <c r="V1314" s="11">
        <f>VLOOKUP(tblSalaries[[#This Row],[How many hours of a day you work on Excel]],SHours,2,FALSE)</f>
        <v>0</v>
      </c>
      <c r="W1314" s="11">
        <f>IF(tblSalaries[[#This Row],[Years of Experience]]="",Filters!$I$10,VLOOKUP(tblSalaries[[#This Row],[Years of Experience]],Filters!$G$3:$I$9,3,TRUE))</f>
        <v>1</v>
      </c>
    </row>
    <row r="1315" spans="2:23" ht="15" customHeight="1" x14ac:dyDescent="0.25">
      <c r="B1315" t="s">
        <v>2711</v>
      </c>
      <c r="C1315" s="1">
        <v>41058.733483796299</v>
      </c>
      <c r="D1315">
        <v>18000</v>
      </c>
      <c r="E1315" t="s">
        <v>1044</v>
      </c>
      <c r="F1315" t="s">
        <v>45</v>
      </c>
      <c r="G1315" t="s">
        <v>1045</v>
      </c>
      <c r="H1315" t="s">
        <v>7</v>
      </c>
      <c r="I1315">
        <v>12</v>
      </c>
      <c r="J1315" t="str">
        <f>VLOOKUP(tblSalaries[[#This Row],[clean Country]],tblCountries[[#All],[Mapping]:[Region]],2,FALSE)</f>
        <v>EMEA</v>
      </c>
      <c r="L1315" s="9" t="str">
        <f>IF($T1315,tblSalaries[[#This Row],[Salary in USD]],"")</f>
        <v/>
      </c>
      <c r="M1315" s="9" t="str">
        <f>IF($T1315,tblSalaries[[#This Row],[Your Job Title]],"")</f>
        <v/>
      </c>
      <c r="N1315" s="9" t="str">
        <f>IF($T1315,tblSalaries[[#This Row],[Job Type]],"")</f>
        <v/>
      </c>
      <c r="O1315" s="9" t="str">
        <f>IF($T1315,tblSalaries[[#This Row],[clean Country]],"")</f>
        <v/>
      </c>
      <c r="P1315" s="9" t="str">
        <f>IF($T1315,tblSalaries[[#This Row],[How many hours of a day you work on Excel]],"")</f>
        <v/>
      </c>
      <c r="Q1315" s="9" t="str">
        <f>IF($T1315,tblSalaries[[#This Row],[Years of Experience]],"")</f>
        <v/>
      </c>
      <c r="R1315" s="9" t="str">
        <f>IF($T1315,tblSalaries[[#This Row],[Region]],"")</f>
        <v/>
      </c>
      <c r="T1315" s="11">
        <f t="shared" si="20"/>
        <v>0</v>
      </c>
      <c r="U1315" s="11">
        <f>VLOOKUP(tblSalaries[[#This Row],[Region]],SReg,2,FALSE)</f>
        <v>0</v>
      </c>
      <c r="V1315" s="11">
        <f>VLOOKUP(tblSalaries[[#This Row],[How many hours of a day you work on Excel]],SHours,2,FALSE)</f>
        <v>1</v>
      </c>
      <c r="W1315" s="11">
        <f>IF(tblSalaries[[#This Row],[Years of Experience]]="",Filters!$I$10,VLOOKUP(tblSalaries[[#This Row],[Years of Experience]],Filters!$G$3:$I$9,3,TRUE))</f>
        <v>1</v>
      </c>
    </row>
    <row r="1316" spans="2:23" ht="15" customHeight="1" x14ac:dyDescent="0.25">
      <c r="B1316" t="s">
        <v>2712</v>
      </c>
      <c r="C1316" s="1">
        <v>41058.73605324074</v>
      </c>
      <c r="D1316">
        <v>41000</v>
      </c>
      <c r="E1316" t="s">
        <v>1046</v>
      </c>
      <c r="F1316" t="s">
        <v>45</v>
      </c>
      <c r="G1316" t="s">
        <v>337</v>
      </c>
      <c r="H1316" t="s">
        <v>15</v>
      </c>
      <c r="I1316">
        <v>4</v>
      </c>
      <c r="J1316" t="str">
        <f>VLOOKUP(tblSalaries[[#This Row],[clean Country]],tblCountries[[#All],[Mapping]:[Region]],2,FALSE)</f>
        <v>EMEA</v>
      </c>
      <c r="L1316" s="9" t="str">
        <f>IF($T1316,tblSalaries[[#This Row],[Salary in USD]],"")</f>
        <v/>
      </c>
      <c r="M1316" s="9" t="str">
        <f>IF($T1316,tblSalaries[[#This Row],[Your Job Title]],"")</f>
        <v/>
      </c>
      <c r="N1316" s="9" t="str">
        <f>IF($T1316,tblSalaries[[#This Row],[Job Type]],"")</f>
        <v/>
      </c>
      <c r="O1316" s="9" t="str">
        <f>IF($T1316,tblSalaries[[#This Row],[clean Country]],"")</f>
        <v/>
      </c>
      <c r="P1316" s="9" t="str">
        <f>IF($T1316,tblSalaries[[#This Row],[How many hours of a day you work on Excel]],"")</f>
        <v/>
      </c>
      <c r="Q1316" s="9" t="str">
        <f>IF($T1316,tblSalaries[[#This Row],[Years of Experience]],"")</f>
        <v/>
      </c>
      <c r="R1316" s="9" t="str">
        <f>IF($T1316,tblSalaries[[#This Row],[Region]],"")</f>
        <v/>
      </c>
      <c r="T1316" s="11">
        <f t="shared" si="20"/>
        <v>0</v>
      </c>
      <c r="U1316" s="11">
        <f>VLOOKUP(tblSalaries[[#This Row],[Region]],SReg,2,FALSE)</f>
        <v>0</v>
      </c>
      <c r="V1316" s="11">
        <f>VLOOKUP(tblSalaries[[#This Row],[How many hours of a day you work on Excel]],SHours,2,FALSE)</f>
        <v>0</v>
      </c>
      <c r="W1316" s="11">
        <f>IF(tblSalaries[[#This Row],[Years of Experience]]="",Filters!$I$10,VLOOKUP(tblSalaries[[#This Row],[Years of Experience]],Filters!$G$3:$I$9,3,TRUE))</f>
        <v>0</v>
      </c>
    </row>
    <row r="1317" spans="2:23" ht="15" customHeight="1" x14ac:dyDescent="0.25">
      <c r="B1317" t="s">
        <v>2713</v>
      </c>
      <c r="C1317" s="1">
        <v>41058.740266203706</v>
      </c>
      <c r="D1317">
        <v>28492.66669990811</v>
      </c>
      <c r="E1317" t="s">
        <v>1047</v>
      </c>
      <c r="F1317" t="s">
        <v>17</v>
      </c>
      <c r="G1317" t="s">
        <v>6</v>
      </c>
      <c r="H1317" t="s">
        <v>15</v>
      </c>
      <c r="I1317">
        <v>4</v>
      </c>
      <c r="J1317" t="str">
        <f>VLOOKUP(tblSalaries[[#This Row],[clean Country]],tblCountries[[#All],[Mapping]:[Region]],2,FALSE)</f>
        <v>APAC</v>
      </c>
      <c r="L1317" s="9" t="str">
        <f>IF($T1317,tblSalaries[[#This Row],[Salary in USD]],"")</f>
        <v/>
      </c>
      <c r="M1317" s="9" t="str">
        <f>IF($T1317,tblSalaries[[#This Row],[Your Job Title]],"")</f>
        <v/>
      </c>
      <c r="N1317" s="9" t="str">
        <f>IF($T1317,tblSalaries[[#This Row],[Job Type]],"")</f>
        <v/>
      </c>
      <c r="O1317" s="9" t="str">
        <f>IF($T1317,tblSalaries[[#This Row],[clean Country]],"")</f>
        <v/>
      </c>
      <c r="P1317" s="9" t="str">
        <f>IF($T1317,tblSalaries[[#This Row],[How many hours of a day you work on Excel]],"")</f>
        <v/>
      </c>
      <c r="Q1317" s="9" t="str">
        <f>IF($T1317,tblSalaries[[#This Row],[Years of Experience]],"")</f>
        <v/>
      </c>
      <c r="R1317" s="9" t="str">
        <f>IF($T1317,tblSalaries[[#This Row],[Region]],"")</f>
        <v/>
      </c>
      <c r="T1317" s="11">
        <f t="shared" si="20"/>
        <v>0</v>
      </c>
      <c r="U1317" s="11">
        <f>VLOOKUP(tblSalaries[[#This Row],[Region]],SReg,2,FALSE)</f>
        <v>0</v>
      </c>
      <c r="V1317" s="11">
        <f>VLOOKUP(tblSalaries[[#This Row],[How many hours of a day you work on Excel]],SHours,2,FALSE)</f>
        <v>0</v>
      </c>
      <c r="W1317" s="11">
        <f>IF(tblSalaries[[#This Row],[Years of Experience]]="",Filters!$I$10,VLOOKUP(tblSalaries[[#This Row],[Years of Experience]],Filters!$G$3:$I$9,3,TRUE))</f>
        <v>0</v>
      </c>
    </row>
    <row r="1318" spans="2:23" ht="15" customHeight="1" x14ac:dyDescent="0.25">
      <c r="B1318" t="s">
        <v>2714</v>
      </c>
      <c r="C1318" s="1">
        <v>41058.741712962961</v>
      </c>
      <c r="D1318">
        <v>49500</v>
      </c>
      <c r="E1318" t="s">
        <v>98</v>
      </c>
      <c r="F1318" t="s">
        <v>17</v>
      </c>
      <c r="G1318" t="s">
        <v>12</v>
      </c>
      <c r="H1318" t="s">
        <v>7</v>
      </c>
      <c r="I1318">
        <v>4.5</v>
      </c>
      <c r="J1318" t="str">
        <f>VLOOKUP(tblSalaries[[#This Row],[clean Country]],tblCountries[[#All],[Mapping]:[Region]],2,FALSE)</f>
        <v>USA</v>
      </c>
      <c r="L1318" s="9" t="str">
        <f>IF($T1318,tblSalaries[[#This Row],[Salary in USD]],"")</f>
        <v/>
      </c>
      <c r="M1318" s="9" t="str">
        <f>IF($T1318,tblSalaries[[#This Row],[Your Job Title]],"")</f>
        <v/>
      </c>
      <c r="N1318" s="9" t="str">
        <f>IF($T1318,tblSalaries[[#This Row],[Job Type]],"")</f>
        <v/>
      </c>
      <c r="O1318" s="9" t="str">
        <f>IF($T1318,tblSalaries[[#This Row],[clean Country]],"")</f>
        <v/>
      </c>
      <c r="P1318" s="9" t="str">
        <f>IF($T1318,tblSalaries[[#This Row],[How many hours of a day you work on Excel]],"")</f>
        <v/>
      </c>
      <c r="Q1318" s="9" t="str">
        <f>IF($T1318,tblSalaries[[#This Row],[Years of Experience]],"")</f>
        <v/>
      </c>
      <c r="R1318" s="9" t="str">
        <f>IF($T1318,tblSalaries[[#This Row],[Region]],"")</f>
        <v/>
      </c>
      <c r="T1318" s="11">
        <f t="shared" si="20"/>
        <v>0</v>
      </c>
      <c r="U1318" s="11">
        <f>VLOOKUP(tblSalaries[[#This Row],[Region]],SReg,2,FALSE)</f>
        <v>1</v>
      </c>
      <c r="V1318" s="11">
        <f>VLOOKUP(tblSalaries[[#This Row],[How many hours of a day you work on Excel]],SHours,2,FALSE)</f>
        <v>1</v>
      </c>
      <c r="W1318" s="11">
        <f>IF(tblSalaries[[#This Row],[Years of Experience]]="",Filters!$I$10,VLOOKUP(tblSalaries[[#This Row],[Years of Experience]],Filters!$G$3:$I$9,3,TRUE))</f>
        <v>0</v>
      </c>
    </row>
    <row r="1319" spans="2:23" ht="15" customHeight="1" x14ac:dyDescent="0.25">
      <c r="B1319" t="s">
        <v>2715</v>
      </c>
      <c r="C1319" s="1">
        <v>41058.750219907408</v>
      </c>
      <c r="D1319">
        <v>6600</v>
      </c>
      <c r="E1319" t="s">
        <v>1048</v>
      </c>
      <c r="F1319" t="s">
        <v>3391</v>
      </c>
      <c r="G1319" t="s">
        <v>6</v>
      </c>
      <c r="H1319" t="s">
        <v>15</v>
      </c>
      <c r="I1319">
        <v>6.4</v>
      </c>
      <c r="J1319" t="str">
        <f>VLOOKUP(tblSalaries[[#This Row],[clean Country]],tblCountries[[#All],[Mapping]:[Region]],2,FALSE)</f>
        <v>APAC</v>
      </c>
      <c r="L1319" s="9" t="str">
        <f>IF($T1319,tblSalaries[[#This Row],[Salary in USD]],"")</f>
        <v/>
      </c>
      <c r="M1319" s="9" t="str">
        <f>IF($T1319,tblSalaries[[#This Row],[Your Job Title]],"")</f>
        <v/>
      </c>
      <c r="N1319" s="9" t="str">
        <f>IF($T1319,tblSalaries[[#This Row],[Job Type]],"")</f>
        <v/>
      </c>
      <c r="O1319" s="9" t="str">
        <f>IF($T1319,tblSalaries[[#This Row],[clean Country]],"")</f>
        <v/>
      </c>
      <c r="P1319" s="9" t="str">
        <f>IF($T1319,tblSalaries[[#This Row],[How many hours of a day you work on Excel]],"")</f>
        <v/>
      </c>
      <c r="Q1319" s="9" t="str">
        <f>IF($T1319,tblSalaries[[#This Row],[Years of Experience]],"")</f>
        <v/>
      </c>
      <c r="R1319" s="9" t="str">
        <f>IF($T1319,tblSalaries[[#This Row],[Region]],"")</f>
        <v/>
      </c>
      <c r="T1319" s="11">
        <f t="shared" si="20"/>
        <v>0</v>
      </c>
      <c r="U1319" s="11">
        <f>VLOOKUP(tblSalaries[[#This Row],[Region]],SReg,2,FALSE)</f>
        <v>0</v>
      </c>
      <c r="V1319" s="11">
        <f>VLOOKUP(tblSalaries[[#This Row],[How many hours of a day you work on Excel]],SHours,2,FALSE)</f>
        <v>0</v>
      </c>
      <c r="W1319" s="11">
        <f>IF(tblSalaries[[#This Row],[Years of Experience]]="",Filters!$I$10,VLOOKUP(tblSalaries[[#This Row],[Years of Experience]],Filters!$G$3:$I$9,3,TRUE))</f>
        <v>0</v>
      </c>
    </row>
    <row r="1320" spans="2:23" ht="15" customHeight="1" x14ac:dyDescent="0.25">
      <c r="B1320" t="s">
        <v>2716</v>
      </c>
      <c r="C1320" s="1">
        <v>41058.754050925927</v>
      </c>
      <c r="D1320">
        <v>110332.47904470989</v>
      </c>
      <c r="E1320" t="s">
        <v>294</v>
      </c>
      <c r="F1320" t="s">
        <v>294</v>
      </c>
      <c r="G1320" t="s">
        <v>59</v>
      </c>
      <c r="H1320" t="s">
        <v>7</v>
      </c>
      <c r="I1320">
        <v>15</v>
      </c>
      <c r="J1320" t="str">
        <f>VLOOKUP(tblSalaries[[#This Row],[clean Country]],tblCountries[[#All],[Mapping]:[Region]],2,FALSE)</f>
        <v>EMEA</v>
      </c>
      <c r="L1320" s="9" t="str">
        <f>IF($T1320,tblSalaries[[#This Row],[Salary in USD]],"")</f>
        <v/>
      </c>
      <c r="M1320" s="9" t="str">
        <f>IF($T1320,tblSalaries[[#This Row],[Your Job Title]],"")</f>
        <v/>
      </c>
      <c r="N1320" s="9" t="str">
        <f>IF($T1320,tblSalaries[[#This Row],[Job Type]],"")</f>
        <v/>
      </c>
      <c r="O1320" s="9" t="str">
        <f>IF($T1320,tblSalaries[[#This Row],[clean Country]],"")</f>
        <v/>
      </c>
      <c r="P1320" s="9" t="str">
        <f>IF($T1320,tblSalaries[[#This Row],[How many hours of a day you work on Excel]],"")</f>
        <v/>
      </c>
      <c r="Q1320" s="9" t="str">
        <f>IF($T1320,tblSalaries[[#This Row],[Years of Experience]],"")</f>
        <v/>
      </c>
      <c r="R1320" s="9" t="str">
        <f>IF($T1320,tblSalaries[[#This Row],[Region]],"")</f>
        <v/>
      </c>
      <c r="T1320" s="11">
        <f t="shared" si="20"/>
        <v>0</v>
      </c>
      <c r="U1320" s="11">
        <f>VLOOKUP(tblSalaries[[#This Row],[Region]],SReg,2,FALSE)</f>
        <v>0</v>
      </c>
      <c r="V1320" s="11">
        <f>VLOOKUP(tblSalaries[[#This Row],[How many hours of a day you work on Excel]],SHours,2,FALSE)</f>
        <v>1</v>
      </c>
      <c r="W1320" s="11">
        <f>IF(tblSalaries[[#This Row],[Years of Experience]]="",Filters!$I$10,VLOOKUP(tblSalaries[[#This Row],[Years of Experience]],Filters!$G$3:$I$9,3,TRUE))</f>
        <v>1</v>
      </c>
    </row>
    <row r="1321" spans="2:23" ht="15" customHeight="1" x14ac:dyDescent="0.25">
      <c r="B1321" t="s">
        <v>2717</v>
      </c>
      <c r="C1321" s="1">
        <v>41058.760277777779</v>
      </c>
      <c r="D1321">
        <v>47285.348162018527</v>
      </c>
      <c r="E1321" t="s">
        <v>154</v>
      </c>
      <c r="F1321" t="s">
        <v>17</v>
      </c>
      <c r="G1321" t="s">
        <v>59</v>
      </c>
      <c r="H1321" t="s">
        <v>10</v>
      </c>
      <c r="I1321">
        <v>6</v>
      </c>
      <c r="J1321" t="str">
        <f>VLOOKUP(tblSalaries[[#This Row],[clean Country]],tblCountries[[#All],[Mapping]:[Region]],2,FALSE)</f>
        <v>EMEA</v>
      </c>
      <c r="L1321" s="9" t="str">
        <f>IF($T1321,tblSalaries[[#This Row],[Salary in USD]],"")</f>
        <v/>
      </c>
      <c r="M1321" s="9" t="str">
        <f>IF($T1321,tblSalaries[[#This Row],[Your Job Title]],"")</f>
        <v/>
      </c>
      <c r="N1321" s="9" t="str">
        <f>IF($T1321,tblSalaries[[#This Row],[Job Type]],"")</f>
        <v/>
      </c>
      <c r="O1321" s="9" t="str">
        <f>IF($T1321,tblSalaries[[#This Row],[clean Country]],"")</f>
        <v/>
      </c>
      <c r="P1321" s="9" t="str">
        <f>IF($T1321,tblSalaries[[#This Row],[How many hours of a day you work on Excel]],"")</f>
        <v/>
      </c>
      <c r="Q1321" s="9" t="str">
        <f>IF($T1321,tblSalaries[[#This Row],[Years of Experience]],"")</f>
        <v/>
      </c>
      <c r="R1321" s="9" t="str">
        <f>IF($T1321,tblSalaries[[#This Row],[Region]],"")</f>
        <v/>
      </c>
      <c r="T1321" s="11">
        <f t="shared" si="20"/>
        <v>0</v>
      </c>
      <c r="U1321" s="11">
        <f>VLOOKUP(tblSalaries[[#This Row],[Region]],SReg,2,FALSE)</f>
        <v>0</v>
      </c>
      <c r="V1321" s="11">
        <f>VLOOKUP(tblSalaries[[#This Row],[How many hours of a day you work on Excel]],SHours,2,FALSE)</f>
        <v>1</v>
      </c>
      <c r="W1321" s="11">
        <f>IF(tblSalaries[[#This Row],[Years of Experience]]="",Filters!$I$10,VLOOKUP(tblSalaries[[#This Row],[Years of Experience]],Filters!$G$3:$I$9,3,TRUE))</f>
        <v>0</v>
      </c>
    </row>
    <row r="1322" spans="2:23" ht="15" customHeight="1" x14ac:dyDescent="0.25">
      <c r="B1322" t="s">
        <v>2718</v>
      </c>
      <c r="C1322" s="1">
        <v>41058.760335648149</v>
      </c>
      <c r="D1322">
        <v>5300</v>
      </c>
      <c r="E1322" t="s">
        <v>1049</v>
      </c>
      <c r="F1322" t="s">
        <v>45</v>
      </c>
      <c r="G1322" t="s">
        <v>14</v>
      </c>
      <c r="H1322" t="s">
        <v>7</v>
      </c>
      <c r="I1322">
        <v>5</v>
      </c>
      <c r="J1322" t="str">
        <f>VLOOKUP(tblSalaries[[#This Row],[clean Country]],tblCountries[[#All],[Mapping]:[Region]],2,FALSE)</f>
        <v>EMEA</v>
      </c>
      <c r="L1322" s="9" t="str">
        <f>IF($T1322,tblSalaries[[#This Row],[Salary in USD]],"")</f>
        <v/>
      </c>
      <c r="M1322" s="9" t="str">
        <f>IF($T1322,tblSalaries[[#This Row],[Your Job Title]],"")</f>
        <v/>
      </c>
      <c r="N1322" s="9" t="str">
        <f>IF($T1322,tblSalaries[[#This Row],[Job Type]],"")</f>
        <v/>
      </c>
      <c r="O1322" s="9" t="str">
        <f>IF($T1322,tblSalaries[[#This Row],[clean Country]],"")</f>
        <v/>
      </c>
      <c r="P1322" s="9" t="str">
        <f>IF($T1322,tblSalaries[[#This Row],[How many hours of a day you work on Excel]],"")</f>
        <v/>
      </c>
      <c r="Q1322" s="9" t="str">
        <f>IF($T1322,tblSalaries[[#This Row],[Years of Experience]],"")</f>
        <v/>
      </c>
      <c r="R1322" s="9" t="str">
        <f>IF($T1322,tblSalaries[[#This Row],[Region]],"")</f>
        <v/>
      </c>
      <c r="T1322" s="11">
        <f t="shared" si="20"/>
        <v>0</v>
      </c>
      <c r="U1322" s="11">
        <f>VLOOKUP(tblSalaries[[#This Row],[Region]],SReg,2,FALSE)</f>
        <v>0</v>
      </c>
      <c r="V1322" s="11">
        <f>VLOOKUP(tblSalaries[[#This Row],[How many hours of a day you work on Excel]],SHours,2,FALSE)</f>
        <v>1</v>
      </c>
      <c r="W1322" s="11">
        <f>IF(tblSalaries[[#This Row],[Years of Experience]]="",Filters!$I$10,VLOOKUP(tblSalaries[[#This Row],[Years of Experience]],Filters!$G$3:$I$9,3,TRUE))</f>
        <v>0</v>
      </c>
    </row>
    <row r="1323" spans="2:23" ht="15" customHeight="1" x14ac:dyDescent="0.25">
      <c r="B1323" t="s">
        <v>2719</v>
      </c>
      <c r="C1323" s="1">
        <v>41058.764733796299</v>
      </c>
      <c r="D1323">
        <v>43828.780645210471</v>
      </c>
      <c r="E1323" t="s">
        <v>17</v>
      </c>
      <c r="F1323" t="s">
        <v>17</v>
      </c>
      <c r="G1323" t="s">
        <v>491</v>
      </c>
      <c r="H1323" t="s">
        <v>7</v>
      </c>
      <c r="I1323">
        <v>15</v>
      </c>
      <c r="J1323" t="str">
        <f>VLOOKUP(tblSalaries[[#This Row],[clean Country]],tblCountries[[#All],[Mapping]:[Region]],2,FALSE)</f>
        <v>EMEA</v>
      </c>
      <c r="L1323" s="9" t="str">
        <f>IF($T1323,tblSalaries[[#This Row],[Salary in USD]],"")</f>
        <v/>
      </c>
      <c r="M1323" s="9" t="str">
        <f>IF($T1323,tblSalaries[[#This Row],[Your Job Title]],"")</f>
        <v/>
      </c>
      <c r="N1323" s="9" t="str">
        <f>IF($T1323,tblSalaries[[#This Row],[Job Type]],"")</f>
        <v/>
      </c>
      <c r="O1323" s="9" t="str">
        <f>IF($T1323,tblSalaries[[#This Row],[clean Country]],"")</f>
        <v/>
      </c>
      <c r="P1323" s="9" t="str">
        <f>IF($T1323,tblSalaries[[#This Row],[How many hours of a day you work on Excel]],"")</f>
        <v/>
      </c>
      <c r="Q1323" s="9" t="str">
        <f>IF($T1323,tblSalaries[[#This Row],[Years of Experience]],"")</f>
        <v/>
      </c>
      <c r="R1323" s="9" t="str">
        <f>IF($T1323,tblSalaries[[#This Row],[Region]],"")</f>
        <v/>
      </c>
      <c r="T1323" s="11">
        <f t="shared" si="20"/>
        <v>0</v>
      </c>
      <c r="U1323" s="11">
        <f>VLOOKUP(tblSalaries[[#This Row],[Region]],SReg,2,FALSE)</f>
        <v>0</v>
      </c>
      <c r="V1323" s="11">
        <f>VLOOKUP(tblSalaries[[#This Row],[How many hours of a day you work on Excel]],SHours,2,FALSE)</f>
        <v>1</v>
      </c>
      <c r="W1323" s="11">
        <f>IF(tblSalaries[[#This Row],[Years of Experience]]="",Filters!$I$10,VLOOKUP(tblSalaries[[#This Row],[Years of Experience]],Filters!$G$3:$I$9,3,TRUE))</f>
        <v>1</v>
      </c>
    </row>
    <row r="1324" spans="2:23" ht="15" customHeight="1" x14ac:dyDescent="0.25">
      <c r="B1324" t="s">
        <v>2720</v>
      </c>
      <c r="C1324" s="1">
        <v>41058.773009259261</v>
      </c>
      <c r="D1324">
        <v>80000</v>
      </c>
      <c r="E1324" t="s">
        <v>890</v>
      </c>
      <c r="F1324" t="s">
        <v>17</v>
      </c>
      <c r="G1324" t="s">
        <v>12</v>
      </c>
      <c r="H1324" t="s">
        <v>22</v>
      </c>
      <c r="I1324">
        <v>14</v>
      </c>
      <c r="J1324" t="str">
        <f>VLOOKUP(tblSalaries[[#This Row],[clean Country]],tblCountries[[#All],[Mapping]:[Region]],2,FALSE)</f>
        <v>USA</v>
      </c>
      <c r="L1324" s="9" t="str">
        <f>IF($T1324,tblSalaries[[#This Row],[Salary in USD]],"")</f>
        <v/>
      </c>
      <c r="M1324" s="9" t="str">
        <f>IF($T1324,tblSalaries[[#This Row],[Your Job Title]],"")</f>
        <v/>
      </c>
      <c r="N1324" s="9" t="str">
        <f>IF($T1324,tblSalaries[[#This Row],[Job Type]],"")</f>
        <v/>
      </c>
      <c r="O1324" s="9" t="str">
        <f>IF($T1324,tblSalaries[[#This Row],[clean Country]],"")</f>
        <v/>
      </c>
      <c r="P1324" s="9" t="str">
        <f>IF($T1324,tblSalaries[[#This Row],[How many hours of a day you work on Excel]],"")</f>
        <v/>
      </c>
      <c r="Q1324" s="9" t="str">
        <f>IF($T1324,tblSalaries[[#This Row],[Years of Experience]],"")</f>
        <v/>
      </c>
      <c r="R1324" s="9" t="str">
        <f>IF($T1324,tblSalaries[[#This Row],[Region]],"")</f>
        <v/>
      </c>
      <c r="T1324" s="11">
        <f t="shared" si="20"/>
        <v>0</v>
      </c>
      <c r="U1324" s="11">
        <f>VLOOKUP(tblSalaries[[#This Row],[Region]],SReg,2,FALSE)</f>
        <v>1</v>
      </c>
      <c r="V1324" s="11">
        <f>VLOOKUP(tblSalaries[[#This Row],[How many hours of a day you work on Excel]],SHours,2,FALSE)</f>
        <v>0</v>
      </c>
      <c r="W1324" s="11">
        <f>IF(tblSalaries[[#This Row],[Years of Experience]]="",Filters!$I$10,VLOOKUP(tblSalaries[[#This Row],[Years of Experience]],Filters!$G$3:$I$9,3,TRUE))</f>
        <v>1</v>
      </c>
    </row>
    <row r="1325" spans="2:23" ht="15" customHeight="1" x14ac:dyDescent="0.25">
      <c r="B1325" t="s">
        <v>2721</v>
      </c>
      <c r="C1325" s="1">
        <v>41058.774421296293</v>
      </c>
      <c r="D1325">
        <v>11518.711713336908</v>
      </c>
      <c r="E1325" t="s">
        <v>1050</v>
      </c>
      <c r="F1325" t="s">
        <v>17</v>
      </c>
      <c r="G1325" t="s">
        <v>32</v>
      </c>
      <c r="H1325" t="s">
        <v>15</v>
      </c>
      <c r="I1325">
        <v>3</v>
      </c>
      <c r="J1325" t="str">
        <f>VLOOKUP(tblSalaries[[#This Row],[clean Country]],tblCountries[[#All],[Mapping]:[Region]],2,FALSE)</f>
        <v>EMEA</v>
      </c>
      <c r="L1325" s="9" t="str">
        <f>IF($T1325,tblSalaries[[#This Row],[Salary in USD]],"")</f>
        <v/>
      </c>
      <c r="M1325" s="9" t="str">
        <f>IF($T1325,tblSalaries[[#This Row],[Your Job Title]],"")</f>
        <v/>
      </c>
      <c r="N1325" s="9" t="str">
        <f>IF($T1325,tblSalaries[[#This Row],[Job Type]],"")</f>
        <v/>
      </c>
      <c r="O1325" s="9" t="str">
        <f>IF($T1325,tblSalaries[[#This Row],[clean Country]],"")</f>
        <v/>
      </c>
      <c r="P1325" s="9" t="str">
        <f>IF($T1325,tblSalaries[[#This Row],[How many hours of a day you work on Excel]],"")</f>
        <v/>
      </c>
      <c r="Q1325" s="9" t="str">
        <f>IF($T1325,tblSalaries[[#This Row],[Years of Experience]],"")</f>
        <v/>
      </c>
      <c r="R1325" s="9" t="str">
        <f>IF($T1325,tblSalaries[[#This Row],[Region]],"")</f>
        <v/>
      </c>
      <c r="T1325" s="11">
        <f t="shared" si="20"/>
        <v>0</v>
      </c>
      <c r="U1325" s="11">
        <f>VLOOKUP(tblSalaries[[#This Row],[Region]],SReg,2,FALSE)</f>
        <v>0</v>
      </c>
      <c r="V1325" s="11">
        <f>VLOOKUP(tblSalaries[[#This Row],[How many hours of a day you work on Excel]],SHours,2,FALSE)</f>
        <v>0</v>
      </c>
      <c r="W1325" s="11">
        <f>IF(tblSalaries[[#This Row],[Years of Experience]]="",Filters!$I$10,VLOOKUP(tblSalaries[[#This Row],[Years of Experience]],Filters!$G$3:$I$9,3,TRUE))</f>
        <v>0</v>
      </c>
    </row>
    <row r="1326" spans="2:23" ht="15" customHeight="1" x14ac:dyDescent="0.25">
      <c r="B1326" t="s">
        <v>2722</v>
      </c>
      <c r="C1326" s="1">
        <v>41058.774664351855</v>
      </c>
      <c r="D1326">
        <v>152986.44846039536</v>
      </c>
      <c r="E1326" t="s">
        <v>1051</v>
      </c>
      <c r="F1326" t="s">
        <v>17</v>
      </c>
      <c r="G1326" t="s">
        <v>70</v>
      </c>
      <c r="H1326" t="s">
        <v>22</v>
      </c>
      <c r="I1326">
        <v>5.5</v>
      </c>
      <c r="J1326" t="str">
        <f>VLOOKUP(tblSalaries[[#This Row],[clean Country]],tblCountries[[#All],[Mapping]:[Region]],2,FALSE)</f>
        <v>APAC</v>
      </c>
      <c r="L1326" s="9" t="str">
        <f>IF($T1326,tblSalaries[[#This Row],[Salary in USD]],"")</f>
        <v/>
      </c>
      <c r="M1326" s="9" t="str">
        <f>IF($T1326,tblSalaries[[#This Row],[Your Job Title]],"")</f>
        <v/>
      </c>
      <c r="N1326" s="9" t="str">
        <f>IF($T1326,tblSalaries[[#This Row],[Job Type]],"")</f>
        <v/>
      </c>
      <c r="O1326" s="9" t="str">
        <f>IF($T1326,tblSalaries[[#This Row],[clean Country]],"")</f>
        <v/>
      </c>
      <c r="P1326" s="9" t="str">
        <f>IF($T1326,tblSalaries[[#This Row],[How many hours of a day you work on Excel]],"")</f>
        <v/>
      </c>
      <c r="Q1326" s="9" t="str">
        <f>IF($T1326,tblSalaries[[#This Row],[Years of Experience]],"")</f>
        <v/>
      </c>
      <c r="R1326" s="9" t="str">
        <f>IF($T1326,tblSalaries[[#This Row],[Region]],"")</f>
        <v/>
      </c>
      <c r="T1326" s="11">
        <f t="shared" si="20"/>
        <v>0</v>
      </c>
      <c r="U1326" s="11">
        <f>VLOOKUP(tblSalaries[[#This Row],[Region]],SReg,2,FALSE)</f>
        <v>0</v>
      </c>
      <c r="V1326" s="11">
        <f>VLOOKUP(tblSalaries[[#This Row],[How many hours of a day you work on Excel]],SHours,2,FALSE)</f>
        <v>0</v>
      </c>
      <c r="W1326" s="11">
        <f>IF(tblSalaries[[#This Row],[Years of Experience]]="",Filters!$I$10,VLOOKUP(tblSalaries[[#This Row],[Years of Experience]],Filters!$G$3:$I$9,3,TRUE))</f>
        <v>0</v>
      </c>
    </row>
    <row r="1327" spans="2:23" ht="15" customHeight="1" x14ac:dyDescent="0.25">
      <c r="B1327" t="s">
        <v>2723</v>
      </c>
      <c r="C1327" s="1">
        <v>41058.776979166665</v>
      </c>
      <c r="D1327">
        <v>125000</v>
      </c>
      <c r="E1327" t="s">
        <v>1052</v>
      </c>
      <c r="F1327" t="s">
        <v>45</v>
      </c>
      <c r="G1327" t="s">
        <v>12</v>
      </c>
      <c r="H1327" t="s">
        <v>7</v>
      </c>
      <c r="I1327">
        <v>2</v>
      </c>
      <c r="J1327" t="str">
        <f>VLOOKUP(tblSalaries[[#This Row],[clean Country]],tblCountries[[#All],[Mapping]:[Region]],2,FALSE)</f>
        <v>USA</v>
      </c>
      <c r="L1327" s="9" t="str">
        <f>IF($T1327,tblSalaries[[#This Row],[Salary in USD]],"")</f>
        <v/>
      </c>
      <c r="M1327" s="9" t="str">
        <f>IF($T1327,tblSalaries[[#This Row],[Your Job Title]],"")</f>
        <v/>
      </c>
      <c r="N1327" s="9" t="str">
        <f>IF($T1327,tblSalaries[[#This Row],[Job Type]],"")</f>
        <v/>
      </c>
      <c r="O1327" s="9" t="str">
        <f>IF($T1327,tblSalaries[[#This Row],[clean Country]],"")</f>
        <v/>
      </c>
      <c r="P1327" s="9" t="str">
        <f>IF($T1327,tblSalaries[[#This Row],[How many hours of a day you work on Excel]],"")</f>
        <v/>
      </c>
      <c r="Q1327" s="9" t="str">
        <f>IF($T1327,tblSalaries[[#This Row],[Years of Experience]],"")</f>
        <v/>
      </c>
      <c r="R1327" s="9" t="str">
        <f>IF($T1327,tblSalaries[[#This Row],[Region]],"")</f>
        <v/>
      </c>
      <c r="T1327" s="11">
        <f t="shared" si="20"/>
        <v>0</v>
      </c>
      <c r="U1327" s="11">
        <f>VLOOKUP(tblSalaries[[#This Row],[Region]],SReg,2,FALSE)</f>
        <v>1</v>
      </c>
      <c r="V1327" s="11">
        <f>VLOOKUP(tblSalaries[[#This Row],[How many hours of a day you work on Excel]],SHours,2,FALSE)</f>
        <v>1</v>
      </c>
      <c r="W1327" s="11">
        <f>IF(tblSalaries[[#This Row],[Years of Experience]]="",Filters!$I$10,VLOOKUP(tblSalaries[[#This Row],[Years of Experience]],Filters!$G$3:$I$9,3,TRUE))</f>
        <v>0</v>
      </c>
    </row>
    <row r="1328" spans="2:23" ht="15" customHeight="1" x14ac:dyDescent="0.25">
      <c r="B1328" t="s">
        <v>2724</v>
      </c>
      <c r="C1328" s="1">
        <v>41058.788402777776</v>
      </c>
      <c r="D1328">
        <v>101990.96564026357</v>
      </c>
      <c r="E1328" t="s">
        <v>1053</v>
      </c>
      <c r="F1328" t="s">
        <v>294</v>
      </c>
      <c r="G1328" t="s">
        <v>70</v>
      </c>
      <c r="H1328" t="s">
        <v>22</v>
      </c>
      <c r="I1328">
        <v>30</v>
      </c>
      <c r="J1328" t="str">
        <f>VLOOKUP(tblSalaries[[#This Row],[clean Country]],tblCountries[[#All],[Mapping]:[Region]],2,FALSE)</f>
        <v>APAC</v>
      </c>
      <c r="L1328" s="9" t="str">
        <f>IF($T1328,tblSalaries[[#This Row],[Salary in USD]],"")</f>
        <v/>
      </c>
      <c r="M1328" s="9" t="str">
        <f>IF($T1328,tblSalaries[[#This Row],[Your Job Title]],"")</f>
        <v/>
      </c>
      <c r="N1328" s="9" t="str">
        <f>IF($T1328,tblSalaries[[#This Row],[Job Type]],"")</f>
        <v/>
      </c>
      <c r="O1328" s="9" t="str">
        <f>IF($T1328,tblSalaries[[#This Row],[clean Country]],"")</f>
        <v/>
      </c>
      <c r="P1328" s="9" t="str">
        <f>IF($T1328,tblSalaries[[#This Row],[How many hours of a day you work on Excel]],"")</f>
        <v/>
      </c>
      <c r="Q1328" s="9" t="str">
        <f>IF($T1328,tblSalaries[[#This Row],[Years of Experience]],"")</f>
        <v/>
      </c>
      <c r="R1328" s="9" t="str">
        <f>IF($T1328,tblSalaries[[#This Row],[Region]],"")</f>
        <v/>
      </c>
      <c r="T1328" s="11">
        <f t="shared" si="20"/>
        <v>0</v>
      </c>
      <c r="U1328" s="11">
        <f>VLOOKUP(tblSalaries[[#This Row],[Region]],SReg,2,FALSE)</f>
        <v>0</v>
      </c>
      <c r="V1328" s="11">
        <f>VLOOKUP(tblSalaries[[#This Row],[How many hours of a day you work on Excel]],SHours,2,FALSE)</f>
        <v>0</v>
      </c>
      <c r="W1328" s="11">
        <f>IF(tblSalaries[[#This Row],[Years of Experience]]="",Filters!$I$10,VLOOKUP(tblSalaries[[#This Row],[Years of Experience]],Filters!$G$3:$I$9,3,TRUE))</f>
        <v>1</v>
      </c>
    </row>
    <row r="1329" spans="2:23" ht="15" customHeight="1" x14ac:dyDescent="0.25">
      <c r="B1329" t="s">
        <v>2725</v>
      </c>
      <c r="C1329" s="1">
        <v>41058.788425925923</v>
      </c>
      <c r="D1329">
        <v>105000</v>
      </c>
      <c r="E1329" t="s">
        <v>1054</v>
      </c>
      <c r="F1329" t="s">
        <v>3393</v>
      </c>
      <c r="G1329" t="s">
        <v>12</v>
      </c>
      <c r="H1329" t="s">
        <v>22</v>
      </c>
      <c r="I1329">
        <v>15</v>
      </c>
      <c r="J1329" t="str">
        <f>VLOOKUP(tblSalaries[[#This Row],[clean Country]],tblCountries[[#All],[Mapping]:[Region]],2,FALSE)</f>
        <v>USA</v>
      </c>
      <c r="L1329" s="9" t="str">
        <f>IF($T1329,tblSalaries[[#This Row],[Salary in USD]],"")</f>
        <v/>
      </c>
      <c r="M1329" s="9" t="str">
        <f>IF($T1329,tblSalaries[[#This Row],[Your Job Title]],"")</f>
        <v/>
      </c>
      <c r="N1329" s="9" t="str">
        <f>IF($T1329,tblSalaries[[#This Row],[Job Type]],"")</f>
        <v/>
      </c>
      <c r="O1329" s="9" t="str">
        <f>IF($T1329,tblSalaries[[#This Row],[clean Country]],"")</f>
        <v/>
      </c>
      <c r="P1329" s="9" t="str">
        <f>IF($T1329,tblSalaries[[#This Row],[How many hours of a day you work on Excel]],"")</f>
        <v/>
      </c>
      <c r="Q1329" s="9" t="str">
        <f>IF($T1329,tblSalaries[[#This Row],[Years of Experience]],"")</f>
        <v/>
      </c>
      <c r="R1329" s="9" t="str">
        <f>IF($T1329,tblSalaries[[#This Row],[Region]],"")</f>
        <v/>
      </c>
      <c r="T1329" s="11">
        <f t="shared" si="20"/>
        <v>0</v>
      </c>
      <c r="U1329" s="11">
        <f>VLOOKUP(tblSalaries[[#This Row],[Region]],SReg,2,FALSE)</f>
        <v>1</v>
      </c>
      <c r="V1329" s="11">
        <f>VLOOKUP(tblSalaries[[#This Row],[How many hours of a day you work on Excel]],SHours,2,FALSE)</f>
        <v>0</v>
      </c>
      <c r="W1329" s="11">
        <f>IF(tblSalaries[[#This Row],[Years of Experience]]="",Filters!$I$10,VLOOKUP(tblSalaries[[#This Row],[Years of Experience]],Filters!$G$3:$I$9,3,TRUE))</f>
        <v>1</v>
      </c>
    </row>
    <row r="1330" spans="2:23" ht="15" customHeight="1" x14ac:dyDescent="0.25">
      <c r="B1330" t="s">
        <v>2726</v>
      </c>
      <c r="C1330" s="1">
        <v>41058.79241898148</v>
      </c>
      <c r="D1330">
        <v>50815.977559664309</v>
      </c>
      <c r="E1330" t="s">
        <v>898</v>
      </c>
      <c r="F1330" t="s">
        <v>45</v>
      </c>
      <c r="G1330" t="s">
        <v>1055</v>
      </c>
      <c r="H1330" t="s">
        <v>7</v>
      </c>
      <c r="I1330">
        <v>20</v>
      </c>
      <c r="J1330" t="str">
        <f>VLOOKUP(tblSalaries[[#This Row],[clean Country]],tblCountries[[#All],[Mapping]:[Region]],2,FALSE)</f>
        <v>EMEA</v>
      </c>
      <c r="L1330" s="9" t="str">
        <f>IF($T1330,tblSalaries[[#This Row],[Salary in USD]],"")</f>
        <v/>
      </c>
      <c r="M1330" s="9" t="str">
        <f>IF($T1330,tblSalaries[[#This Row],[Your Job Title]],"")</f>
        <v/>
      </c>
      <c r="N1330" s="9" t="str">
        <f>IF($T1330,tblSalaries[[#This Row],[Job Type]],"")</f>
        <v/>
      </c>
      <c r="O1330" s="9" t="str">
        <f>IF($T1330,tblSalaries[[#This Row],[clean Country]],"")</f>
        <v/>
      </c>
      <c r="P1330" s="9" t="str">
        <f>IF($T1330,tblSalaries[[#This Row],[How many hours of a day you work on Excel]],"")</f>
        <v/>
      </c>
      <c r="Q1330" s="9" t="str">
        <f>IF($T1330,tblSalaries[[#This Row],[Years of Experience]],"")</f>
        <v/>
      </c>
      <c r="R1330" s="9" t="str">
        <f>IF($T1330,tblSalaries[[#This Row],[Region]],"")</f>
        <v/>
      </c>
      <c r="T1330" s="11">
        <f t="shared" si="20"/>
        <v>0</v>
      </c>
      <c r="U1330" s="11">
        <f>VLOOKUP(tblSalaries[[#This Row],[Region]],SReg,2,FALSE)</f>
        <v>0</v>
      </c>
      <c r="V1330" s="11">
        <f>VLOOKUP(tblSalaries[[#This Row],[How many hours of a day you work on Excel]],SHours,2,FALSE)</f>
        <v>1</v>
      </c>
      <c r="W1330" s="11">
        <f>IF(tblSalaries[[#This Row],[Years of Experience]]="",Filters!$I$10,VLOOKUP(tblSalaries[[#This Row],[Years of Experience]],Filters!$G$3:$I$9,3,TRUE))</f>
        <v>1</v>
      </c>
    </row>
    <row r="1331" spans="2:23" ht="15" customHeight="1" x14ac:dyDescent="0.25">
      <c r="B1331" t="s">
        <v>2727</v>
      </c>
      <c r="C1331" s="1">
        <v>41058.792916666665</v>
      </c>
      <c r="D1331">
        <v>75000</v>
      </c>
      <c r="E1331" t="s">
        <v>11</v>
      </c>
      <c r="F1331" t="s">
        <v>17</v>
      </c>
      <c r="G1331" t="s">
        <v>12</v>
      </c>
      <c r="H1331" t="s">
        <v>7</v>
      </c>
      <c r="I1331">
        <v>7</v>
      </c>
      <c r="J1331" t="str">
        <f>VLOOKUP(tblSalaries[[#This Row],[clean Country]],tblCountries[[#All],[Mapping]:[Region]],2,FALSE)</f>
        <v>USA</v>
      </c>
      <c r="L1331" s="9" t="str">
        <f>IF($T1331,tblSalaries[[#This Row],[Salary in USD]],"")</f>
        <v/>
      </c>
      <c r="M1331" s="9" t="str">
        <f>IF($T1331,tblSalaries[[#This Row],[Your Job Title]],"")</f>
        <v/>
      </c>
      <c r="N1331" s="9" t="str">
        <f>IF($T1331,tblSalaries[[#This Row],[Job Type]],"")</f>
        <v/>
      </c>
      <c r="O1331" s="9" t="str">
        <f>IF($T1331,tblSalaries[[#This Row],[clean Country]],"")</f>
        <v/>
      </c>
      <c r="P1331" s="9" t="str">
        <f>IF($T1331,tblSalaries[[#This Row],[How many hours of a day you work on Excel]],"")</f>
        <v/>
      </c>
      <c r="Q1331" s="9" t="str">
        <f>IF($T1331,tblSalaries[[#This Row],[Years of Experience]],"")</f>
        <v/>
      </c>
      <c r="R1331" s="9" t="str">
        <f>IF($T1331,tblSalaries[[#This Row],[Region]],"")</f>
        <v/>
      </c>
      <c r="T1331" s="11">
        <f t="shared" si="20"/>
        <v>0</v>
      </c>
      <c r="U1331" s="11">
        <f>VLOOKUP(tblSalaries[[#This Row],[Region]],SReg,2,FALSE)</f>
        <v>1</v>
      </c>
      <c r="V1331" s="11">
        <f>VLOOKUP(tblSalaries[[#This Row],[How many hours of a day you work on Excel]],SHours,2,FALSE)</f>
        <v>1</v>
      </c>
      <c r="W1331" s="11">
        <f>IF(tblSalaries[[#This Row],[Years of Experience]]="",Filters!$I$10,VLOOKUP(tblSalaries[[#This Row],[Years of Experience]],Filters!$G$3:$I$9,3,TRUE))</f>
        <v>0</v>
      </c>
    </row>
    <row r="1332" spans="2:23" ht="15" customHeight="1" x14ac:dyDescent="0.25">
      <c r="B1332" t="s">
        <v>2728</v>
      </c>
      <c r="C1332" s="1">
        <v>41058.795995370368</v>
      </c>
      <c r="D1332">
        <v>4451.9791718606421</v>
      </c>
      <c r="E1332" t="s">
        <v>1056</v>
      </c>
      <c r="F1332" t="s">
        <v>17</v>
      </c>
      <c r="G1332" t="s">
        <v>6</v>
      </c>
      <c r="H1332" t="s">
        <v>10</v>
      </c>
      <c r="I1332">
        <v>8</v>
      </c>
      <c r="J1332" t="str">
        <f>VLOOKUP(tblSalaries[[#This Row],[clean Country]],tblCountries[[#All],[Mapping]:[Region]],2,FALSE)</f>
        <v>APAC</v>
      </c>
      <c r="L1332" s="9" t="str">
        <f>IF($T1332,tblSalaries[[#This Row],[Salary in USD]],"")</f>
        <v/>
      </c>
      <c r="M1332" s="9" t="str">
        <f>IF($T1332,tblSalaries[[#This Row],[Your Job Title]],"")</f>
        <v/>
      </c>
      <c r="N1332" s="9" t="str">
        <f>IF($T1332,tblSalaries[[#This Row],[Job Type]],"")</f>
        <v/>
      </c>
      <c r="O1332" s="9" t="str">
        <f>IF($T1332,tblSalaries[[#This Row],[clean Country]],"")</f>
        <v/>
      </c>
      <c r="P1332" s="9" t="str">
        <f>IF($T1332,tblSalaries[[#This Row],[How many hours of a day you work on Excel]],"")</f>
        <v/>
      </c>
      <c r="Q1332" s="9" t="str">
        <f>IF($T1332,tblSalaries[[#This Row],[Years of Experience]],"")</f>
        <v/>
      </c>
      <c r="R1332" s="9" t="str">
        <f>IF($T1332,tblSalaries[[#This Row],[Region]],"")</f>
        <v/>
      </c>
      <c r="T1332" s="11">
        <f t="shared" si="20"/>
        <v>0</v>
      </c>
      <c r="U1332" s="11">
        <f>VLOOKUP(tblSalaries[[#This Row],[Region]],SReg,2,FALSE)</f>
        <v>0</v>
      </c>
      <c r="V1332" s="11">
        <f>VLOOKUP(tblSalaries[[#This Row],[How many hours of a day you work on Excel]],SHours,2,FALSE)</f>
        <v>1</v>
      </c>
      <c r="W1332" s="11">
        <f>IF(tblSalaries[[#This Row],[Years of Experience]]="",Filters!$I$10,VLOOKUP(tblSalaries[[#This Row],[Years of Experience]],Filters!$G$3:$I$9,3,TRUE))</f>
        <v>0</v>
      </c>
    </row>
    <row r="1333" spans="2:23" ht="15" customHeight="1" x14ac:dyDescent="0.25">
      <c r="B1333" t="s">
        <v>2729</v>
      </c>
      <c r="C1333" s="1">
        <v>41058.797650462962</v>
      </c>
      <c r="D1333">
        <v>110000</v>
      </c>
      <c r="E1333" t="s">
        <v>1057</v>
      </c>
      <c r="F1333" t="s">
        <v>17</v>
      </c>
      <c r="G1333" t="s">
        <v>12</v>
      </c>
      <c r="H1333" t="s">
        <v>22</v>
      </c>
      <c r="I1333">
        <v>10</v>
      </c>
      <c r="J1333" t="str">
        <f>VLOOKUP(tblSalaries[[#This Row],[clean Country]],tblCountries[[#All],[Mapping]:[Region]],2,FALSE)</f>
        <v>USA</v>
      </c>
      <c r="L1333" s="9" t="str">
        <f>IF($T1333,tblSalaries[[#This Row],[Salary in USD]],"")</f>
        <v/>
      </c>
      <c r="M1333" s="9" t="str">
        <f>IF($T1333,tblSalaries[[#This Row],[Your Job Title]],"")</f>
        <v/>
      </c>
      <c r="N1333" s="9" t="str">
        <f>IF($T1333,tblSalaries[[#This Row],[Job Type]],"")</f>
        <v/>
      </c>
      <c r="O1333" s="9" t="str">
        <f>IF($T1333,tblSalaries[[#This Row],[clean Country]],"")</f>
        <v/>
      </c>
      <c r="P1333" s="9" t="str">
        <f>IF($T1333,tblSalaries[[#This Row],[How many hours of a day you work on Excel]],"")</f>
        <v/>
      </c>
      <c r="Q1333" s="9" t="str">
        <f>IF($T1333,tblSalaries[[#This Row],[Years of Experience]],"")</f>
        <v/>
      </c>
      <c r="R1333" s="9" t="str">
        <f>IF($T1333,tblSalaries[[#This Row],[Region]],"")</f>
        <v/>
      </c>
      <c r="T1333" s="11">
        <f t="shared" si="20"/>
        <v>0</v>
      </c>
      <c r="U1333" s="11">
        <f>VLOOKUP(tblSalaries[[#This Row],[Region]],SReg,2,FALSE)</f>
        <v>1</v>
      </c>
      <c r="V1333" s="11">
        <f>VLOOKUP(tblSalaries[[#This Row],[How many hours of a day you work on Excel]],SHours,2,FALSE)</f>
        <v>0</v>
      </c>
      <c r="W1333" s="11">
        <f>IF(tblSalaries[[#This Row],[Years of Experience]]="",Filters!$I$10,VLOOKUP(tblSalaries[[#This Row],[Years of Experience]],Filters!$G$3:$I$9,3,TRUE))</f>
        <v>1</v>
      </c>
    </row>
    <row r="1334" spans="2:23" ht="15" customHeight="1" x14ac:dyDescent="0.25">
      <c r="B1334" t="s">
        <v>2730</v>
      </c>
      <c r="C1334" s="1">
        <v>41058.798668981479</v>
      </c>
      <c r="D1334">
        <v>42556.81334581667</v>
      </c>
      <c r="E1334" t="s">
        <v>1058</v>
      </c>
      <c r="F1334" t="s">
        <v>233</v>
      </c>
      <c r="G1334" t="s">
        <v>59</v>
      </c>
      <c r="H1334" t="s">
        <v>7</v>
      </c>
      <c r="I1334">
        <v>1</v>
      </c>
      <c r="J1334" t="str">
        <f>VLOOKUP(tblSalaries[[#This Row],[clean Country]],tblCountries[[#All],[Mapping]:[Region]],2,FALSE)</f>
        <v>EMEA</v>
      </c>
      <c r="L1334" s="9" t="str">
        <f>IF($T1334,tblSalaries[[#This Row],[Salary in USD]],"")</f>
        <v/>
      </c>
      <c r="M1334" s="9" t="str">
        <f>IF($T1334,tblSalaries[[#This Row],[Your Job Title]],"")</f>
        <v/>
      </c>
      <c r="N1334" s="9" t="str">
        <f>IF($T1334,tblSalaries[[#This Row],[Job Type]],"")</f>
        <v/>
      </c>
      <c r="O1334" s="9" t="str">
        <f>IF($T1334,tblSalaries[[#This Row],[clean Country]],"")</f>
        <v/>
      </c>
      <c r="P1334" s="9" t="str">
        <f>IF($T1334,tblSalaries[[#This Row],[How many hours of a day you work on Excel]],"")</f>
        <v/>
      </c>
      <c r="Q1334" s="9" t="str">
        <f>IF($T1334,tblSalaries[[#This Row],[Years of Experience]],"")</f>
        <v/>
      </c>
      <c r="R1334" s="9" t="str">
        <f>IF($T1334,tblSalaries[[#This Row],[Region]],"")</f>
        <v/>
      </c>
      <c r="T1334" s="11">
        <f t="shared" si="20"/>
        <v>0</v>
      </c>
      <c r="U1334" s="11">
        <f>VLOOKUP(tblSalaries[[#This Row],[Region]],SReg,2,FALSE)</f>
        <v>0</v>
      </c>
      <c r="V1334" s="11">
        <f>VLOOKUP(tblSalaries[[#This Row],[How many hours of a day you work on Excel]],SHours,2,FALSE)</f>
        <v>1</v>
      </c>
      <c r="W1334" s="11">
        <f>IF(tblSalaries[[#This Row],[Years of Experience]]="",Filters!$I$10,VLOOKUP(tblSalaries[[#This Row],[Years of Experience]],Filters!$G$3:$I$9,3,TRUE))</f>
        <v>0</v>
      </c>
    </row>
    <row r="1335" spans="2:23" ht="15" customHeight="1" x14ac:dyDescent="0.25">
      <c r="B1335" t="s">
        <v>2731</v>
      </c>
      <c r="C1335" s="1">
        <v>41058.799664351849</v>
      </c>
      <c r="D1335">
        <v>8013.5625093491553</v>
      </c>
      <c r="E1335" t="s">
        <v>1059</v>
      </c>
      <c r="F1335" t="s">
        <v>233</v>
      </c>
      <c r="G1335" t="s">
        <v>6</v>
      </c>
      <c r="H1335" t="s">
        <v>22</v>
      </c>
      <c r="I1335">
        <v>7</v>
      </c>
      <c r="J1335" t="str">
        <f>VLOOKUP(tblSalaries[[#This Row],[clean Country]],tblCountries[[#All],[Mapping]:[Region]],2,FALSE)</f>
        <v>APAC</v>
      </c>
      <c r="L1335" s="9" t="str">
        <f>IF($T1335,tblSalaries[[#This Row],[Salary in USD]],"")</f>
        <v/>
      </c>
      <c r="M1335" s="9" t="str">
        <f>IF($T1335,tblSalaries[[#This Row],[Your Job Title]],"")</f>
        <v/>
      </c>
      <c r="N1335" s="9" t="str">
        <f>IF($T1335,tblSalaries[[#This Row],[Job Type]],"")</f>
        <v/>
      </c>
      <c r="O1335" s="9" t="str">
        <f>IF($T1335,tblSalaries[[#This Row],[clean Country]],"")</f>
        <v/>
      </c>
      <c r="P1335" s="9" t="str">
        <f>IF($T1335,tblSalaries[[#This Row],[How many hours of a day you work on Excel]],"")</f>
        <v/>
      </c>
      <c r="Q1335" s="9" t="str">
        <f>IF($T1335,tblSalaries[[#This Row],[Years of Experience]],"")</f>
        <v/>
      </c>
      <c r="R1335" s="9" t="str">
        <f>IF($T1335,tblSalaries[[#This Row],[Region]],"")</f>
        <v/>
      </c>
      <c r="T1335" s="11">
        <f t="shared" si="20"/>
        <v>0</v>
      </c>
      <c r="U1335" s="11">
        <f>VLOOKUP(tblSalaries[[#This Row],[Region]],SReg,2,FALSE)</f>
        <v>0</v>
      </c>
      <c r="V1335" s="11">
        <f>VLOOKUP(tblSalaries[[#This Row],[How many hours of a day you work on Excel]],SHours,2,FALSE)</f>
        <v>0</v>
      </c>
      <c r="W1335" s="11">
        <f>IF(tblSalaries[[#This Row],[Years of Experience]]="",Filters!$I$10,VLOOKUP(tblSalaries[[#This Row],[Years of Experience]],Filters!$G$3:$I$9,3,TRUE))</f>
        <v>0</v>
      </c>
    </row>
    <row r="1336" spans="2:23" ht="15" customHeight="1" x14ac:dyDescent="0.25">
      <c r="B1336" t="s">
        <v>2732</v>
      </c>
      <c r="C1336" s="1">
        <v>41058.800219907411</v>
      </c>
      <c r="D1336">
        <v>125000</v>
      </c>
      <c r="E1336" t="s">
        <v>502</v>
      </c>
      <c r="F1336" t="s">
        <v>45</v>
      </c>
      <c r="G1336" t="s">
        <v>12</v>
      </c>
      <c r="H1336" t="s">
        <v>7</v>
      </c>
      <c r="I1336">
        <v>25</v>
      </c>
      <c r="J1336" t="str">
        <f>VLOOKUP(tblSalaries[[#This Row],[clean Country]],tblCountries[[#All],[Mapping]:[Region]],2,FALSE)</f>
        <v>USA</v>
      </c>
      <c r="L1336" s="9">
        <f>IF($T1336,tblSalaries[[#This Row],[Salary in USD]],"")</f>
        <v>125000</v>
      </c>
      <c r="M1336" s="9" t="str">
        <f>IF($T1336,tblSalaries[[#This Row],[Your Job Title]],"")</f>
        <v>Finance Manager</v>
      </c>
      <c r="N1336" s="9" t="str">
        <f>IF($T1336,tblSalaries[[#This Row],[Job Type]],"")</f>
        <v>Manager</v>
      </c>
      <c r="O1336" s="9" t="str">
        <f>IF($T1336,tblSalaries[[#This Row],[clean Country]],"")</f>
        <v>USA</v>
      </c>
      <c r="P1336" s="9" t="str">
        <f>IF($T1336,tblSalaries[[#This Row],[How many hours of a day you work on Excel]],"")</f>
        <v>4 to 6 hours a day</v>
      </c>
      <c r="Q1336" s="9">
        <f>IF($T1336,tblSalaries[[#This Row],[Years of Experience]],"")</f>
        <v>25</v>
      </c>
      <c r="R1336" s="9" t="str">
        <f>IF($T1336,tblSalaries[[#This Row],[Region]],"")</f>
        <v>USA</v>
      </c>
      <c r="T1336" s="11">
        <f t="shared" si="20"/>
        <v>1</v>
      </c>
      <c r="U1336" s="11">
        <f>VLOOKUP(tblSalaries[[#This Row],[Region]],SReg,2,FALSE)</f>
        <v>1</v>
      </c>
      <c r="V1336" s="11">
        <f>VLOOKUP(tblSalaries[[#This Row],[How many hours of a day you work on Excel]],SHours,2,FALSE)</f>
        <v>1</v>
      </c>
      <c r="W1336" s="11">
        <f>IF(tblSalaries[[#This Row],[Years of Experience]]="",Filters!$I$10,VLOOKUP(tblSalaries[[#This Row],[Years of Experience]],Filters!$G$3:$I$9,3,TRUE))</f>
        <v>1</v>
      </c>
    </row>
    <row r="1337" spans="2:23" ht="15" customHeight="1" x14ac:dyDescent="0.25">
      <c r="B1337" t="s">
        <v>2733</v>
      </c>
      <c r="C1337" s="1">
        <v>41058.808009259257</v>
      </c>
      <c r="D1337">
        <v>60000</v>
      </c>
      <c r="E1337" t="s">
        <v>1060</v>
      </c>
      <c r="F1337" t="s">
        <v>17</v>
      </c>
      <c r="G1337" t="s">
        <v>12</v>
      </c>
      <c r="H1337" t="s">
        <v>10</v>
      </c>
      <c r="I1337">
        <v>12</v>
      </c>
      <c r="J1337" t="str">
        <f>VLOOKUP(tblSalaries[[#This Row],[clean Country]],tblCountries[[#All],[Mapping]:[Region]],2,FALSE)</f>
        <v>USA</v>
      </c>
      <c r="L1337" s="9">
        <f>IF($T1337,tblSalaries[[#This Row],[Salary in USD]],"")</f>
        <v>60000</v>
      </c>
      <c r="M1337" s="9" t="str">
        <f>IF($T1337,tblSalaries[[#This Row],[Your Job Title]],"")</f>
        <v>Business Information Analyst</v>
      </c>
      <c r="N1337" s="9" t="str">
        <f>IF($T1337,tblSalaries[[#This Row],[Job Type]],"")</f>
        <v>Analyst</v>
      </c>
      <c r="O1337" s="9" t="str">
        <f>IF($T1337,tblSalaries[[#This Row],[clean Country]],"")</f>
        <v>USA</v>
      </c>
      <c r="P1337" s="9" t="str">
        <f>IF($T1337,tblSalaries[[#This Row],[How many hours of a day you work on Excel]],"")</f>
        <v>All the 8 hours baby, all the 8!</v>
      </c>
      <c r="Q1337" s="9">
        <f>IF($T1337,tblSalaries[[#This Row],[Years of Experience]],"")</f>
        <v>12</v>
      </c>
      <c r="R1337" s="9" t="str">
        <f>IF($T1337,tblSalaries[[#This Row],[Region]],"")</f>
        <v>USA</v>
      </c>
      <c r="T1337" s="11">
        <f t="shared" si="20"/>
        <v>1</v>
      </c>
      <c r="U1337" s="11">
        <f>VLOOKUP(tblSalaries[[#This Row],[Region]],SReg,2,FALSE)</f>
        <v>1</v>
      </c>
      <c r="V1337" s="11">
        <f>VLOOKUP(tblSalaries[[#This Row],[How many hours of a day you work on Excel]],SHours,2,FALSE)</f>
        <v>1</v>
      </c>
      <c r="W1337" s="11">
        <f>IF(tblSalaries[[#This Row],[Years of Experience]]="",Filters!$I$10,VLOOKUP(tblSalaries[[#This Row],[Years of Experience]],Filters!$G$3:$I$9,3,TRUE))</f>
        <v>1</v>
      </c>
    </row>
    <row r="1338" spans="2:23" ht="15" customHeight="1" x14ac:dyDescent="0.25">
      <c r="B1338" t="s">
        <v>2734</v>
      </c>
      <c r="C1338" s="1">
        <v>41058.813564814816</v>
      </c>
      <c r="D1338">
        <v>39355.495879248076</v>
      </c>
      <c r="E1338" t="s">
        <v>316</v>
      </c>
      <c r="F1338" t="s">
        <v>17</v>
      </c>
      <c r="G1338" t="s">
        <v>6</v>
      </c>
      <c r="H1338" t="s">
        <v>22</v>
      </c>
      <c r="I1338">
        <v>5.6</v>
      </c>
      <c r="J1338" t="str">
        <f>VLOOKUP(tblSalaries[[#This Row],[clean Country]],tblCountries[[#All],[Mapping]:[Region]],2,FALSE)</f>
        <v>APAC</v>
      </c>
      <c r="L1338" s="9" t="str">
        <f>IF($T1338,tblSalaries[[#This Row],[Salary in USD]],"")</f>
        <v/>
      </c>
      <c r="M1338" s="9" t="str">
        <f>IF($T1338,tblSalaries[[#This Row],[Your Job Title]],"")</f>
        <v/>
      </c>
      <c r="N1338" s="9" t="str">
        <f>IF($T1338,tblSalaries[[#This Row],[Job Type]],"")</f>
        <v/>
      </c>
      <c r="O1338" s="9" t="str">
        <f>IF($T1338,tblSalaries[[#This Row],[clean Country]],"")</f>
        <v/>
      </c>
      <c r="P1338" s="9" t="str">
        <f>IF($T1338,tblSalaries[[#This Row],[How many hours of a day you work on Excel]],"")</f>
        <v/>
      </c>
      <c r="Q1338" s="9" t="str">
        <f>IF($T1338,tblSalaries[[#This Row],[Years of Experience]],"")</f>
        <v/>
      </c>
      <c r="R1338" s="9" t="str">
        <f>IF($T1338,tblSalaries[[#This Row],[Region]],"")</f>
        <v/>
      </c>
      <c r="T1338" s="11">
        <f t="shared" si="20"/>
        <v>0</v>
      </c>
      <c r="U1338" s="11">
        <f>VLOOKUP(tblSalaries[[#This Row],[Region]],SReg,2,FALSE)</f>
        <v>0</v>
      </c>
      <c r="V1338" s="11">
        <f>VLOOKUP(tblSalaries[[#This Row],[How many hours of a day you work on Excel]],SHours,2,FALSE)</f>
        <v>0</v>
      </c>
      <c r="W1338" s="11">
        <f>IF(tblSalaries[[#This Row],[Years of Experience]]="",Filters!$I$10,VLOOKUP(tblSalaries[[#This Row],[Years of Experience]],Filters!$G$3:$I$9,3,TRUE))</f>
        <v>0</v>
      </c>
    </row>
    <row r="1339" spans="2:23" ht="15" customHeight="1" x14ac:dyDescent="0.25">
      <c r="B1339" t="s">
        <v>2735</v>
      </c>
      <c r="C1339" s="1">
        <v>41058.814664351848</v>
      </c>
      <c r="D1339">
        <v>57167.974754622352</v>
      </c>
      <c r="E1339" t="s">
        <v>1061</v>
      </c>
      <c r="F1339" t="s">
        <v>391</v>
      </c>
      <c r="G1339" t="s">
        <v>21</v>
      </c>
      <c r="H1339" t="s">
        <v>7</v>
      </c>
      <c r="I1339">
        <v>12</v>
      </c>
      <c r="J1339" t="str">
        <f>VLOOKUP(tblSalaries[[#This Row],[clean Country]],tblCountries[[#All],[Mapping]:[Region]],2,FALSE)</f>
        <v>EMEA</v>
      </c>
      <c r="L1339" s="9" t="str">
        <f>IF($T1339,tblSalaries[[#This Row],[Salary in USD]],"")</f>
        <v/>
      </c>
      <c r="M1339" s="9" t="str">
        <f>IF($T1339,tblSalaries[[#This Row],[Your Job Title]],"")</f>
        <v/>
      </c>
      <c r="N1339" s="9" t="str">
        <f>IF($T1339,tblSalaries[[#This Row],[Job Type]],"")</f>
        <v/>
      </c>
      <c r="O1339" s="9" t="str">
        <f>IF($T1339,tblSalaries[[#This Row],[clean Country]],"")</f>
        <v/>
      </c>
      <c r="P1339" s="9" t="str">
        <f>IF($T1339,tblSalaries[[#This Row],[How many hours of a day you work on Excel]],"")</f>
        <v/>
      </c>
      <c r="Q1339" s="9" t="str">
        <f>IF($T1339,tblSalaries[[#This Row],[Years of Experience]],"")</f>
        <v/>
      </c>
      <c r="R1339" s="9" t="str">
        <f>IF($T1339,tblSalaries[[#This Row],[Region]],"")</f>
        <v/>
      </c>
      <c r="T1339" s="11">
        <f t="shared" si="20"/>
        <v>0</v>
      </c>
      <c r="U1339" s="11">
        <f>VLOOKUP(tblSalaries[[#This Row],[Region]],SReg,2,FALSE)</f>
        <v>0</v>
      </c>
      <c r="V1339" s="11">
        <f>VLOOKUP(tblSalaries[[#This Row],[How many hours of a day you work on Excel]],SHours,2,FALSE)</f>
        <v>1</v>
      </c>
      <c r="W1339" s="11">
        <f>IF(tblSalaries[[#This Row],[Years of Experience]]="",Filters!$I$10,VLOOKUP(tblSalaries[[#This Row],[Years of Experience]],Filters!$G$3:$I$9,3,TRUE))</f>
        <v>1</v>
      </c>
    </row>
    <row r="1340" spans="2:23" ht="15" customHeight="1" x14ac:dyDescent="0.25">
      <c r="B1340" t="s">
        <v>2736</v>
      </c>
      <c r="C1340" s="1">
        <v>41058.819155092591</v>
      </c>
      <c r="D1340">
        <v>50694.322109187968</v>
      </c>
      <c r="E1340" t="s">
        <v>1063</v>
      </c>
      <c r="F1340" t="s">
        <v>17</v>
      </c>
      <c r="G1340" t="s">
        <v>512</v>
      </c>
      <c r="H1340" t="s">
        <v>7</v>
      </c>
      <c r="I1340">
        <v>8</v>
      </c>
      <c r="J1340" t="str">
        <f>VLOOKUP(tblSalaries[[#This Row],[clean Country]],tblCountries[[#All],[Mapping]:[Region]],2,FALSE)</f>
        <v>APAC</v>
      </c>
      <c r="L1340" s="9" t="str">
        <f>IF($T1340,tblSalaries[[#This Row],[Salary in USD]],"")</f>
        <v/>
      </c>
      <c r="M1340" s="9" t="str">
        <f>IF($T1340,tblSalaries[[#This Row],[Your Job Title]],"")</f>
        <v/>
      </c>
      <c r="N1340" s="9" t="str">
        <f>IF($T1340,tblSalaries[[#This Row],[Job Type]],"")</f>
        <v/>
      </c>
      <c r="O1340" s="9" t="str">
        <f>IF($T1340,tblSalaries[[#This Row],[clean Country]],"")</f>
        <v/>
      </c>
      <c r="P1340" s="9" t="str">
        <f>IF($T1340,tblSalaries[[#This Row],[How many hours of a day you work on Excel]],"")</f>
        <v/>
      </c>
      <c r="Q1340" s="9" t="str">
        <f>IF($T1340,tblSalaries[[#This Row],[Years of Experience]],"")</f>
        <v/>
      </c>
      <c r="R1340" s="9" t="str">
        <f>IF($T1340,tblSalaries[[#This Row],[Region]],"")</f>
        <v/>
      </c>
      <c r="T1340" s="11">
        <f t="shared" si="20"/>
        <v>0</v>
      </c>
      <c r="U1340" s="11">
        <f>VLOOKUP(tblSalaries[[#This Row],[Region]],SReg,2,FALSE)</f>
        <v>0</v>
      </c>
      <c r="V1340" s="11">
        <f>VLOOKUP(tblSalaries[[#This Row],[How many hours of a day you work on Excel]],SHours,2,FALSE)</f>
        <v>1</v>
      </c>
      <c r="W1340" s="11">
        <f>IF(tblSalaries[[#This Row],[Years of Experience]]="",Filters!$I$10,VLOOKUP(tblSalaries[[#This Row],[Years of Experience]],Filters!$G$3:$I$9,3,TRUE))</f>
        <v>0</v>
      </c>
    </row>
    <row r="1341" spans="2:23" ht="15" customHeight="1" x14ac:dyDescent="0.25">
      <c r="B1341" t="s">
        <v>2737</v>
      </c>
      <c r="C1341" s="1">
        <v>41058.824513888889</v>
      </c>
      <c r="D1341">
        <v>57500</v>
      </c>
      <c r="E1341" t="s">
        <v>1064</v>
      </c>
      <c r="F1341" t="s">
        <v>45</v>
      </c>
      <c r="G1341" t="s">
        <v>12</v>
      </c>
      <c r="H1341" t="s">
        <v>7</v>
      </c>
      <c r="I1341">
        <v>30</v>
      </c>
      <c r="J1341" t="str">
        <f>VLOOKUP(tblSalaries[[#This Row],[clean Country]],tblCountries[[#All],[Mapping]:[Region]],2,FALSE)</f>
        <v>USA</v>
      </c>
      <c r="L1341" s="9">
        <f>IF($T1341,tblSalaries[[#This Row],[Salary in USD]],"")</f>
        <v>57500</v>
      </c>
      <c r="M1341" s="9" t="str">
        <f>IF($T1341,tblSalaries[[#This Row],[Your Job Title]],"")</f>
        <v>Planning Supervisor</v>
      </c>
      <c r="N1341" s="9" t="str">
        <f>IF($T1341,tblSalaries[[#This Row],[Job Type]],"")</f>
        <v>Manager</v>
      </c>
      <c r="O1341" s="9" t="str">
        <f>IF($T1341,tblSalaries[[#This Row],[clean Country]],"")</f>
        <v>USA</v>
      </c>
      <c r="P1341" s="9" t="str">
        <f>IF($T1341,tblSalaries[[#This Row],[How many hours of a day you work on Excel]],"")</f>
        <v>4 to 6 hours a day</v>
      </c>
      <c r="Q1341" s="9">
        <f>IF($T1341,tblSalaries[[#This Row],[Years of Experience]],"")</f>
        <v>30</v>
      </c>
      <c r="R1341" s="9" t="str">
        <f>IF($T1341,tblSalaries[[#This Row],[Region]],"")</f>
        <v>USA</v>
      </c>
      <c r="T1341" s="11">
        <f t="shared" si="20"/>
        <v>1</v>
      </c>
      <c r="U1341" s="11">
        <f>VLOOKUP(tblSalaries[[#This Row],[Region]],SReg,2,FALSE)</f>
        <v>1</v>
      </c>
      <c r="V1341" s="11">
        <f>VLOOKUP(tblSalaries[[#This Row],[How many hours of a day you work on Excel]],SHours,2,FALSE)</f>
        <v>1</v>
      </c>
      <c r="W1341" s="11">
        <f>IF(tblSalaries[[#This Row],[Years of Experience]]="",Filters!$I$10,VLOOKUP(tblSalaries[[#This Row],[Years of Experience]],Filters!$G$3:$I$9,3,TRUE))</f>
        <v>1</v>
      </c>
    </row>
    <row r="1342" spans="2:23" ht="15" customHeight="1" x14ac:dyDescent="0.25">
      <c r="B1342" t="s">
        <v>2738</v>
      </c>
      <c r="C1342" s="1">
        <v>41058.826678240737</v>
      </c>
      <c r="D1342">
        <v>78764.765217479682</v>
      </c>
      <c r="E1342" t="s">
        <v>391</v>
      </c>
      <c r="F1342" t="s">
        <v>391</v>
      </c>
      <c r="G1342" t="s">
        <v>491</v>
      </c>
      <c r="H1342" t="s">
        <v>7</v>
      </c>
      <c r="I1342">
        <v>15</v>
      </c>
      <c r="J1342" t="str">
        <f>VLOOKUP(tblSalaries[[#This Row],[clean Country]],tblCountries[[#All],[Mapping]:[Region]],2,FALSE)</f>
        <v>EMEA</v>
      </c>
      <c r="L1342" s="9" t="str">
        <f>IF($T1342,tblSalaries[[#This Row],[Salary in USD]],"")</f>
        <v/>
      </c>
      <c r="M1342" s="9" t="str">
        <f>IF($T1342,tblSalaries[[#This Row],[Your Job Title]],"")</f>
        <v/>
      </c>
      <c r="N1342" s="9" t="str">
        <f>IF($T1342,tblSalaries[[#This Row],[Job Type]],"")</f>
        <v/>
      </c>
      <c r="O1342" s="9" t="str">
        <f>IF($T1342,tblSalaries[[#This Row],[clean Country]],"")</f>
        <v/>
      </c>
      <c r="P1342" s="9" t="str">
        <f>IF($T1342,tblSalaries[[#This Row],[How many hours of a day you work on Excel]],"")</f>
        <v/>
      </c>
      <c r="Q1342" s="9" t="str">
        <f>IF($T1342,tblSalaries[[#This Row],[Years of Experience]],"")</f>
        <v/>
      </c>
      <c r="R1342" s="9" t="str">
        <f>IF($T1342,tblSalaries[[#This Row],[Region]],"")</f>
        <v/>
      </c>
      <c r="T1342" s="11">
        <f t="shared" si="20"/>
        <v>0</v>
      </c>
      <c r="U1342" s="11">
        <f>VLOOKUP(tblSalaries[[#This Row],[Region]],SReg,2,FALSE)</f>
        <v>0</v>
      </c>
      <c r="V1342" s="11">
        <f>VLOOKUP(tblSalaries[[#This Row],[How many hours of a day you work on Excel]],SHours,2,FALSE)</f>
        <v>1</v>
      </c>
      <c r="W1342" s="11">
        <f>IF(tblSalaries[[#This Row],[Years of Experience]]="",Filters!$I$10,VLOOKUP(tblSalaries[[#This Row],[Years of Experience]],Filters!$G$3:$I$9,3,TRUE))</f>
        <v>1</v>
      </c>
    </row>
    <row r="1343" spans="2:23" ht="15" customHeight="1" x14ac:dyDescent="0.25">
      <c r="B1343" t="s">
        <v>2739</v>
      </c>
      <c r="C1343" s="1">
        <v>41058.828182870369</v>
      </c>
      <c r="D1343">
        <v>80000</v>
      </c>
      <c r="E1343" t="s">
        <v>1065</v>
      </c>
      <c r="F1343" t="s">
        <v>45</v>
      </c>
      <c r="G1343" t="s">
        <v>12</v>
      </c>
      <c r="H1343" t="s">
        <v>7</v>
      </c>
      <c r="I1343">
        <v>10</v>
      </c>
      <c r="J1343" t="str">
        <f>VLOOKUP(tblSalaries[[#This Row],[clean Country]],tblCountries[[#All],[Mapping]:[Region]],2,FALSE)</f>
        <v>USA</v>
      </c>
      <c r="L1343" s="9">
        <f>IF($T1343,tblSalaries[[#This Row],[Salary in USD]],"")</f>
        <v>80000</v>
      </c>
      <c r="M1343" s="9" t="str">
        <f>IF($T1343,tblSalaries[[#This Row],[Your Job Title]],"")</f>
        <v>Manager of Data Analytics</v>
      </c>
      <c r="N1343" s="9" t="str">
        <f>IF($T1343,tblSalaries[[#This Row],[Job Type]],"")</f>
        <v>Manager</v>
      </c>
      <c r="O1343" s="9" t="str">
        <f>IF($T1343,tblSalaries[[#This Row],[clean Country]],"")</f>
        <v>USA</v>
      </c>
      <c r="P1343" s="9" t="str">
        <f>IF($T1343,tblSalaries[[#This Row],[How many hours of a day you work on Excel]],"")</f>
        <v>4 to 6 hours a day</v>
      </c>
      <c r="Q1343" s="9">
        <f>IF($T1343,tblSalaries[[#This Row],[Years of Experience]],"")</f>
        <v>10</v>
      </c>
      <c r="R1343" s="9" t="str">
        <f>IF($T1343,tblSalaries[[#This Row],[Region]],"")</f>
        <v>USA</v>
      </c>
      <c r="T1343" s="11">
        <f t="shared" si="20"/>
        <v>1</v>
      </c>
      <c r="U1343" s="11">
        <f>VLOOKUP(tblSalaries[[#This Row],[Region]],SReg,2,FALSE)</f>
        <v>1</v>
      </c>
      <c r="V1343" s="11">
        <f>VLOOKUP(tblSalaries[[#This Row],[How many hours of a day you work on Excel]],SHours,2,FALSE)</f>
        <v>1</v>
      </c>
      <c r="W1343" s="11">
        <f>IF(tblSalaries[[#This Row],[Years of Experience]]="",Filters!$I$10,VLOOKUP(tblSalaries[[#This Row],[Years of Experience]],Filters!$G$3:$I$9,3,TRUE))</f>
        <v>1</v>
      </c>
    </row>
    <row r="1344" spans="2:23" ht="15" customHeight="1" x14ac:dyDescent="0.25">
      <c r="B1344" t="s">
        <v>2740</v>
      </c>
      <c r="C1344" s="1">
        <v>41058.829606481479</v>
      </c>
      <c r="D1344">
        <v>70928.022243027779</v>
      </c>
      <c r="E1344" t="s">
        <v>596</v>
      </c>
      <c r="F1344" t="s">
        <v>45</v>
      </c>
      <c r="G1344" t="s">
        <v>59</v>
      </c>
      <c r="H1344" t="s">
        <v>15</v>
      </c>
      <c r="I1344">
        <v>15</v>
      </c>
      <c r="J1344" t="str">
        <f>VLOOKUP(tblSalaries[[#This Row],[clean Country]],tblCountries[[#All],[Mapping]:[Region]],2,FALSE)</f>
        <v>EMEA</v>
      </c>
      <c r="L1344" s="9" t="str">
        <f>IF($T1344,tblSalaries[[#This Row],[Salary in USD]],"")</f>
        <v/>
      </c>
      <c r="M1344" s="9" t="str">
        <f>IF($T1344,tblSalaries[[#This Row],[Your Job Title]],"")</f>
        <v/>
      </c>
      <c r="N1344" s="9" t="str">
        <f>IF($T1344,tblSalaries[[#This Row],[Job Type]],"")</f>
        <v/>
      </c>
      <c r="O1344" s="9" t="str">
        <f>IF($T1344,tblSalaries[[#This Row],[clean Country]],"")</f>
        <v/>
      </c>
      <c r="P1344" s="9" t="str">
        <f>IF($T1344,tblSalaries[[#This Row],[How many hours of a day you work on Excel]],"")</f>
        <v/>
      </c>
      <c r="Q1344" s="9" t="str">
        <f>IF($T1344,tblSalaries[[#This Row],[Years of Experience]],"")</f>
        <v/>
      </c>
      <c r="R1344" s="9" t="str">
        <f>IF($T1344,tblSalaries[[#This Row],[Region]],"")</f>
        <v/>
      </c>
      <c r="T1344" s="11">
        <f t="shared" si="20"/>
        <v>0</v>
      </c>
      <c r="U1344" s="11">
        <f>VLOOKUP(tblSalaries[[#This Row],[Region]],SReg,2,FALSE)</f>
        <v>0</v>
      </c>
      <c r="V1344" s="11">
        <f>VLOOKUP(tblSalaries[[#This Row],[How many hours of a day you work on Excel]],SHours,2,FALSE)</f>
        <v>0</v>
      </c>
      <c r="W1344" s="11">
        <f>IF(tblSalaries[[#This Row],[Years of Experience]]="",Filters!$I$10,VLOOKUP(tblSalaries[[#This Row],[Years of Experience]],Filters!$G$3:$I$9,3,TRUE))</f>
        <v>1</v>
      </c>
    </row>
    <row r="1345" spans="2:23" ht="15" customHeight="1" x14ac:dyDescent="0.25">
      <c r="B1345" t="s">
        <v>2741</v>
      </c>
      <c r="C1345" s="1">
        <v>41058.835497685184</v>
      </c>
      <c r="D1345">
        <v>33000</v>
      </c>
      <c r="E1345" t="s">
        <v>1066</v>
      </c>
      <c r="F1345" t="s">
        <v>391</v>
      </c>
      <c r="G1345" t="s">
        <v>12</v>
      </c>
      <c r="H1345" t="s">
        <v>7</v>
      </c>
      <c r="I1345">
        <v>3</v>
      </c>
      <c r="J1345" t="str">
        <f>VLOOKUP(tblSalaries[[#This Row],[clean Country]],tblCountries[[#All],[Mapping]:[Region]],2,FALSE)</f>
        <v>USA</v>
      </c>
      <c r="L1345" s="9" t="str">
        <f>IF($T1345,tblSalaries[[#This Row],[Salary in USD]],"")</f>
        <v/>
      </c>
      <c r="M1345" s="9" t="str">
        <f>IF($T1345,tblSalaries[[#This Row],[Your Job Title]],"")</f>
        <v/>
      </c>
      <c r="N1345" s="9" t="str">
        <f>IF($T1345,tblSalaries[[#This Row],[Job Type]],"")</f>
        <v/>
      </c>
      <c r="O1345" s="9" t="str">
        <f>IF($T1345,tblSalaries[[#This Row],[clean Country]],"")</f>
        <v/>
      </c>
      <c r="P1345" s="9" t="str">
        <f>IF($T1345,tblSalaries[[#This Row],[How many hours of a day you work on Excel]],"")</f>
        <v/>
      </c>
      <c r="Q1345" s="9" t="str">
        <f>IF($T1345,tblSalaries[[#This Row],[Years of Experience]],"")</f>
        <v/>
      </c>
      <c r="R1345" s="9" t="str">
        <f>IF($T1345,tblSalaries[[#This Row],[Region]],"")</f>
        <v/>
      </c>
      <c r="T1345" s="11">
        <f t="shared" si="20"/>
        <v>0</v>
      </c>
      <c r="U1345" s="11">
        <f>VLOOKUP(tblSalaries[[#This Row],[Region]],SReg,2,FALSE)</f>
        <v>1</v>
      </c>
      <c r="V1345" s="11">
        <f>VLOOKUP(tblSalaries[[#This Row],[How many hours of a day you work on Excel]],SHours,2,FALSE)</f>
        <v>1</v>
      </c>
      <c r="W1345" s="11">
        <f>IF(tblSalaries[[#This Row],[Years of Experience]]="",Filters!$I$10,VLOOKUP(tblSalaries[[#This Row],[Years of Experience]],Filters!$G$3:$I$9,3,TRUE))</f>
        <v>0</v>
      </c>
    </row>
    <row r="1346" spans="2:23" ht="15" customHeight="1" x14ac:dyDescent="0.25">
      <c r="B1346" t="s">
        <v>2742</v>
      </c>
      <c r="C1346" s="1">
        <v>41058.84746527778</v>
      </c>
      <c r="D1346">
        <v>100000</v>
      </c>
      <c r="E1346" t="s">
        <v>343</v>
      </c>
      <c r="F1346" t="s">
        <v>17</v>
      </c>
      <c r="G1346" t="s">
        <v>12</v>
      </c>
      <c r="H1346" t="s">
        <v>7</v>
      </c>
      <c r="I1346">
        <v>1</v>
      </c>
      <c r="J1346" t="str">
        <f>VLOOKUP(tblSalaries[[#This Row],[clean Country]],tblCountries[[#All],[Mapping]:[Region]],2,FALSE)</f>
        <v>USA</v>
      </c>
      <c r="L1346" s="9" t="str">
        <f>IF($T1346,tblSalaries[[#This Row],[Salary in USD]],"")</f>
        <v/>
      </c>
      <c r="M1346" s="9" t="str">
        <f>IF($T1346,tblSalaries[[#This Row],[Your Job Title]],"")</f>
        <v/>
      </c>
      <c r="N1346" s="9" t="str">
        <f>IF($T1346,tblSalaries[[#This Row],[Job Type]],"")</f>
        <v/>
      </c>
      <c r="O1346" s="9" t="str">
        <f>IF($T1346,tblSalaries[[#This Row],[clean Country]],"")</f>
        <v/>
      </c>
      <c r="P1346" s="9" t="str">
        <f>IF($T1346,tblSalaries[[#This Row],[How many hours of a day you work on Excel]],"")</f>
        <v/>
      </c>
      <c r="Q1346" s="9" t="str">
        <f>IF($T1346,tblSalaries[[#This Row],[Years of Experience]],"")</f>
        <v/>
      </c>
      <c r="R1346" s="9" t="str">
        <f>IF($T1346,tblSalaries[[#This Row],[Region]],"")</f>
        <v/>
      </c>
      <c r="T1346" s="11">
        <f t="shared" si="20"/>
        <v>0</v>
      </c>
      <c r="U1346" s="11">
        <f>VLOOKUP(tblSalaries[[#This Row],[Region]],SReg,2,FALSE)</f>
        <v>1</v>
      </c>
      <c r="V1346" s="11">
        <f>VLOOKUP(tblSalaries[[#This Row],[How many hours of a day you work on Excel]],SHours,2,FALSE)</f>
        <v>1</v>
      </c>
      <c r="W1346" s="11">
        <f>IF(tblSalaries[[#This Row],[Years of Experience]]="",Filters!$I$10,VLOOKUP(tblSalaries[[#This Row],[Years of Experience]],Filters!$G$3:$I$9,3,TRUE))</f>
        <v>0</v>
      </c>
    </row>
    <row r="1347" spans="2:23" ht="15" customHeight="1" x14ac:dyDescent="0.25">
      <c r="B1347" t="s">
        <v>2743</v>
      </c>
      <c r="C1347" s="1">
        <v>41058.861250000002</v>
      </c>
      <c r="D1347">
        <v>60000</v>
      </c>
      <c r="E1347" t="s">
        <v>171</v>
      </c>
      <c r="F1347" t="s">
        <v>45</v>
      </c>
      <c r="G1347" t="s">
        <v>12</v>
      </c>
      <c r="H1347" t="s">
        <v>15</v>
      </c>
      <c r="I1347">
        <v>20</v>
      </c>
      <c r="J1347" t="str">
        <f>VLOOKUP(tblSalaries[[#This Row],[clean Country]],tblCountries[[#All],[Mapping]:[Region]],2,FALSE)</f>
        <v>USA</v>
      </c>
      <c r="L1347" s="9" t="str">
        <f>IF($T1347,tblSalaries[[#This Row],[Salary in USD]],"")</f>
        <v/>
      </c>
      <c r="M1347" s="9" t="str">
        <f>IF($T1347,tblSalaries[[#This Row],[Your Job Title]],"")</f>
        <v/>
      </c>
      <c r="N1347" s="9" t="str">
        <f>IF($T1347,tblSalaries[[#This Row],[Job Type]],"")</f>
        <v/>
      </c>
      <c r="O1347" s="9" t="str">
        <f>IF($T1347,tblSalaries[[#This Row],[clean Country]],"")</f>
        <v/>
      </c>
      <c r="P1347" s="9" t="str">
        <f>IF($T1347,tblSalaries[[#This Row],[How many hours of a day you work on Excel]],"")</f>
        <v/>
      </c>
      <c r="Q1347" s="9" t="str">
        <f>IF($T1347,tblSalaries[[#This Row],[Years of Experience]],"")</f>
        <v/>
      </c>
      <c r="R1347" s="9" t="str">
        <f>IF($T1347,tblSalaries[[#This Row],[Region]],"")</f>
        <v/>
      </c>
      <c r="T1347" s="11">
        <f t="shared" si="20"/>
        <v>0</v>
      </c>
      <c r="U1347" s="11">
        <f>VLOOKUP(tblSalaries[[#This Row],[Region]],SReg,2,FALSE)</f>
        <v>1</v>
      </c>
      <c r="V1347" s="11">
        <f>VLOOKUP(tblSalaries[[#This Row],[How many hours of a day you work on Excel]],SHours,2,FALSE)</f>
        <v>0</v>
      </c>
      <c r="W1347" s="11">
        <f>IF(tblSalaries[[#This Row],[Years of Experience]]="",Filters!$I$10,VLOOKUP(tblSalaries[[#This Row],[Years of Experience]],Filters!$G$3:$I$9,3,TRUE))</f>
        <v>1</v>
      </c>
    </row>
    <row r="1348" spans="2:23" ht="15" customHeight="1" x14ac:dyDescent="0.25">
      <c r="B1348" t="s">
        <v>2744</v>
      </c>
      <c r="C1348" s="1">
        <v>41058.870636574073</v>
      </c>
      <c r="D1348">
        <v>95000</v>
      </c>
      <c r="E1348" t="s">
        <v>511</v>
      </c>
      <c r="F1348" t="s">
        <v>17</v>
      </c>
      <c r="G1348" t="s">
        <v>12</v>
      </c>
      <c r="H1348" t="s">
        <v>15</v>
      </c>
      <c r="I1348">
        <v>7</v>
      </c>
      <c r="J1348" t="str">
        <f>VLOOKUP(tblSalaries[[#This Row],[clean Country]],tblCountries[[#All],[Mapping]:[Region]],2,FALSE)</f>
        <v>USA</v>
      </c>
      <c r="L1348" s="9" t="str">
        <f>IF($T1348,tblSalaries[[#This Row],[Salary in USD]],"")</f>
        <v/>
      </c>
      <c r="M1348" s="9" t="str">
        <f>IF($T1348,tblSalaries[[#This Row],[Your Job Title]],"")</f>
        <v/>
      </c>
      <c r="N1348" s="9" t="str">
        <f>IF($T1348,tblSalaries[[#This Row],[Job Type]],"")</f>
        <v/>
      </c>
      <c r="O1348" s="9" t="str">
        <f>IF($T1348,tblSalaries[[#This Row],[clean Country]],"")</f>
        <v/>
      </c>
      <c r="P1348" s="9" t="str">
        <f>IF($T1348,tblSalaries[[#This Row],[How many hours of a day you work on Excel]],"")</f>
        <v/>
      </c>
      <c r="Q1348" s="9" t="str">
        <f>IF($T1348,tblSalaries[[#This Row],[Years of Experience]],"")</f>
        <v/>
      </c>
      <c r="R1348" s="9" t="str">
        <f>IF($T1348,tblSalaries[[#This Row],[Region]],"")</f>
        <v/>
      </c>
      <c r="T1348" s="11">
        <f t="shared" si="20"/>
        <v>0</v>
      </c>
      <c r="U1348" s="11">
        <f>VLOOKUP(tblSalaries[[#This Row],[Region]],SReg,2,FALSE)</f>
        <v>1</v>
      </c>
      <c r="V1348" s="11">
        <f>VLOOKUP(tblSalaries[[#This Row],[How many hours of a day you work on Excel]],SHours,2,FALSE)</f>
        <v>0</v>
      </c>
      <c r="W1348" s="11">
        <f>IF(tblSalaries[[#This Row],[Years of Experience]]="",Filters!$I$10,VLOOKUP(tblSalaries[[#This Row],[Years of Experience]],Filters!$G$3:$I$9,3,TRUE))</f>
        <v>0</v>
      </c>
    </row>
    <row r="1349" spans="2:23" ht="15" customHeight="1" x14ac:dyDescent="0.25">
      <c r="B1349" t="s">
        <v>2745</v>
      </c>
      <c r="C1349" s="1">
        <v>41058.880173611113</v>
      </c>
      <c r="D1349">
        <f>24000/24*40</f>
        <v>40000</v>
      </c>
      <c r="E1349" t="s">
        <v>1067</v>
      </c>
      <c r="F1349" t="s">
        <v>17</v>
      </c>
      <c r="G1349" t="s">
        <v>12</v>
      </c>
      <c r="H1349" t="s">
        <v>22</v>
      </c>
      <c r="I1349">
        <v>33</v>
      </c>
      <c r="J1349" t="str">
        <f>VLOOKUP(tblSalaries[[#This Row],[clean Country]],tblCountries[[#All],[Mapping]:[Region]],2,FALSE)</f>
        <v>USA</v>
      </c>
      <c r="L1349" s="9" t="str">
        <f>IF($T1349,tblSalaries[[#This Row],[Salary in USD]],"")</f>
        <v/>
      </c>
      <c r="M1349" s="9" t="str">
        <f>IF($T1349,tblSalaries[[#This Row],[Your Job Title]],"")</f>
        <v/>
      </c>
      <c r="N1349" s="9" t="str">
        <f>IF($T1349,tblSalaries[[#This Row],[Job Type]],"")</f>
        <v/>
      </c>
      <c r="O1349" s="9" t="str">
        <f>IF($T1349,tblSalaries[[#This Row],[clean Country]],"")</f>
        <v/>
      </c>
      <c r="P1349" s="9" t="str">
        <f>IF($T1349,tblSalaries[[#This Row],[How many hours of a day you work on Excel]],"")</f>
        <v/>
      </c>
      <c r="Q1349" s="9" t="str">
        <f>IF($T1349,tblSalaries[[#This Row],[Years of Experience]],"")</f>
        <v/>
      </c>
      <c r="R1349" s="9" t="str">
        <f>IF($T1349,tblSalaries[[#This Row],[Region]],"")</f>
        <v/>
      </c>
      <c r="T1349" s="11">
        <f t="shared" si="20"/>
        <v>0</v>
      </c>
      <c r="U1349" s="11">
        <f>VLOOKUP(tblSalaries[[#This Row],[Region]],SReg,2,FALSE)</f>
        <v>1</v>
      </c>
      <c r="V1349" s="11">
        <f>VLOOKUP(tblSalaries[[#This Row],[How many hours of a day you work on Excel]],SHours,2,FALSE)</f>
        <v>0</v>
      </c>
      <c r="W1349" s="11">
        <f>IF(tblSalaries[[#This Row],[Years of Experience]]="",Filters!$I$10,VLOOKUP(tblSalaries[[#This Row],[Years of Experience]],Filters!$G$3:$I$9,3,TRUE))</f>
        <v>1</v>
      </c>
    </row>
    <row r="1350" spans="2:23" ht="15" customHeight="1" x14ac:dyDescent="0.25">
      <c r="B1350" t="s">
        <v>2746</v>
      </c>
      <c r="C1350" s="1">
        <v>41058.887106481481</v>
      </c>
      <c r="D1350">
        <v>50000</v>
      </c>
      <c r="E1350" t="s">
        <v>1068</v>
      </c>
      <c r="F1350" t="s">
        <v>233</v>
      </c>
      <c r="G1350" t="s">
        <v>12</v>
      </c>
      <c r="H1350" t="s">
        <v>7</v>
      </c>
      <c r="I1350">
        <v>0.5</v>
      </c>
      <c r="J1350" t="str">
        <f>VLOOKUP(tblSalaries[[#This Row],[clean Country]],tblCountries[[#All],[Mapping]:[Region]],2,FALSE)</f>
        <v>USA</v>
      </c>
      <c r="L1350" s="9" t="str">
        <f>IF($T1350,tblSalaries[[#This Row],[Salary in USD]],"")</f>
        <v/>
      </c>
      <c r="M1350" s="9" t="str">
        <f>IF($T1350,tblSalaries[[#This Row],[Your Job Title]],"")</f>
        <v/>
      </c>
      <c r="N1350" s="9" t="str">
        <f>IF($T1350,tblSalaries[[#This Row],[Job Type]],"")</f>
        <v/>
      </c>
      <c r="O1350" s="9" t="str">
        <f>IF($T1350,tblSalaries[[#This Row],[clean Country]],"")</f>
        <v/>
      </c>
      <c r="P1350" s="9" t="str">
        <f>IF($T1350,tblSalaries[[#This Row],[How many hours of a day you work on Excel]],"")</f>
        <v/>
      </c>
      <c r="Q1350" s="9" t="str">
        <f>IF($T1350,tblSalaries[[#This Row],[Years of Experience]],"")</f>
        <v/>
      </c>
      <c r="R1350" s="9" t="str">
        <f>IF($T1350,tblSalaries[[#This Row],[Region]],"")</f>
        <v/>
      </c>
      <c r="T1350" s="11">
        <f t="shared" si="20"/>
        <v>0</v>
      </c>
      <c r="U1350" s="11">
        <f>VLOOKUP(tblSalaries[[#This Row],[Region]],SReg,2,FALSE)</f>
        <v>1</v>
      </c>
      <c r="V1350" s="11">
        <f>VLOOKUP(tblSalaries[[#This Row],[How many hours of a day you work on Excel]],SHours,2,FALSE)</f>
        <v>1</v>
      </c>
      <c r="W1350" s="11">
        <f>IF(tblSalaries[[#This Row],[Years of Experience]]="",Filters!$I$10,VLOOKUP(tblSalaries[[#This Row],[Years of Experience]],Filters!$G$3:$I$9,3,TRUE))</f>
        <v>0</v>
      </c>
    </row>
    <row r="1351" spans="2:23" ht="15" customHeight="1" x14ac:dyDescent="0.25">
      <c r="B1351" t="s">
        <v>2747</v>
      </c>
      <c r="C1351" s="1">
        <v>41058.892395833333</v>
      </c>
      <c r="D1351">
        <v>103000</v>
      </c>
      <c r="E1351" t="s">
        <v>391</v>
      </c>
      <c r="F1351" t="s">
        <v>391</v>
      </c>
      <c r="G1351" t="s">
        <v>12</v>
      </c>
      <c r="H1351" t="s">
        <v>7</v>
      </c>
      <c r="I1351">
        <v>22</v>
      </c>
      <c r="J1351" t="str">
        <f>VLOOKUP(tblSalaries[[#This Row],[clean Country]],tblCountries[[#All],[Mapping]:[Region]],2,FALSE)</f>
        <v>USA</v>
      </c>
      <c r="L1351" s="9">
        <f>IF($T1351,tblSalaries[[#This Row],[Salary in USD]],"")</f>
        <v>103000</v>
      </c>
      <c r="M1351" s="9" t="str">
        <f>IF($T1351,tblSalaries[[#This Row],[Your Job Title]],"")</f>
        <v>Controller</v>
      </c>
      <c r="N1351" s="9" t="str">
        <f>IF($T1351,tblSalaries[[#This Row],[Job Type]],"")</f>
        <v>Controller</v>
      </c>
      <c r="O1351" s="9" t="str">
        <f>IF($T1351,tblSalaries[[#This Row],[clean Country]],"")</f>
        <v>USA</v>
      </c>
      <c r="P1351" s="9" t="str">
        <f>IF($T1351,tblSalaries[[#This Row],[How many hours of a day you work on Excel]],"")</f>
        <v>4 to 6 hours a day</v>
      </c>
      <c r="Q1351" s="9">
        <f>IF($T1351,tblSalaries[[#This Row],[Years of Experience]],"")</f>
        <v>22</v>
      </c>
      <c r="R1351" s="9" t="str">
        <f>IF($T1351,tblSalaries[[#This Row],[Region]],"")</f>
        <v>USA</v>
      </c>
      <c r="T1351" s="11">
        <f t="shared" ref="T1351:T1414" si="21">U1351*V1351*W1351</f>
        <v>1</v>
      </c>
      <c r="U1351" s="11">
        <f>VLOOKUP(tblSalaries[[#This Row],[Region]],SReg,2,FALSE)</f>
        <v>1</v>
      </c>
      <c r="V1351" s="11">
        <f>VLOOKUP(tblSalaries[[#This Row],[How many hours of a day you work on Excel]],SHours,2,FALSE)</f>
        <v>1</v>
      </c>
      <c r="W1351" s="11">
        <f>IF(tblSalaries[[#This Row],[Years of Experience]]="",Filters!$I$10,VLOOKUP(tblSalaries[[#This Row],[Years of Experience]],Filters!$G$3:$I$9,3,TRUE))</f>
        <v>1</v>
      </c>
    </row>
    <row r="1352" spans="2:23" ht="15" customHeight="1" x14ac:dyDescent="0.25">
      <c r="B1352" t="s">
        <v>2748</v>
      </c>
      <c r="C1352" s="1">
        <v>41058.894016203703</v>
      </c>
      <c r="D1352">
        <v>36000</v>
      </c>
      <c r="E1352" t="s">
        <v>829</v>
      </c>
      <c r="F1352" t="s">
        <v>56</v>
      </c>
      <c r="G1352" t="s">
        <v>12</v>
      </c>
      <c r="H1352" t="s">
        <v>10</v>
      </c>
      <c r="I1352">
        <v>8</v>
      </c>
      <c r="J1352" t="str">
        <f>VLOOKUP(tblSalaries[[#This Row],[clean Country]],tblCountries[[#All],[Mapping]:[Region]],2,FALSE)</f>
        <v>USA</v>
      </c>
      <c r="L1352" s="9" t="str">
        <f>IF($T1352,tblSalaries[[#This Row],[Salary in USD]],"")</f>
        <v/>
      </c>
      <c r="M1352" s="9" t="str">
        <f>IF($T1352,tblSalaries[[#This Row],[Your Job Title]],"")</f>
        <v/>
      </c>
      <c r="N1352" s="9" t="str">
        <f>IF($T1352,tblSalaries[[#This Row],[Job Type]],"")</f>
        <v/>
      </c>
      <c r="O1352" s="9" t="str">
        <f>IF($T1352,tblSalaries[[#This Row],[clean Country]],"")</f>
        <v/>
      </c>
      <c r="P1352" s="9" t="str">
        <f>IF($T1352,tblSalaries[[#This Row],[How many hours of a day you work on Excel]],"")</f>
        <v/>
      </c>
      <c r="Q1352" s="9" t="str">
        <f>IF($T1352,tblSalaries[[#This Row],[Years of Experience]],"")</f>
        <v/>
      </c>
      <c r="R1352" s="9" t="str">
        <f>IF($T1352,tblSalaries[[#This Row],[Region]],"")</f>
        <v/>
      </c>
      <c r="T1352" s="11">
        <f t="shared" si="21"/>
        <v>0</v>
      </c>
      <c r="U1352" s="11">
        <f>VLOOKUP(tblSalaries[[#This Row],[Region]],SReg,2,FALSE)</f>
        <v>1</v>
      </c>
      <c r="V1352" s="11">
        <f>VLOOKUP(tblSalaries[[#This Row],[How many hours of a day you work on Excel]],SHours,2,FALSE)</f>
        <v>1</v>
      </c>
      <c r="W1352" s="11">
        <f>IF(tblSalaries[[#This Row],[Years of Experience]]="",Filters!$I$10,VLOOKUP(tblSalaries[[#This Row],[Years of Experience]],Filters!$G$3:$I$9,3,TRUE))</f>
        <v>0</v>
      </c>
    </row>
    <row r="1353" spans="2:23" ht="15" customHeight="1" x14ac:dyDescent="0.25">
      <c r="B1353" t="s">
        <v>2749</v>
      </c>
      <c r="C1353" s="1">
        <v>41058.894525462965</v>
      </c>
      <c r="D1353">
        <v>85000</v>
      </c>
      <c r="E1353" t="s">
        <v>60</v>
      </c>
      <c r="F1353" t="s">
        <v>17</v>
      </c>
      <c r="G1353" t="s">
        <v>12</v>
      </c>
      <c r="H1353" t="s">
        <v>7</v>
      </c>
      <c r="I1353">
        <v>17</v>
      </c>
      <c r="J1353" t="str">
        <f>VLOOKUP(tblSalaries[[#This Row],[clean Country]],tblCountries[[#All],[Mapping]:[Region]],2,FALSE)</f>
        <v>USA</v>
      </c>
      <c r="L1353" s="9">
        <f>IF($T1353,tblSalaries[[#This Row],[Salary in USD]],"")</f>
        <v>85000</v>
      </c>
      <c r="M1353" s="9" t="str">
        <f>IF($T1353,tblSalaries[[#This Row],[Your Job Title]],"")</f>
        <v>Senior Analyst</v>
      </c>
      <c r="N1353" s="9" t="str">
        <f>IF($T1353,tblSalaries[[#This Row],[Job Type]],"")</f>
        <v>Analyst</v>
      </c>
      <c r="O1353" s="9" t="str">
        <f>IF($T1353,tblSalaries[[#This Row],[clean Country]],"")</f>
        <v>USA</v>
      </c>
      <c r="P1353" s="9" t="str">
        <f>IF($T1353,tblSalaries[[#This Row],[How many hours of a day you work on Excel]],"")</f>
        <v>4 to 6 hours a day</v>
      </c>
      <c r="Q1353" s="9">
        <f>IF($T1353,tblSalaries[[#This Row],[Years of Experience]],"")</f>
        <v>17</v>
      </c>
      <c r="R1353" s="9" t="str">
        <f>IF($T1353,tblSalaries[[#This Row],[Region]],"")</f>
        <v>USA</v>
      </c>
      <c r="T1353" s="11">
        <f t="shared" si="21"/>
        <v>1</v>
      </c>
      <c r="U1353" s="11">
        <f>VLOOKUP(tblSalaries[[#This Row],[Region]],SReg,2,FALSE)</f>
        <v>1</v>
      </c>
      <c r="V1353" s="11">
        <f>VLOOKUP(tblSalaries[[#This Row],[How many hours of a day you work on Excel]],SHours,2,FALSE)</f>
        <v>1</v>
      </c>
      <c r="W1353" s="11">
        <f>IF(tblSalaries[[#This Row],[Years of Experience]]="",Filters!$I$10,VLOOKUP(tblSalaries[[#This Row],[Years of Experience]],Filters!$G$3:$I$9,3,TRUE))</f>
        <v>1</v>
      </c>
    </row>
    <row r="1354" spans="2:23" ht="15" customHeight="1" x14ac:dyDescent="0.25">
      <c r="B1354" t="s">
        <v>2750</v>
      </c>
      <c r="C1354" s="1">
        <v>41058.895555555559</v>
      </c>
      <c r="D1354">
        <v>100000</v>
      </c>
      <c r="E1354" t="s">
        <v>1069</v>
      </c>
      <c r="F1354" t="s">
        <v>3393</v>
      </c>
      <c r="G1354" t="s">
        <v>360</v>
      </c>
      <c r="H1354" t="s">
        <v>15</v>
      </c>
      <c r="I1354">
        <v>20</v>
      </c>
      <c r="J1354" t="str">
        <f>VLOOKUP(tblSalaries[[#This Row],[clean Country]],tblCountries[[#All],[Mapping]:[Region]],2,FALSE)</f>
        <v>EMEA</v>
      </c>
      <c r="L1354" s="9" t="str">
        <f>IF($T1354,tblSalaries[[#This Row],[Salary in USD]],"")</f>
        <v/>
      </c>
      <c r="M1354" s="9" t="str">
        <f>IF($T1354,tblSalaries[[#This Row],[Your Job Title]],"")</f>
        <v/>
      </c>
      <c r="N1354" s="9" t="str">
        <f>IF($T1354,tblSalaries[[#This Row],[Job Type]],"")</f>
        <v/>
      </c>
      <c r="O1354" s="9" t="str">
        <f>IF($T1354,tblSalaries[[#This Row],[clean Country]],"")</f>
        <v/>
      </c>
      <c r="P1354" s="9" t="str">
        <f>IF($T1354,tblSalaries[[#This Row],[How many hours of a day you work on Excel]],"")</f>
        <v/>
      </c>
      <c r="Q1354" s="9" t="str">
        <f>IF($T1354,tblSalaries[[#This Row],[Years of Experience]],"")</f>
        <v/>
      </c>
      <c r="R1354" s="9" t="str">
        <f>IF($T1354,tblSalaries[[#This Row],[Region]],"")</f>
        <v/>
      </c>
      <c r="T1354" s="11">
        <f t="shared" si="21"/>
        <v>0</v>
      </c>
      <c r="U1354" s="11">
        <f>VLOOKUP(tblSalaries[[#This Row],[Region]],SReg,2,FALSE)</f>
        <v>0</v>
      </c>
      <c r="V1354" s="11">
        <f>VLOOKUP(tblSalaries[[#This Row],[How many hours of a day you work on Excel]],SHours,2,FALSE)</f>
        <v>0</v>
      </c>
      <c r="W1354" s="11">
        <f>IF(tblSalaries[[#This Row],[Years of Experience]]="",Filters!$I$10,VLOOKUP(tblSalaries[[#This Row],[Years of Experience]],Filters!$G$3:$I$9,3,TRUE))</f>
        <v>1</v>
      </c>
    </row>
    <row r="1355" spans="2:23" ht="15" customHeight="1" x14ac:dyDescent="0.25">
      <c r="B1355" t="s">
        <v>2751</v>
      </c>
      <c r="C1355" s="1">
        <v>41058.898402777777</v>
      </c>
      <c r="D1355">
        <v>83000</v>
      </c>
      <c r="E1355" t="s">
        <v>1070</v>
      </c>
      <c r="F1355" t="s">
        <v>17</v>
      </c>
      <c r="G1355" t="s">
        <v>74</v>
      </c>
      <c r="H1355" t="s">
        <v>7</v>
      </c>
      <c r="I1355">
        <v>12</v>
      </c>
      <c r="J1355" t="str">
        <f>VLOOKUP(tblSalaries[[#This Row],[clean Country]],tblCountries[[#All],[Mapping]:[Region]],2,FALSE)</f>
        <v>CAN</v>
      </c>
      <c r="L1355" s="9" t="str">
        <f>IF($T1355,tblSalaries[[#This Row],[Salary in USD]],"")</f>
        <v/>
      </c>
      <c r="M1355" s="9" t="str">
        <f>IF($T1355,tblSalaries[[#This Row],[Your Job Title]],"")</f>
        <v/>
      </c>
      <c r="N1355" s="9" t="str">
        <f>IF($T1355,tblSalaries[[#This Row],[Job Type]],"")</f>
        <v/>
      </c>
      <c r="O1355" s="9" t="str">
        <f>IF($T1355,tblSalaries[[#This Row],[clean Country]],"")</f>
        <v/>
      </c>
      <c r="P1355" s="9" t="str">
        <f>IF($T1355,tblSalaries[[#This Row],[How many hours of a day you work on Excel]],"")</f>
        <v/>
      </c>
      <c r="Q1355" s="9" t="str">
        <f>IF($T1355,tblSalaries[[#This Row],[Years of Experience]],"")</f>
        <v/>
      </c>
      <c r="R1355" s="9" t="str">
        <f>IF($T1355,tblSalaries[[#This Row],[Region]],"")</f>
        <v/>
      </c>
      <c r="T1355" s="11">
        <f t="shared" si="21"/>
        <v>0</v>
      </c>
      <c r="U1355" s="11">
        <f>VLOOKUP(tblSalaries[[#This Row],[Region]],SReg,2,FALSE)</f>
        <v>0</v>
      </c>
      <c r="V1355" s="11">
        <f>VLOOKUP(tblSalaries[[#This Row],[How many hours of a day you work on Excel]],SHours,2,FALSE)</f>
        <v>1</v>
      </c>
      <c r="W1355" s="11">
        <f>IF(tblSalaries[[#This Row],[Years of Experience]]="",Filters!$I$10,VLOOKUP(tblSalaries[[#This Row],[Years of Experience]],Filters!$G$3:$I$9,3,TRUE))</f>
        <v>1</v>
      </c>
    </row>
    <row r="1356" spans="2:23" ht="15" customHeight="1" x14ac:dyDescent="0.25">
      <c r="B1356" t="s">
        <v>2752</v>
      </c>
      <c r="C1356" s="1">
        <v>41058.901504629626</v>
      </c>
      <c r="D1356">
        <v>85000</v>
      </c>
      <c r="E1356" t="s">
        <v>1071</v>
      </c>
      <c r="F1356" t="s">
        <v>233</v>
      </c>
      <c r="G1356" t="s">
        <v>12</v>
      </c>
      <c r="H1356" t="s">
        <v>15</v>
      </c>
      <c r="I1356">
        <v>25</v>
      </c>
      <c r="J1356" t="str">
        <f>VLOOKUP(tblSalaries[[#This Row],[clean Country]],tblCountries[[#All],[Mapping]:[Region]],2,FALSE)</f>
        <v>USA</v>
      </c>
      <c r="L1356" s="9" t="str">
        <f>IF($T1356,tblSalaries[[#This Row],[Salary in USD]],"")</f>
        <v/>
      </c>
      <c r="M1356" s="9" t="str">
        <f>IF($T1356,tblSalaries[[#This Row],[Your Job Title]],"")</f>
        <v/>
      </c>
      <c r="N1356" s="9" t="str">
        <f>IF($T1356,tblSalaries[[#This Row],[Job Type]],"")</f>
        <v/>
      </c>
      <c r="O1356" s="9" t="str">
        <f>IF($T1356,tblSalaries[[#This Row],[clean Country]],"")</f>
        <v/>
      </c>
      <c r="P1356" s="9" t="str">
        <f>IF($T1356,tblSalaries[[#This Row],[How many hours of a day you work on Excel]],"")</f>
        <v/>
      </c>
      <c r="Q1356" s="9" t="str">
        <f>IF($T1356,tblSalaries[[#This Row],[Years of Experience]],"")</f>
        <v/>
      </c>
      <c r="R1356" s="9" t="str">
        <f>IF($T1356,tblSalaries[[#This Row],[Region]],"")</f>
        <v/>
      </c>
      <c r="T1356" s="11">
        <f t="shared" si="21"/>
        <v>0</v>
      </c>
      <c r="U1356" s="11">
        <f>VLOOKUP(tblSalaries[[#This Row],[Region]],SReg,2,FALSE)</f>
        <v>1</v>
      </c>
      <c r="V1356" s="11">
        <f>VLOOKUP(tblSalaries[[#This Row],[How many hours of a day you work on Excel]],SHours,2,FALSE)</f>
        <v>0</v>
      </c>
      <c r="W1356" s="11">
        <f>IF(tblSalaries[[#This Row],[Years of Experience]]="",Filters!$I$10,VLOOKUP(tblSalaries[[#This Row],[Years of Experience]],Filters!$G$3:$I$9,3,TRUE))</f>
        <v>1</v>
      </c>
    </row>
    <row r="1357" spans="2:23" ht="15" customHeight="1" x14ac:dyDescent="0.25">
      <c r="B1357" t="s">
        <v>2753</v>
      </c>
      <c r="C1357" s="1">
        <v>41058.904675925929</v>
      </c>
      <c r="D1357">
        <v>120000</v>
      </c>
      <c r="E1357" t="s">
        <v>502</v>
      </c>
      <c r="F1357" t="s">
        <v>45</v>
      </c>
      <c r="G1357" t="s">
        <v>12</v>
      </c>
      <c r="H1357" t="s">
        <v>15</v>
      </c>
      <c r="I1357">
        <v>5</v>
      </c>
      <c r="J1357" t="str">
        <f>VLOOKUP(tblSalaries[[#This Row],[clean Country]],tblCountries[[#All],[Mapping]:[Region]],2,FALSE)</f>
        <v>USA</v>
      </c>
      <c r="L1357" s="9" t="str">
        <f>IF($T1357,tblSalaries[[#This Row],[Salary in USD]],"")</f>
        <v/>
      </c>
      <c r="M1357" s="9" t="str">
        <f>IF($T1357,tblSalaries[[#This Row],[Your Job Title]],"")</f>
        <v/>
      </c>
      <c r="N1357" s="9" t="str">
        <f>IF($T1357,tblSalaries[[#This Row],[Job Type]],"")</f>
        <v/>
      </c>
      <c r="O1357" s="9" t="str">
        <f>IF($T1357,tblSalaries[[#This Row],[clean Country]],"")</f>
        <v/>
      </c>
      <c r="P1357" s="9" t="str">
        <f>IF($T1357,tblSalaries[[#This Row],[How many hours of a day you work on Excel]],"")</f>
        <v/>
      </c>
      <c r="Q1357" s="9" t="str">
        <f>IF($T1357,tblSalaries[[#This Row],[Years of Experience]],"")</f>
        <v/>
      </c>
      <c r="R1357" s="9" t="str">
        <f>IF($T1357,tblSalaries[[#This Row],[Region]],"")</f>
        <v/>
      </c>
      <c r="T1357" s="11">
        <f t="shared" si="21"/>
        <v>0</v>
      </c>
      <c r="U1357" s="11">
        <f>VLOOKUP(tblSalaries[[#This Row],[Region]],SReg,2,FALSE)</f>
        <v>1</v>
      </c>
      <c r="V1357" s="11">
        <f>VLOOKUP(tblSalaries[[#This Row],[How many hours of a day you work on Excel]],SHours,2,FALSE)</f>
        <v>0</v>
      </c>
      <c r="W1357" s="11">
        <f>IF(tblSalaries[[#This Row],[Years of Experience]]="",Filters!$I$10,VLOOKUP(tblSalaries[[#This Row],[Years of Experience]],Filters!$G$3:$I$9,3,TRUE))</f>
        <v>0</v>
      </c>
    </row>
    <row r="1358" spans="2:23" ht="15" customHeight="1" x14ac:dyDescent="0.25">
      <c r="B1358" t="s">
        <v>2754</v>
      </c>
      <c r="C1358" s="1">
        <v>41058.905555555553</v>
      </c>
      <c r="D1358">
        <v>69960</v>
      </c>
      <c r="E1358" t="s">
        <v>1072</v>
      </c>
      <c r="F1358" t="s">
        <v>233</v>
      </c>
      <c r="G1358" t="s">
        <v>12</v>
      </c>
      <c r="H1358" t="s">
        <v>15</v>
      </c>
      <c r="I1358">
        <v>22</v>
      </c>
      <c r="J1358" t="str">
        <f>VLOOKUP(tblSalaries[[#This Row],[clean Country]],tblCountries[[#All],[Mapping]:[Region]],2,FALSE)</f>
        <v>USA</v>
      </c>
      <c r="L1358" s="9" t="str">
        <f>IF($T1358,tblSalaries[[#This Row],[Salary in USD]],"")</f>
        <v/>
      </c>
      <c r="M1358" s="9" t="str">
        <f>IF($T1358,tblSalaries[[#This Row],[Your Job Title]],"")</f>
        <v/>
      </c>
      <c r="N1358" s="9" t="str">
        <f>IF($T1358,tblSalaries[[#This Row],[Job Type]],"")</f>
        <v/>
      </c>
      <c r="O1358" s="9" t="str">
        <f>IF($T1358,tblSalaries[[#This Row],[clean Country]],"")</f>
        <v/>
      </c>
      <c r="P1358" s="9" t="str">
        <f>IF($T1358,tblSalaries[[#This Row],[How many hours of a day you work on Excel]],"")</f>
        <v/>
      </c>
      <c r="Q1358" s="9" t="str">
        <f>IF($T1358,tblSalaries[[#This Row],[Years of Experience]],"")</f>
        <v/>
      </c>
      <c r="R1358" s="9" t="str">
        <f>IF($T1358,tblSalaries[[#This Row],[Region]],"")</f>
        <v/>
      </c>
      <c r="T1358" s="11">
        <f t="shared" si="21"/>
        <v>0</v>
      </c>
      <c r="U1358" s="11">
        <f>VLOOKUP(tblSalaries[[#This Row],[Region]],SReg,2,FALSE)</f>
        <v>1</v>
      </c>
      <c r="V1358" s="11">
        <f>VLOOKUP(tblSalaries[[#This Row],[How many hours of a day you work on Excel]],SHours,2,FALSE)</f>
        <v>0</v>
      </c>
      <c r="W1358" s="11">
        <f>IF(tblSalaries[[#This Row],[Years of Experience]]="",Filters!$I$10,VLOOKUP(tblSalaries[[#This Row],[Years of Experience]],Filters!$G$3:$I$9,3,TRUE))</f>
        <v>1</v>
      </c>
    </row>
    <row r="1359" spans="2:23" ht="15" customHeight="1" x14ac:dyDescent="0.25">
      <c r="B1359" t="s">
        <v>2755</v>
      </c>
      <c r="C1359" s="1">
        <v>41058.907268518517</v>
      </c>
      <c r="D1359">
        <v>97000</v>
      </c>
      <c r="E1359" t="s">
        <v>1073</v>
      </c>
      <c r="F1359" t="s">
        <v>45</v>
      </c>
      <c r="G1359" t="s">
        <v>12</v>
      </c>
      <c r="H1359" t="s">
        <v>7</v>
      </c>
      <c r="I1359">
        <v>14</v>
      </c>
      <c r="J1359" t="str">
        <f>VLOOKUP(tblSalaries[[#This Row],[clean Country]],tblCountries[[#All],[Mapping]:[Region]],2,FALSE)</f>
        <v>USA</v>
      </c>
      <c r="L1359" s="9">
        <f>IF($T1359,tblSalaries[[#This Row],[Salary in USD]],"")</f>
        <v>97000</v>
      </c>
      <c r="M1359" s="9" t="str">
        <f>IF($T1359,tblSalaries[[#This Row],[Your Job Title]],"")</f>
        <v>Sr. Manager of Finance</v>
      </c>
      <c r="N1359" s="9" t="str">
        <f>IF($T1359,tblSalaries[[#This Row],[Job Type]],"")</f>
        <v>Manager</v>
      </c>
      <c r="O1359" s="9" t="str">
        <f>IF($T1359,tblSalaries[[#This Row],[clean Country]],"")</f>
        <v>USA</v>
      </c>
      <c r="P1359" s="9" t="str">
        <f>IF($T1359,tblSalaries[[#This Row],[How many hours of a day you work on Excel]],"")</f>
        <v>4 to 6 hours a day</v>
      </c>
      <c r="Q1359" s="9">
        <f>IF($T1359,tblSalaries[[#This Row],[Years of Experience]],"")</f>
        <v>14</v>
      </c>
      <c r="R1359" s="9" t="str">
        <f>IF($T1359,tblSalaries[[#This Row],[Region]],"")</f>
        <v>USA</v>
      </c>
      <c r="T1359" s="11">
        <f t="shared" si="21"/>
        <v>1</v>
      </c>
      <c r="U1359" s="11">
        <f>VLOOKUP(tblSalaries[[#This Row],[Region]],SReg,2,FALSE)</f>
        <v>1</v>
      </c>
      <c r="V1359" s="11">
        <f>VLOOKUP(tblSalaries[[#This Row],[How many hours of a day you work on Excel]],SHours,2,FALSE)</f>
        <v>1</v>
      </c>
      <c r="W1359" s="11">
        <f>IF(tblSalaries[[#This Row],[Years of Experience]]="",Filters!$I$10,VLOOKUP(tblSalaries[[#This Row],[Years of Experience]],Filters!$G$3:$I$9,3,TRUE))</f>
        <v>1</v>
      </c>
    </row>
    <row r="1360" spans="2:23" ht="15" customHeight="1" x14ac:dyDescent="0.25">
      <c r="B1360" t="s">
        <v>2756</v>
      </c>
      <c r="C1360" s="1">
        <v>41058.908483796295</v>
      </c>
      <c r="D1360">
        <v>94570.696324037053</v>
      </c>
      <c r="E1360" t="s">
        <v>17</v>
      </c>
      <c r="F1360" t="s">
        <v>17</v>
      </c>
      <c r="G1360" t="s">
        <v>59</v>
      </c>
      <c r="H1360" t="s">
        <v>7</v>
      </c>
      <c r="I1360">
        <v>7</v>
      </c>
      <c r="J1360" t="str">
        <f>VLOOKUP(tblSalaries[[#This Row],[clean Country]],tblCountries[[#All],[Mapping]:[Region]],2,FALSE)</f>
        <v>EMEA</v>
      </c>
      <c r="L1360" s="9" t="str">
        <f>IF($T1360,tblSalaries[[#This Row],[Salary in USD]],"")</f>
        <v/>
      </c>
      <c r="M1360" s="9" t="str">
        <f>IF($T1360,tblSalaries[[#This Row],[Your Job Title]],"")</f>
        <v/>
      </c>
      <c r="N1360" s="9" t="str">
        <f>IF($T1360,tblSalaries[[#This Row],[Job Type]],"")</f>
        <v/>
      </c>
      <c r="O1360" s="9" t="str">
        <f>IF($T1360,tblSalaries[[#This Row],[clean Country]],"")</f>
        <v/>
      </c>
      <c r="P1360" s="9" t="str">
        <f>IF($T1360,tblSalaries[[#This Row],[How many hours of a day you work on Excel]],"")</f>
        <v/>
      </c>
      <c r="Q1360" s="9" t="str">
        <f>IF($T1360,tblSalaries[[#This Row],[Years of Experience]],"")</f>
        <v/>
      </c>
      <c r="R1360" s="9" t="str">
        <f>IF($T1360,tblSalaries[[#This Row],[Region]],"")</f>
        <v/>
      </c>
      <c r="T1360" s="11">
        <f t="shared" si="21"/>
        <v>0</v>
      </c>
      <c r="U1360" s="11">
        <f>VLOOKUP(tblSalaries[[#This Row],[Region]],SReg,2,FALSE)</f>
        <v>0</v>
      </c>
      <c r="V1360" s="11">
        <f>VLOOKUP(tblSalaries[[#This Row],[How many hours of a day you work on Excel]],SHours,2,FALSE)</f>
        <v>1</v>
      </c>
      <c r="W1360" s="11">
        <f>IF(tblSalaries[[#This Row],[Years of Experience]]="",Filters!$I$10,VLOOKUP(tblSalaries[[#This Row],[Years of Experience]],Filters!$G$3:$I$9,3,TRUE))</f>
        <v>0</v>
      </c>
    </row>
    <row r="1361" spans="2:23" ht="15" customHeight="1" x14ac:dyDescent="0.25">
      <c r="B1361" t="s">
        <v>2757</v>
      </c>
      <c r="C1361" s="1">
        <v>41058.910069444442</v>
      </c>
      <c r="D1361">
        <v>39000</v>
      </c>
      <c r="E1361" t="s">
        <v>1074</v>
      </c>
      <c r="F1361" t="s">
        <v>45</v>
      </c>
      <c r="G1361" t="s">
        <v>41</v>
      </c>
      <c r="H1361" t="s">
        <v>10</v>
      </c>
      <c r="I1361">
        <v>6</v>
      </c>
      <c r="J1361" t="str">
        <f>VLOOKUP(tblSalaries[[#This Row],[clean Country]],tblCountries[[#All],[Mapping]:[Region]],2,FALSE)</f>
        <v>EMEA</v>
      </c>
      <c r="L1361" s="9" t="str">
        <f>IF($T1361,tblSalaries[[#This Row],[Salary in USD]],"")</f>
        <v/>
      </c>
      <c r="M1361" s="9" t="str">
        <f>IF($T1361,tblSalaries[[#This Row],[Your Job Title]],"")</f>
        <v/>
      </c>
      <c r="N1361" s="9" t="str">
        <f>IF($T1361,tblSalaries[[#This Row],[Job Type]],"")</f>
        <v/>
      </c>
      <c r="O1361" s="9" t="str">
        <f>IF($T1361,tblSalaries[[#This Row],[clean Country]],"")</f>
        <v/>
      </c>
      <c r="P1361" s="9" t="str">
        <f>IF($T1361,tblSalaries[[#This Row],[How many hours of a day you work on Excel]],"")</f>
        <v/>
      </c>
      <c r="Q1361" s="9" t="str">
        <f>IF($T1361,tblSalaries[[#This Row],[Years of Experience]],"")</f>
        <v/>
      </c>
      <c r="R1361" s="9" t="str">
        <f>IF($T1361,tblSalaries[[#This Row],[Region]],"")</f>
        <v/>
      </c>
      <c r="T1361" s="11">
        <f t="shared" si="21"/>
        <v>0</v>
      </c>
      <c r="U1361" s="11">
        <f>VLOOKUP(tblSalaries[[#This Row],[Region]],SReg,2,FALSE)</f>
        <v>0</v>
      </c>
      <c r="V1361" s="11">
        <f>VLOOKUP(tblSalaries[[#This Row],[How many hours of a day you work on Excel]],SHours,2,FALSE)</f>
        <v>1</v>
      </c>
      <c r="W1361" s="11">
        <f>IF(tblSalaries[[#This Row],[Years of Experience]]="",Filters!$I$10,VLOOKUP(tblSalaries[[#This Row],[Years of Experience]],Filters!$G$3:$I$9,3,TRUE))</f>
        <v>0</v>
      </c>
    </row>
    <row r="1362" spans="2:23" ht="15" customHeight="1" x14ac:dyDescent="0.25">
      <c r="B1362" t="s">
        <v>2758</v>
      </c>
      <c r="C1362" s="1">
        <v>41058.910243055558</v>
      </c>
      <c r="D1362">
        <v>4451.9791718606421</v>
      </c>
      <c r="E1362" t="s">
        <v>45</v>
      </c>
      <c r="F1362" t="s">
        <v>45</v>
      </c>
      <c r="G1362" t="s">
        <v>6</v>
      </c>
      <c r="H1362" t="s">
        <v>22</v>
      </c>
      <c r="I1362">
        <v>15</v>
      </c>
      <c r="J1362" t="str">
        <f>VLOOKUP(tblSalaries[[#This Row],[clean Country]],tblCountries[[#All],[Mapping]:[Region]],2,FALSE)</f>
        <v>APAC</v>
      </c>
      <c r="L1362" s="9" t="str">
        <f>IF($T1362,tblSalaries[[#This Row],[Salary in USD]],"")</f>
        <v/>
      </c>
      <c r="M1362" s="9" t="str">
        <f>IF($T1362,tblSalaries[[#This Row],[Your Job Title]],"")</f>
        <v/>
      </c>
      <c r="N1362" s="9" t="str">
        <f>IF($T1362,tblSalaries[[#This Row],[Job Type]],"")</f>
        <v/>
      </c>
      <c r="O1362" s="9" t="str">
        <f>IF($T1362,tblSalaries[[#This Row],[clean Country]],"")</f>
        <v/>
      </c>
      <c r="P1362" s="9" t="str">
        <f>IF($T1362,tblSalaries[[#This Row],[How many hours of a day you work on Excel]],"")</f>
        <v/>
      </c>
      <c r="Q1362" s="9" t="str">
        <f>IF($T1362,tblSalaries[[#This Row],[Years of Experience]],"")</f>
        <v/>
      </c>
      <c r="R1362" s="9" t="str">
        <f>IF($T1362,tblSalaries[[#This Row],[Region]],"")</f>
        <v/>
      </c>
      <c r="T1362" s="11">
        <f t="shared" si="21"/>
        <v>0</v>
      </c>
      <c r="U1362" s="11">
        <f>VLOOKUP(tblSalaries[[#This Row],[Region]],SReg,2,FALSE)</f>
        <v>0</v>
      </c>
      <c r="V1362" s="11">
        <f>VLOOKUP(tblSalaries[[#This Row],[How many hours of a day you work on Excel]],SHours,2,FALSE)</f>
        <v>0</v>
      </c>
      <c r="W1362" s="11">
        <f>IF(tblSalaries[[#This Row],[Years of Experience]]="",Filters!$I$10,VLOOKUP(tblSalaries[[#This Row],[Years of Experience]],Filters!$G$3:$I$9,3,TRUE))</f>
        <v>1</v>
      </c>
    </row>
    <row r="1363" spans="2:23" ht="15" customHeight="1" x14ac:dyDescent="0.25">
      <c r="B1363" t="s">
        <v>2759</v>
      </c>
      <c r="C1363" s="1">
        <v>41058.912881944445</v>
      </c>
      <c r="D1363">
        <v>62000</v>
      </c>
      <c r="E1363" t="s">
        <v>1075</v>
      </c>
      <c r="F1363" t="s">
        <v>56</v>
      </c>
      <c r="G1363" t="s">
        <v>12</v>
      </c>
      <c r="H1363" t="s">
        <v>10</v>
      </c>
      <c r="I1363">
        <v>25</v>
      </c>
      <c r="J1363" t="str">
        <f>VLOOKUP(tblSalaries[[#This Row],[clean Country]],tblCountries[[#All],[Mapping]:[Region]],2,FALSE)</f>
        <v>USA</v>
      </c>
      <c r="L1363" s="9">
        <f>IF($T1363,tblSalaries[[#This Row],[Salary in USD]],"")</f>
        <v>62000</v>
      </c>
      <c r="M1363" s="9" t="str">
        <f>IF($T1363,tblSalaries[[#This Row],[Your Job Title]],"")</f>
        <v>Measurement Specialist</v>
      </c>
      <c r="N1363" s="9" t="str">
        <f>IF($T1363,tblSalaries[[#This Row],[Job Type]],"")</f>
        <v>Specialist</v>
      </c>
      <c r="O1363" s="9" t="str">
        <f>IF($T1363,tblSalaries[[#This Row],[clean Country]],"")</f>
        <v>USA</v>
      </c>
      <c r="P1363" s="9" t="str">
        <f>IF($T1363,tblSalaries[[#This Row],[How many hours of a day you work on Excel]],"")</f>
        <v>All the 8 hours baby, all the 8!</v>
      </c>
      <c r="Q1363" s="9">
        <f>IF($T1363,tblSalaries[[#This Row],[Years of Experience]],"")</f>
        <v>25</v>
      </c>
      <c r="R1363" s="9" t="str">
        <f>IF($T1363,tblSalaries[[#This Row],[Region]],"")</f>
        <v>USA</v>
      </c>
      <c r="T1363" s="11">
        <f t="shared" si="21"/>
        <v>1</v>
      </c>
      <c r="U1363" s="11">
        <f>VLOOKUP(tblSalaries[[#This Row],[Region]],SReg,2,FALSE)</f>
        <v>1</v>
      </c>
      <c r="V1363" s="11">
        <f>VLOOKUP(tblSalaries[[#This Row],[How many hours of a day you work on Excel]],SHours,2,FALSE)</f>
        <v>1</v>
      </c>
      <c r="W1363" s="11">
        <f>IF(tblSalaries[[#This Row],[Years of Experience]]="",Filters!$I$10,VLOOKUP(tblSalaries[[#This Row],[Years of Experience]],Filters!$G$3:$I$9,3,TRUE))</f>
        <v>1</v>
      </c>
    </row>
    <row r="1364" spans="2:23" ht="15" customHeight="1" x14ac:dyDescent="0.25">
      <c r="B1364" t="s">
        <v>2760</v>
      </c>
      <c r="C1364" s="1">
        <v>41058.916377314818</v>
      </c>
      <c r="D1364">
        <v>44000</v>
      </c>
      <c r="E1364" t="s">
        <v>1076</v>
      </c>
      <c r="F1364" t="s">
        <v>233</v>
      </c>
      <c r="G1364" t="s">
        <v>12</v>
      </c>
      <c r="H1364" t="s">
        <v>7</v>
      </c>
      <c r="I1364">
        <v>15</v>
      </c>
      <c r="J1364" t="str">
        <f>VLOOKUP(tblSalaries[[#This Row],[clean Country]],tblCountries[[#All],[Mapping]:[Region]],2,FALSE)</f>
        <v>USA</v>
      </c>
      <c r="L1364" s="9">
        <f>IF($T1364,tblSalaries[[#This Row],[Salary in USD]],"")</f>
        <v>44000</v>
      </c>
      <c r="M1364" s="9" t="str">
        <f>IF($T1364,tblSalaries[[#This Row],[Your Job Title]],"")</f>
        <v>Test engineer</v>
      </c>
      <c r="N1364" s="9" t="str">
        <f>IF($T1364,tblSalaries[[#This Row],[Job Type]],"")</f>
        <v>Engineer</v>
      </c>
      <c r="O1364" s="9" t="str">
        <f>IF($T1364,tblSalaries[[#This Row],[clean Country]],"")</f>
        <v>USA</v>
      </c>
      <c r="P1364" s="9" t="str">
        <f>IF($T1364,tblSalaries[[#This Row],[How many hours of a day you work on Excel]],"")</f>
        <v>4 to 6 hours a day</v>
      </c>
      <c r="Q1364" s="9">
        <f>IF($T1364,tblSalaries[[#This Row],[Years of Experience]],"")</f>
        <v>15</v>
      </c>
      <c r="R1364" s="9" t="str">
        <f>IF($T1364,tblSalaries[[#This Row],[Region]],"")</f>
        <v>USA</v>
      </c>
      <c r="T1364" s="11">
        <f t="shared" si="21"/>
        <v>1</v>
      </c>
      <c r="U1364" s="11">
        <f>VLOOKUP(tblSalaries[[#This Row],[Region]],SReg,2,FALSE)</f>
        <v>1</v>
      </c>
      <c r="V1364" s="11">
        <f>VLOOKUP(tblSalaries[[#This Row],[How many hours of a day you work on Excel]],SHours,2,FALSE)</f>
        <v>1</v>
      </c>
      <c r="W1364" s="11">
        <f>IF(tblSalaries[[#This Row],[Years of Experience]]="",Filters!$I$10,VLOOKUP(tblSalaries[[#This Row],[Years of Experience]],Filters!$G$3:$I$9,3,TRUE))</f>
        <v>1</v>
      </c>
    </row>
    <row r="1365" spans="2:23" ht="15" customHeight="1" x14ac:dyDescent="0.25">
      <c r="B1365" t="s">
        <v>2761</v>
      </c>
      <c r="C1365" s="1">
        <v>41058.918414351851</v>
      </c>
      <c r="D1365">
        <v>150000</v>
      </c>
      <c r="E1365" t="s">
        <v>1077</v>
      </c>
      <c r="F1365" t="s">
        <v>45</v>
      </c>
      <c r="G1365" t="s">
        <v>12</v>
      </c>
      <c r="H1365" t="s">
        <v>15</v>
      </c>
      <c r="I1365">
        <v>30</v>
      </c>
      <c r="J1365" t="str">
        <f>VLOOKUP(tblSalaries[[#This Row],[clean Country]],tblCountries[[#All],[Mapping]:[Region]],2,FALSE)</f>
        <v>USA</v>
      </c>
      <c r="L1365" s="9" t="str">
        <f>IF($T1365,tblSalaries[[#This Row],[Salary in USD]],"")</f>
        <v/>
      </c>
      <c r="M1365" s="9" t="str">
        <f>IF($T1365,tblSalaries[[#This Row],[Your Job Title]],"")</f>
        <v/>
      </c>
      <c r="N1365" s="9" t="str">
        <f>IF($T1365,tblSalaries[[#This Row],[Job Type]],"")</f>
        <v/>
      </c>
      <c r="O1365" s="9" t="str">
        <f>IF($T1365,tblSalaries[[#This Row],[clean Country]],"")</f>
        <v/>
      </c>
      <c r="P1365" s="9" t="str">
        <f>IF($T1365,tblSalaries[[#This Row],[How many hours of a day you work on Excel]],"")</f>
        <v/>
      </c>
      <c r="Q1365" s="9" t="str">
        <f>IF($T1365,tblSalaries[[#This Row],[Years of Experience]],"")</f>
        <v/>
      </c>
      <c r="R1365" s="9" t="str">
        <f>IF($T1365,tblSalaries[[#This Row],[Region]],"")</f>
        <v/>
      </c>
      <c r="T1365" s="11">
        <f t="shared" si="21"/>
        <v>0</v>
      </c>
      <c r="U1365" s="11">
        <f>VLOOKUP(tblSalaries[[#This Row],[Region]],SReg,2,FALSE)</f>
        <v>1</v>
      </c>
      <c r="V1365" s="11">
        <f>VLOOKUP(tblSalaries[[#This Row],[How many hours of a day you work on Excel]],SHours,2,FALSE)</f>
        <v>0</v>
      </c>
      <c r="W1365" s="11">
        <f>IF(tblSalaries[[#This Row],[Years of Experience]]="",Filters!$I$10,VLOOKUP(tblSalaries[[#This Row],[Years of Experience]],Filters!$G$3:$I$9,3,TRUE))</f>
        <v>1</v>
      </c>
    </row>
    <row r="1366" spans="2:23" ht="15" customHeight="1" x14ac:dyDescent="0.25">
      <c r="B1366" t="s">
        <v>2762</v>
      </c>
      <c r="C1366" s="1">
        <v>41058.919548611113</v>
      </c>
      <c r="D1366">
        <v>228671.89901848941</v>
      </c>
      <c r="E1366" t="s">
        <v>1078</v>
      </c>
      <c r="F1366" t="s">
        <v>391</v>
      </c>
      <c r="G1366" t="s">
        <v>723</v>
      </c>
      <c r="H1366" t="s">
        <v>7</v>
      </c>
      <c r="I1366">
        <v>15</v>
      </c>
      <c r="J1366" t="str">
        <f>VLOOKUP(tblSalaries[[#This Row],[clean Country]],tblCountries[[#All],[Mapping]:[Region]],2,FALSE)</f>
        <v>EMEA</v>
      </c>
      <c r="L1366" s="9" t="str">
        <f>IF($T1366,tblSalaries[[#This Row],[Salary in USD]],"")</f>
        <v/>
      </c>
      <c r="M1366" s="9" t="str">
        <f>IF($T1366,tblSalaries[[#This Row],[Your Job Title]],"")</f>
        <v/>
      </c>
      <c r="N1366" s="9" t="str">
        <f>IF($T1366,tblSalaries[[#This Row],[Job Type]],"")</f>
        <v/>
      </c>
      <c r="O1366" s="9" t="str">
        <f>IF($T1366,tblSalaries[[#This Row],[clean Country]],"")</f>
        <v/>
      </c>
      <c r="P1366" s="9" t="str">
        <f>IF($T1366,tblSalaries[[#This Row],[How many hours of a day you work on Excel]],"")</f>
        <v/>
      </c>
      <c r="Q1366" s="9" t="str">
        <f>IF($T1366,tblSalaries[[#This Row],[Years of Experience]],"")</f>
        <v/>
      </c>
      <c r="R1366" s="9" t="str">
        <f>IF($T1366,tblSalaries[[#This Row],[Region]],"")</f>
        <v/>
      </c>
      <c r="T1366" s="11">
        <f t="shared" si="21"/>
        <v>0</v>
      </c>
      <c r="U1366" s="11">
        <f>VLOOKUP(tblSalaries[[#This Row],[Region]],SReg,2,FALSE)</f>
        <v>0</v>
      </c>
      <c r="V1366" s="11">
        <f>VLOOKUP(tblSalaries[[#This Row],[How many hours of a day you work on Excel]],SHours,2,FALSE)</f>
        <v>1</v>
      </c>
      <c r="W1366" s="11">
        <f>IF(tblSalaries[[#This Row],[Years of Experience]]="",Filters!$I$10,VLOOKUP(tblSalaries[[#This Row],[Years of Experience]],Filters!$G$3:$I$9,3,TRUE))</f>
        <v>1</v>
      </c>
    </row>
    <row r="1367" spans="2:23" ht="15" customHeight="1" x14ac:dyDescent="0.25">
      <c r="B1367" t="s">
        <v>2763</v>
      </c>
      <c r="C1367" s="1">
        <v>41058.925787037035</v>
      </c>
      <c r="D1367">
        <v>73500</v>
      </c>
      <c r="E1367" t="s">
        <v>1079</v>
      </c>
      <c r="F1367" t="s">
        <v>17</v>
      </c>
      <c r="G1367" t="s">
        <v>12</v>
      </c>
      <c r="H1367" t="s">
        <v>10</v>
      </c>
      <c r="I1367">
        <v>6</v>
      </c>
      <c r="J1367" t="str">
        <f>VLOOKUP(tblSalaries[[#This Row],[clean Country]],tblCountries[[#All],[Mapping]:[Region]],2,FALSE)</f>
        <v>USA</v>
      </c>
      <c r="L1367" s="9" t="str">
        <f>IF($T1367,tblSalaries[[#This Row],[Salary in USD]],"")</f>
        <v/>
      </c>
      <c r="M1367" s="9" t="str">
        <f>IF($T1367,tblSalaries[[#This Row],[Your Job Title]],"")</f>
        <v/>
      </c>
      <c r="N1367" s="9" t="str">
        <f>IF($T1367,tblSalaries[[#This Row],[Job Type]],"")</f>
        <v/>
      </c>
      <c r="O1367" s="9" t="str">
        <f>IF($T1367,tblSalaries[[#This Row],[clean Country]],"")</f>
        <v/>
      </c>
      <c r="P1367" s="9" t="str">
        <f>IF($T1367,tblSalaries[[#This Row],[How many hours of a day you work on Excel]],"")</f>
        <v/>
      </c>
      <c r="Q1367" s="9" t="str">
        <f>IF($T1367,tblSalaries[[#This Row],[Years of Experience]],"")</f>
        <v/>
      </c>
      <c r="R1367" s="9" t="str">
        <f>IF($T1367,tblSalaries[[#This Row],[Region]],"")</f>
        <v/>
      </c>
      <c r="T1367" s="11">
        <f t="shared" si="21"/>
        <v>0</v>
      </c>
      <c r="U1367" s="11">
        <f>VLOOKUP(tblSalaries[[#This Row],[Region]],SReg,2,FALSE)</f>
        <v>1</v>
      </c>
      <c r="V1367" s="11">
        <f>VLOOKUP(tblSalaries[[#This Row],[How many hours of a day you work on Excel]],SHours,2,FALSE)</f>
        <v>1</v>
      </c>
      <c r="W1367" s="11">
        <f>IF(tblSalaries[[#This Row],[Years of Experience]]="",Filters!$I$10,VLOOKUP(tblSalaries[[#This Row],[Years of Experience]],Filters!$G$3:$I$9,3,TRUE))</f>
        <v>0</v>
      </c>
    </row>
    <row r="1368" spans="2:23" ht="15" customHeight="1" x14ac:dyDescent="0.25">
      <c r="B1368" t="s">
        <v>2764</v>
      </c>
      <c r="C1368" s="1">
        <v>41058.926608796297</v>
      </c>
      <c r="D1368">
        <v>77500</v>
      </c>
      <c r="E1368" t="s">
        <v>224</v>
      </c>
      <c r="F1368" t="s">
        <v>17</v>
      </c>
      <c r="G1368" t="s">
        <v>12</v>
      </c>
      <c r="H1368" t="s">
        <v>7</v>
      </c>
      <c r="I1368">
        <v>7</v>
      </c>
      <c r="J1368" t="str">
        <f>VLOOKUP(tblSalaries[[#This Row],[clean Country]],tblCountries[[#All],[Mapping]:[Region]],2,FALSE)</f>
        <v>USA</v>
      </c>
      <c r="L1368" s="9" t="str">
        <f>IF($T1368,tblSalaries[[#This Row],[Salary in USD]],"")</f>
        <v/>
      </c>
      <c r="M1368" s="9" t="str">
        <f>IF($T1368,tblSalaries[[#This Row],[Your Job Title]],"")</f>
        <v/>
      </c>
      <c r="N1368" s="9" t="str">
        <f>IF($T1368,tblSalaries[[#This Row],[Job Type]],"")</f>
        <v/>
      </c>
      <c r="O1368" s="9" t="str">
        <f>IF($T1368,tblSalaries[[#This Row],[clean Country]],"")</f>
        <v/>
      </c>
      <c r="P1368" s="9" t="str">
        <f>IF($T1368,tblSalaries[[#This Row],[How many hours of a day you work on Excel]],"")</f>
        <v/>
      </c>
      <c r="Q1368" s="9" t="str">
        <f>IF($T1368,tblSalaries[[#This Row],[Years of Experience]],"")</f>
        <v/>
      </c>
      <c r="R1368" s="9" t="str">
        <f>IF($T1368,tblSalaries[[#This Row],[Region]],"")</f>
        <v/>
      </c>
      <c r="T1368" s="11">
        <f t="shared" si="21"/>
        <v>0</v>
      </c>
      <c r="U1368" s="11">
        <f>VLOOKUP(tblSalaries[[#This Row],[Region]],SReg,2,FALSE)</f>
        <v>1</v>
      </c>
      <c r="V1368" s="11">
        <f>VLOOKUP(tblSalaries[[#This Row],[How many hours of a day you work on Excel]],SHours,2,FALSE)</f>
        <v>1</v>
      </c>
      <c r="W1368" s="11">
        <f>IF(tblSalaries[[#This Row],[Years of Experience]]="",Filters!$I$10,VLOOKUP(tblSalaries[[#This Row],[Years of Experience]],Filters!$G$3:$I$9,3,TRUE))</f>
        <v>0</v>
      </c>
    </row>
    <row r="1369" spans="2:23" ht="15" customHeight="1" x14ac:dyDescent="0.25">
      <c r="B1369" t="s">
        <v>2765</v>
      </c>
      <c r="C1369" s="1">
        <v>41058.929722222223</v>
      </c>
      <c r="D1369">
        <v>60800</v>
      </c>
      <c r="E1369" t="s">
        <v>1080</v>
      </c>
      <c r="F1369" t="s">
        <v>17</v>
      </c>
      <c r="G1369" t="s">
        <v>12</v>
      </c>
      <c r="H1369" t="s">
        <v>10</v>
      </c>
      <c r="I1369">
        <v>10</v>
      </c>
      <c r="J1369" t="str">
        <f>VLOOKUP(tblSalaries[[#This Row],[clean Country]],tblCountries[[#All],[Mapping]:[Region]],2,FALSE)</f>
        <v>USA</v>
      </c>
      <c r="L1369" s="9">
        <f>IF($T1369,tblSalaries[[#This Row],[Salary in USD]],"")</f>
        <v>60800</v>
      </c>
      <c r="M1369" s="9" t="str">
        <f>IF($T1369,tblSalaries[[#This Row],[Your Job Title]],"")</f>
        <v>Data Integrity &amp; Reporting Tool Analyst</v>
      </c>
      <c r="N1369" s="9" t="str">
        <f>IF($T1369,tblSalaries[[#This Row],[Job Type]],"")</f>
        <v>Analyst</v>
      </c>
      <c r="O1369" s="9" t="str">
        <f>IF($T1369,tblSalaries[[#This Row],[clean Country]],"")</f>
        <v>USA</v>
      </c>
      <c r="P1369" s="9" t="str">
        <f>IF($T1369,tblSalaries[[#This Row],[How many hours of a day you work on Excel]],"")</f>
        <v>All the 8 hours baby, all the 8!</v>
      </c>
      <c r="Q1369" s="9">
        <f>IF($T1369,tblSalaries[[#This Row],[Years of Experience]],"")</f>
        <v>10</v>
      </c>
      <c r="R1369" s="9" t="str">
        <f>IF($T1369,tblSalaries[[#This Row],[Region]],"")</f>
        <v>USA</v>
      </c>
      <c r="T1369" s="11">
        <f t="shared" si="21"/>
        <v>1</v>
      </c>
      <c r="U1369" s="11">
        <f>VLOOKUP(tblSalaries[[#This Row],[Region]],SReg,2,FALSE)</f>
        <v>1</v>
      </c>
      <c r="V1369" s="11">
        <f>VLOOKUP(tblSalaries[[#This Row],[How many hours of a day you work on Excel]],SHours,2,FALSE)</f>
        <v>1</v>
      </c>
      <c r="W1369" s="11">
        <f>IF(tblSalaries[[#This Row],[Years of Experience]]="",Filters!$I$10,VLOOKUP(tblSalaries[[#This Row],[Years of Experience]],Filters!$G$3:$I$9,3,TRUE))</f>
        <v>1</v>
      </c>
    </row>
    <row r="1370" spans="2:23" ht="15" customHeight="1" x14ac:dyDescent="0.25">
      <c r="B1370" t="s">
        <v>2766</v>
      </c>
      <c r="C1370" s="1">
        <v>41058.933657407404</v>
      </c>
      <c r="D1370">
        <v>136000</v>
      </c>
      <c r="E1370" t="s">
        <v>1081</v>
      </c>
      <c r="F1370" t="s">
        <v>45</v>
      </c>
      <c r="G1370" t="s">
        <v>12</v>
      </c>
      <c r="H1370" t="s">
        <v>7</v>
      </c>
      <c r="I1370">
        <v>10</v>
      </c>
      <c r="J1370" t="str">
        <f>VLOOKUP(tblSalaries[[#This Row],[clean Country]],tblCountries[[#All],[Mapping]:[Region]],2,FALSE)</f>
        <v>USA</v>
      </c>
      <c r="L1370" s="9">
        <f>IF($T1370,tblSalaries[[#This Row],[Salary in USD]],"")</f>
        <v>136000</v>
      </c>
      <c r="M1370" s="9" t="str">
        <f>IF($T1370,tblSalaries[[#This Row],[Your Job Title]],"")</f>
        <v>Manager FP and A</v>
      </c>
      <c r="N1370" s="9" t="str">
        <f>IF($T1370,tblSalaries[[#This Row],[Job Type]],"")</f>
        <v>Manager</v>
      </c>
      <c r="O1370" s="9" t="str">
        <f>IF($T1370,tblSalaries[[#This Row],[clean Country]],"")</f>
        <v>USA</v>
      </c>
      <c r="P1370" s="9" t="str">
        <f>IF($T1370,tblSalaries[[#This Row],[How many hours of a day you work on Excel]],"")</f>
        <v>4 to 6 hours a day</v>
      </c>
      <c r="Q1370" s="9">
        <f>IF($T1370,tblSalaries[[#This Row],[Years of Experience]],"")</f>
        <v>10</v>
      </c>
      <c r="R1370" s="9" t="str">
        <f>IF($T1370,tblSalaries[[#This Row],[Region]],"")</f>
        <v>USA</v>
      </c>
      <c r="T1370" s="11">
        <f t="shared" si="21"/>
        <v>1</v>
      </c>
      <c r="U1370" s="11">
        <f>VLOOKUP(tblSalaries[[#This Row],[Region]],SReg,2,FALSE)</f>
        <v>1</v>
      </c>
      <c r="V1370" s="11">
        <f>VLOOKUP(tblSalaries[[#This Row],[How many hours of a day you work on Excel]],SHours,2,FALSE)</f>
        <v>1</v>
      </c>
      <c r="W1370" s="11">
        <f>IF(tblSalaries[[#This Row],[Years of Experience]]="",Filters!$I$10,VLOOKUP(tblSalaries[[#This Row],[Years of Experience]],Filters!$G$3:$I$9,3,TRUE))</f>
        <v>1</v>
      </c>
    </row>
    <row r="1371" spans="2:23" ht="15" customHeight="1" x14ac:dyDescent="0.25">
      <c r="B1371" t="s">
        <v>2767</v>
      </c>
      <c r="C1371" s="1">
        <v>41058.939074074071</v>
      </c>
      <c r="D1371">
        <v>20000</v>
      </c>
      <c r="E1371" t="s">
        <v>1082</v>
      </c>
      <c r="F1371" t="s">
        <v>56</v>
      </c>
      <c r="G1371" t="s">
        <v>6</v>
      </c>
      <c r="H1371" t="s">
        <v>7</v>
      </c>
      <c r="I1371">
        <v>6</v>
      </c>
      <c r="J1371" t="str">
        <f>VLOOKUP(tblSalaries[[#This Row],[clean Country]],tblCountries[[#All],[Mapping]:[Region]],2,FALSE)</f>
        <v>APAC</v>
      </c>
      <c r="L1371" s="9" t="str">
        <f>IF($T1371,tblSalaries[[#This Row],[Salary in USD]],"")</f>
        <v/>
      </c>
      <c r="M1371" s="9" t="str">
        <f>IF($T1371,tblSalaries[[#This Row],[Your Job Title]],"")</f>
        <v/>
      </c>
      <c r="N1371" s="9" t="str">
        <f>IF($T1371,tblSalaries[[#This Row],[Job Type]],"")</f>
        <v/>
      </c>
      <c r="O1371" s="9" t="str">
        <f>IF($T1371,tblSalaries[[#This Row],[clean Country]],"")</f>
        <v/>
      </c>
      <c r="P1371" s="9" t="str">
        <f>IF($T1371,tblSalaries[[#This Row],[How many hours of a day you work on Excel]],"")</f>
        <v/>
      </c>
      <c r="Q1371" s="9" t="str">
        <f>IF($T1371,tblSalaries[[#This Row],[Years of Experience]],"")</f>
        <v/>
      </c>
      <c r="R1371" s="9" t="str">
        <f>IF($T1371,tblSalaries[[#This Row],[Region]],"")</f>
        <v/>
      </c>
      <c r="T1371" s="11">
        <f t="shared" si="21"/>
        <v>0</v>
      </c>
      <c r="U1371" s="11">
        <f>VLOOKUP(tblSalaries[[#This Row],[Region]],SReg,2,FALSE)</f>
        <v>0</v>
      </c>
      <c r="V1371" s="11">
        <f>VLOOKUP(tblSalaries[[#This Row],[How many hours of a day you work on Excel]],SHours,2,FALSE)</f>
        <v>1</v>
      </c>
      <c r="W1371" s="11">
        <f>IF(tblSalaries[[#This Row],[Years of Experience]]="",Filters!$I$10,VLOOKUP(tblSalaries[[#This Row],[Years of Experience]],Filters!$G$3:$I$9,3,TRUE))</f>
        <v>0</v>
      </c>
    </row>
    <row r="1372" spans="2:23" ht="15" customHeight="1" x14ac:dyDescent="0.25">
      <c r="B1372" t="s">
        <v>2768</v>
      </c>
      <c r="C1372" s="1">
        <v>41058.941168981481</v>
      </c>
      <c r="D1372">
        <v>95000</v>
      </c>
      <c r="E1372" t="s">
        <v>1083</v>
      </c>
      <c r="F1372" t="s">
        <v>233</v>
      </c>
      <c r="G1372" t="s">
        <v>12</v>
      </c>
      <c r="H1372" t="s">
        <v>7</v>
      </c>
      <c r="I1372">
        <v>14</v>
      </c>
      <c r="J1372" t="str">
        <f>VLOOKUP(tblSalaries[[#This Row],[clean Country]],tblCountries[[#All],[Mapping]:[Region]],2,FALSE)</f>
        <v>USA</v>
      </c>
      <c r="L1372" s="9">
        <f>IF($T1372,tblSalaries[[#This Row],[Salary in USD]],"")</f>
        <v>95000</v>
      </c>
      <c r="M1372" s="9" t="str">
        <f>IF($T1372,tblSalaries[[#This Row],[Your Job Title]],"")</f>
        <v>Stress Engineer</v>
      </c>
      <c r="N1372" s="9" t="str">
        <f>IF($T1372,tblSalaries[[#This Row],[Job Type]],"")</f>
        <v>Engineer</v>
      </c>
      <c r="O1372" s="9" t="str">
        <f>IF($T1372,tblSalaries[[#This Row],[clean Country]],"")</f>
        <v>USA</v>
      </c>
      <c r="P1372" s="9" t="str">
        <f>IF($T1372,tblSalaries[[#This Row],[How many hours of a day you work on Excel]],"")</f>
        <v>4 to 6 hours a day</v>
      </c>
      <c r="Q1372" s="9">
        <f>IF($T1372,tblSalaries[[#This Row],[Years of Experience]],"")</f>
        <v>14</v>
      </c>
      <c r="R1372" s="9" t="str">
        <f>IF($T1372,tblSalaries[[#This Row],[Region]],"")</f>
        <v>USA</v>
      </c>
      <c r="T1372" s="11">
        <f t="shared" si="21"/>
        <v>1</v>
      </c>
      <c r="U1372" s="11">
        <f>VLOOKUP(tblSalaries[[#This Row],[Region]],SReg,2,FALSE)</f>
        <v>1</v>
      </c>
      <c r="V1372" s="11">
        <f>VLOOKUP(tblSalaries[[#This Row],[How many hours of a day you work on Excel]],SHours,2,FALSE)</f>
        <v>1</v>
      </c>
      <c r="W1372" s="11">
        <f>IF(tblSalaries[[#This Row],[Years of Experience]]="",Filters!$I$10,VLOOKUP(tblSalaries[[#This Row],[Years of Experience]],Filters!$G$3:$I$9,3,TRUE))</f>
        <v>1</v>
      </c>
    </row>
    <row r="1373" spans="2:23" ht="15" customHeight="1" x14ac:dyDescent="0.25">
      <c r="B1373" t="s">
        <v>2769</v>
      </c>
      <c r="C1373" s="1">
        <v>41058.949421296296</v>
      </c>
      <c r="D1373">
        <v>130000</v>
      </c>
      <c r="E1373" t="s">
        <v>45</v>
      </c>
      <c r="F1373" t="s">
        <v>45</v>
      </c>
      <c r="G1373" t="s">
        <v>12</v>
      </c>
      <c r="H1373" t="s">
        <v>22</v>
      </c>
      <c r="I1373">
        <v>25</v>
      </c>
      <c r="J1373" t="str">
        <f>VLOOKUP(tblSalaries[[#This Row],[clean Country]],tblCountries[[#All],[Mapping]:[Region]],2,FALSE)</f>
        <v>USA</v>
      </c>
      <c r="L1373" s="9" t="str">
        <f>IF($T1373,tblSalaries[[#This Row],[Salary in USD]],"")</f>
        <v/>
      </c>
      <c r="M1373" s="9" t="str">
        <f>IF($T1373,tblSalaries[[#This Row],[Your Job Title]],"")</f>
        <v/>
      </c>
      <c r="N1373" s="9" t="str">
        <f>IF($T1373,tblSalaries[[#This Row],[Job Type]],"")</f>
        <v/>
      </c>
      <c r="O1373" s="9" t="str">
        <f>IF($T1373,tblSalaries[[#This Row],[clean Country]],"")</f>
        <v/>
      </c>
      <c r="P1373" s="9" t="str">
        <f>IF($T1373,tblSalaries[[#This Row],[How many hours of a day you work on Excel]],"")</f>
        <v/>
      </c>
      <c r="Q1373" s="9" t="str">
        <f>IF($T1373,tblSalaries[[#This Row],[Years of Experience]],"")</f>
        <v/>
      </c>
      <c r="R1373" s="9" t="str">
        <f>IF($T1373,tblSalaries[[#This Row],[Region]],"")</f>
        <v/>
      </c>
      <c r="T1373" s="11">
        <f t="shared" si="21"/>
        <v>0</v>
      </c>
      <c r="U1373" s="11">
        <f>VLOOKUP(tblSalaries[[#This Row],[Region]],SReg,2,FALSE)</f>
        <v>1</v>
      </c>
      <c r="V1373" s="11">
        <f>VLOOKUP(tblSalaries[[#This Row],[How many hours of a day you work on Excel]],SHours,2,FALSE)</f>
        <v>0</v>
      </c>
      <c r="W1373" s="11">
        <f>IF(tblSalaries[[#This Row],[Years of Experience]]="",Filters!$I$10,VLOOKUP(tblSalaries[[#This Row],[Years of Experience]],Filters!$G$3:$I$9,3,TRUE))</f>
        <v>1</v>
      </c>
    </row>
    <row r="1374" spans="2:23" ht="15" customHeight="1" x14ac:dyDescent="0.25">
      <c r="B1374" t="s">
        <v>2770</v>
      </c>
      <c r="C1374" s="1">
        <v>41058.951574074075</v>
      </c>
      <c r="D1374">
        <v>65000</v>
      </c>
      <c r="E1374" t="s">
        <v>1084</v>
      </c>
      <c r="F1374" t="s">
        <v>17</v>
      </c>
      <c r="G1374" t="s">
        <v>12</v>
      </c>
      <c r="H1374" t="s">
        <v>15</v>
      </c>
      <c r="I1374">
        <v>10</v>
      </c>
      <c r="J1374" t="str">
        <f>VLOOKUP(tblSalaries[[#This Row],[clean Country]],tblCountries[[#All],[Mapping]:[Region]],2,FALSE)</f>
        <v>USA</v>
      </c>
      <c r="L1374" s="9" t="str">
        <f>IF($T1374,tblSalaries[[#This Row],[Salary in USD]],"")</f>
        <v/>
      </c>
      <c r="M1374" s="9" t="str">
        <f>IF($T1374,tblSalaries[[#This Row],[Your Job Title]],"")</f>
        <v/>
      </c>
      <c r="N1374" s="9" t="str">
        <f>IF($T1374,tblSalaries[[#This Row],[Job Type]],"")</f>
        <v/>
      </c>
      <c r="O1374" s="9" t="str">
        <f>IF($T1374,tblSalaries[[#This Row],[clean Country]],"")</f>
        <v/>
      </c>
      <c r="P1374" s="9" t="str">
        <f>IF($T1374,tblSalaries[[#This Row],[How many hours of a day you work on Excel]],"")</f>
        <v/>
      </c>
      <c r="Q1374" s="9" t="str">
        <f>IF($T1374,tblSalaries[[#This Row],[Years of Experience]],"")</f>
        <v/>
      </c>
      <c r="R1374" s="9" t="str">
        <f>IF($T1374,tblSalaries[[#This Row],[Region]],"")</f>
        <v/>
      </c>
      <c r="T1374" s="11">
        <f t="shared" si="21"/>
        <v>0</v>
      </c>
      <c r="U1374" s="11">
        <f>VLOOKUP(tblSalaries[[#This Row],[Region]],SReg,2,FALSE)</f>
        <v>1</v>
      </c>
      <c r="V1374" s="11">
        <f>VLOOKUP(tblSalaries[[#This Row],[How many hours of a day you work on Excel]],SHours,2,FALSE)</f>
        <v>0</v>
      </c>
      <c r="W1374" s="11">
        <f>IF(tblSalaries[[#This Row],[Years of Experience]]="",Filters!$I$10,VLOOKUP(tblSalaries[[#This Row],[Years of Experience]],Filters!$G$3:$I$9,3,TRUE))</f>
        <v>1</v>
      </c>
    </row>
    <row r="1375" spans="2:23" ht="15" customHeight="1" x14ac:dyDescent="0.25">
      <c r="B1375" t="s">
        <v>2771</v>
      </c>
      <c r="C1375" s="1">
        <v>41058.951620370368</v>
      </c>
      <c r="D1375">
        <v>80000</v>
      </c>
      <c r="E1375" t="s">
        <v>1085</v>
      </c>
      <c r="F1375" t="s">
        <v>294</v>
      </c>
      <c r="G1375" t="s">
        <v>12</v>
      </c>
      <c r="H1375" t="s">
        <v>15</v>
      </c>
      <c r="I1375">
        <v>8</v>
      </c>
      <c r="J1375" t="str">
        <f>VLOOKUP(tblSalaries[[#This Row],[clean Country]],tblCountries[[#All],[Mapping]:[Region]],2,FALSE)</f>
        <v>USA</v>
      </c>
      <c r="L1375" s="9" t="str">
        <f>IF($T1375,tblSalaries[[#This Row],[Salary in USD]],"")</f>
        <v/>
      </c>
      <c r="M1375" s="9" t="str">
        <f>IF($T1375,tblSalaries[[#This Row],[Your Job Title]],"")</f>
        <v/>
      </c>
      <c r="N1375" s="9" t="str">
        <f>IF($T1375,tblSalaries[[#This Row],[Job Type]],"")</f>
        <v/>
      </c>
      <c r="O1375" s="9" t="str">
        <f>IF($T1375,tblSalaries[[#This Row],[clean Country]],"")</f>
        <v/>
      </c>
      <c r="P1375" s="9" t="str">
        <f>IF($T1375,tblSalaries[[#This Row],[How many hours of a day you work on Excel]],"")</f>
        <v/>
      </c>
      <c r="Q1375" s="9" t="str">
        <f>IF($T1375,tblSalaries[[#This Row],[Years of Experience]],"")</f>
        <v/>
      </c>
      <c r="R1375" s="9" t="str">
        <f>IF($T1375,tblSalaries[[#This Row],[Region]],"")</f>
        <v/>
      </c>
      <c r="T1375" s="11">
        <f t="shared" si="21"/>
        <v>0</v>
      </c>
      <c r="U1375" s="11">
        <f>VLOOKUP(tblSalaries[[#This Row],[Region]],SReg,2,FALSE)</f>
        <v>1</v>
      </c>
      <c r="V1375" s="11">
        <f>VLOOKUP(tblSalaries[[#This Row],[How many hours of a day you work on Excel]],SHours,2,FALSE)</f>
        <v>0</v>
      </c>
      <c r="W1375" s="11">
        <f>IF(tblSalaries[[#This Row],[Years of Experience]]="",Filters!$I$10,VLOOKUP(tblSalaries[[#This Row],[Years of Experience]],Filters!$G$3:$I$9,3,TRUE))</f>
        <v>0</v>
      </c>
    </row>
    <row r="1376" spans="2:23" ht="15" customHeight="1" x14ac:dyDescent="0.25">
      <c r="B1376" t="s">
        <v>2772</v>
      </c>
      <c r="C1376" s="1">
        <v>41058.955833333333</v>
      </c>
      <c r="D1376">
        <v>37000</v>
      </c>
      <c r="E1376" t="s">
        <v>1086</v>
      </c>
      <c r="F1376" t="s">
        <v>3391</v>
      </c>
      <c r="G1376" t="s">
        <v>12</v>
      </c>
      <c r="H1376" t="s">
        <v>15</v>
      </c>
      <c r="I1376">
        <v>30</v>
      </c>
      <c r="J1376" t="str">
        <f>VLOOKUP(tblSalaries[[#This Row],[clean Country]],tblCountries[[#All],[Mapping]:[Region]],2,FALSE)</f>
        <v>USA</v>
      </c>
      <c r="L1376" s="9" t="str">
        <f>IF($T1376,tblSalaries[[#This Row],[Salary in USD]],"")</f>
        <v/>
      </c>
      <c r="M1376" s="9" t="str">
        <f>IF($T1376,tblSalaries[[#This Row],[Your Job Title]],"")</f>
        <v/>
      </c>
      <c r="N1376" s="9" t="str">
        <f>IF($T1376,tblSalaries[[#This Row],[Job Type]],"")</f>
        <v/>
      </c>
      <c r="O1376" s="9" t="str">
        <f>IF($T1376,tblSalaries[[#This Row],[clean Country]],"")</f>
        <v/>
      </c>
      <c r="P1376" s="9" t="str">
        <f>IF($T1376,tblSalaries[[#This Row],[How many hours of a day you work on Excel]],"")</f>
        <v/>
      </c>
      <c r="Q1376" s="9" t="str">
        <f>IF($T1376,tblSalaries[[#This Row],[Years of Experience]],"")</f>
        <v/>
      </c>
      <c r="R1376" s="9" t="str">
        <f>IF($T1376,tblSalaries[[#This Row],[Region]],"")</f>
        <v/>
      </c>
      <c r="T1376" s="11">
        <f t="shared" si="21"/>
        <v>0</v>
      </c>
      <c r="U1376" s="11">
        <f>VLOOKUP(tblSalaries[[#This Row],[Region]],SReg,2,FALSE)</f>
        <v>1</v>
      </c>
      <c r="V1376" s="11">
        <f>VLOOKUP(tblSalaries[[#This Row],[How many hours of a day you work on Excel]],SHours,2,FALSE)</f>
        <v>0</v>
      </c>
      <c r="W1376" s="11">
        <f>IF(tblSalaries[[#This Row],[Years of Experience]]="",Filters!$I$10,VLOOKUP(tblSalaries[[#This Row],[Years of Experience]],Filters!$G$3:$I$9,3,TRUE))</f>
        <v>1</v>
      </c>
    </row>
    <row r="1377" spans="2:23" ht="15" customHeight="1" x14ac:dyDescent="0.25">
      <c r="B1377" t="s">
        <v>2773</v>
      </c>
      <c r="C1377" s="1">
        <v>41058.962500000001</v>
      </c>
      <c r="D1377">
        <v>40000</v>
      </c>
      <c r="E1377" t="s">
        <v>1087</v>
      </c>
      <c r="F1377" t="s">
        <v>45</v>
      </c>
      <c r="G1377" t="s">
        <v>12</v>
      </c>
      <c r="H1377" t="s">
        <v>22</v>
      </c>
      <c r="I1377">
        <v>8</v>
      </c>
      <c r="J1377" t="str">
        <f>VLOOKUP(tblSalaries[[#This Row],[clean Country]],tblCountries[[#All],[Mapping]:[Region]],2,FALSE)</f>
        <v>USA</v>
      </c>
      <c r="L1377" s="9" t="str">
        <f>IF($T1377,tblSalaries[[#This Row],[Salary in USD]],"")</f>
        <v/>
      </c>
      <c r="M1377" s="9" t="str">
        <f>IF($T1377,tblSalaries[[#This Row],[Your Job Title]],"")</f>
        <v/>
      </c>
      <c r="N1377" s="9" t="str">
        <f>IF($T1377,tblSalaries[[#This Row],[Job Type]],"")</f>
        <v/>
      </c>
      <c r="O1377" s="9" t="str">
        <f>IF($T1377,tblSalaries[[#This Row],[clean Country]],"")</f>
        <v/>
      </c>
      <c r="P1377" s="9" t="str">
        <f>IF($T1377,tblSalaries[[#This Row],[How many hours of a day you work on Excel]],"")</f>
        <v/>
      </c>
      <c r="Q1377" s="9" t="str">
        <f>IF($T1377,tblSalaries[[#This Row],[Years of Experience]],"")</f>
        <v/>
      </c>
      <c r="R1377" s="9" t="str">
        <f>IF($T1377,tblSalaries[[#This Row],[Region]],"")</f>
        <v/>
      </c>
      <c r="T1377" s="11">
        <f t="shared" si="21"/>
        <v>0</v>
      </c>
      <c r="U1377" s="11">
        <f>VLOOKUP(tblSalaries[[#This Row],[Region]],SReg,2,FALSE)</f>
        <v>1</v>
      </c>
      <c r="V1377" s="11">
        <f>VLOOKUP(tblSalaries[[#This Row],[How many hours of a day you work on Excel]],SHours,2,FALSE)</f>
        <v>0</v>
      </c>
      <c r="W1377" s="11">
        <f>IF(tblSalaries[[#This Row],[Years of Experience]]="",Filters!$I$10,VLOOKUP(tblSalaries[[#This Row],[Years of Experience]],Filters!$G$3:$I$9,3,TRUE))</f>
        <v>0</v>
      </c>
    </row>
    <row r="1378" spans="2:23" ht="15" customHeight="1" x14ac:dyDescent="0.25">
      <c r="B1378" t="s">
        <v>2774</v>
      </c>
      <c r="C1378" s="1">
        <v>41058.964409722219</v>
      </c>
      <c r="D1378">
        <v>49000</v>
      </c>
      <c r="E1378" t="s">
        <v>167</v>
      </c>
      <c r="F1378" t="s">
        <v>17</v>
      </c>
      <c r="G1378" t="s">
        <v>12</v>
      </c>
      <c r="H1378" t="s">
        <v>7</v>
      </c>
      <c r="I1378">
        <v>10</v>
      </c>
      <c r="J1378" t="str">
        <f>VLOOKUP(tblSalaries[[#This Row],[clean Country]],tblCountries[[#All],[Mapping]:[Region]],2,FALSE)</f>
        <v>USA</v>
      </c>
      <c r="L1378" s="9">
        <f>IF($T1378,tblSalaries[[#This Row],[Salary in USD]],"")</f>
        <v>49000</v>
      </c>
      <c r="M1378" s="9" t="str">
        <f>IF($T1378,tblSalaries[[#This Row],[Your Job Title]],"")</f>
        <v>Research Analyst</v>
      </c>
      <c r="N1378" s="9" t="str">
        <f>IF($T1378,tblSalaries[[#This Row],[Job Type]],"")</f>
        <v>Analyst</v>
      </c>
      <c r="O1378" s="9" t="str">
        <f>IF($T1378,tblSalaries[[#This Row],[clean Country]],"")</f>
        <v>USA</v>
      </c>
      <c r="P1378" s="9" t="str">
        <f>IF($T1378,tblSalaries[[#This Row],[How many hours of a day you work on Excel]],"")</f>
        <v>4 to 6 hours a day</v>
      </c>
      <c r="Q1378" s="9">
        <f>IF($T1378,tblSalaries[[#This Row],[Years of Experience]],"")</f>
        <v>10</v>
      </c>
      <c r="R1378" s="9" t="str">
        <f>IF($T1378,tblSalaries[[#This Row],[Region]],"")</f>
        <v>USA</v>
      </c>
      <c r="T1378" s="11">
        <f t="shared" si="21"/>
        <v>1</v>
      </c>
      <c r="U1378" s="11">
        <f>VLOOKUP(tblSalaries[[#This Row],[Region]],SReg,2,FALSE)</f>
        <v>1</v>
      </c>
      <c r="V1378" s="11">
        <f>VLOOKUP(tblSalaries[[#This Row],[How many hours of a day you work on Excel]],SHours,2,FALSE)</f>
        <v>1</v>
      </c>
      <c r="W1378" s="11">
        <f>IF(tblSalaries[[#This Row],[Years of Experience]]="",Filters!$I$10,VLOOKUP(tblSalaries[[#This Row],[Years of Experience]],Filters!$G$3:$I$9,3,TRUE))</f>
        <v>1</v>
      </c>
    </row>
    <row r="1379" spans="2:23" ht="15" customHeight="1" x14ac:dyDescent="0.25">
      <c r="B1379" t="s">
        <v>2775</v>
      </c>
      <c r="C1379" s="1">
        <v>41058.964918981481</v>
      </c>
      <c r="D1379">
        <v>65000</v>
      </c>
      <c r="E1379" t="s">
        <v>126</v>
      </c>
      <c r="F1379" t="s">
        <v>17</v>
      </c>
      <c r="G1379" t="s">
        <v>12</v>
      </c>
      <c r="H1379" t="s">
        <v>10</v>
      </c>
      <c r="I1379">
        <v>14</v>
      </c>
      <c r="J1379" t="str">
        <f>VLOOKUP(tblSalaries[[#This Row],[clean Country]],tblCountries[[#All],[Mapping]:[Region]],2,FALSE)</f>
        <v>USA</v>
      </c>
      <c r="L1379" s="9">
        <f>IF($T1379,tblSalaries[[#This Row],[Salary in USD]],"")</f>
        <v>65000</v>
      </c>
      <c r="M1379" s="9" t="str">
        <f>IF($T1379,tblSalaries[[#This Row],[Your Job Title]],"")</f>
        <v>Data Analyst</v>
      </c>
      <c r="N1379" s="9" t="str">
        <f>IF($T1379,tblSalaries[[#This Row],[Job Type]],"")</f>
        <v>Analyst</v>
      </c>
      <c r="O1379" s="9" t="str">
        <f>IF($T1379,tblSalaries[[#This Row],[clean Country]],"")</f>
        <v>USA</v>
      </c>
      <c r="P1379" s="9" t="str">
        <f>IF($T1379,tblSalaries[[#This Row],[How many hours of a day you work on Excel]],"")</f>
        <v>All the 8 hours baby, all the 8!</v>
      </c>
      <c r="Q1379" s="9">
        <f>IF($T1379,tblSalaries[[#This Row],[Years of Experience]],"")</f>
        <v>14</v>
      </c>
      <c r="R1379" s="9" t="str">
        <f>IF($T1379,tblSalaries[[#This Row],[Region]],"")</f>
        <v>USA</v>
      </c>
      <c r="T1379" s="11">
        <f t="shared" si="21"/>
        <v>1</v>
      </c>
      <c r="U1379" s="11">
        <f>VLOOKUP(tblSalaries[[#This Row],[Region]],SReg,2,FALSE)</f>
        <v>1</v>
      </c>
      <c r="V1379" s="11">
        <f>VLOOKUP(tblSalaries[[#This Row],[How many hours of a day you work on Excel]],SHours,2,FALSE)</f>
        <v>1</v>
      </c>
      <c r="W1379" s="11">
        <f>IF(tblSalaries[[#This Row],[Years of Experience]]="",Filters!$I$10,VLOOKUP(tblSalaries[[#This Row],[Years of Experience]],Filters!$G$3:$I$9,3,TRUE))</f>
        <v>1</v>
      </c>
    </row>
    <row r="1380" spans="2:23" ht="15" customHeight="1" x14ac:dyDescent="0.25">
      <c r="B1380" t="s">
        <v>2776</v>
      </c>
      <c r="C1380" s="1">
        <v>41058.967731481483</v>
      </c>
      <c r="D1380">
        <v>55000</v>
      </c>
      <c r="E1380" t="s">
        <v>1088</v>
      </c>
      <c r="F1380" t="s">
        <v>17</v>
      </c>
      <c r="G1380" t="s">
        <v>12</v>
      </c>
      <c r="H1380" t="s">
        <v>10</v>
      </c>
      <c r="I1380">
        <v>1</v>
      </c>
      <c r="J1380" t="str">
        <f>VLOOKUP(tblSalaries[[#This Row],[clean Country]],tblCountries[[#All],[Mapping]:[Region]],2,FALSE)</f>
        <v>USA</v>
      </c>
      <c r="L1380" s="9" t="str">
        <f>IF($T1380,tblSalaries[[#This Row],[Salary in USD]],"")</f>
        <v/>
      </c>
      <c r="M1380" s="9" t="str">
        <f>IF($T1380,tblSalaries[[#This Row],[Your Job Title]],"")</f>
        <v/>
      </c>
      <c r="N1380" s="9" t="str">
        <f>IF($T1380,tblSalaries[[#This Row],[Job Type]],"")</f>
        <v/>
      </c>
      <c r="O1380" s="9" t="str">
        <f>IF($T1380,tblSalaries[[#This Row],[clean Country]],"")</f>
        <v/>
      </c>
      <c r="P1380" s="9" t="str">
        <f>IF($T1380,tblSalaries[[#This Row],[How many hours of a day you work on Excel]],"")</f>
        <v/>
      </c>
      <c r="Q1380" s="9" t="str">
        <f>IF($T1380,tblSalaries[[#This Row],[Years of Experience]],"")</f>
        <v/>
      </c>
      <c r="R1380" s="9" t="str">
        <f>IF($T1380,tblSalaries[[#This Row],[Region]],"")</f>
        <v/>
      </c>
      <c r="T1380" s="11">
        <f t="shared" si="21"/>
        <v>0</v>
      </c>
      <c r="U1380" s="11">
        <f>VLOOKUP(tblSalaries[[#This Row],[Region]],SReg,2,FALSE)</f>
        <v>1</v>
      </c>
      <c r="V1380" s="11">
        <f>VLOOKUP(tblSalaries[[#This Row],[How many hours of a day you work on Excel]],SHours,2,FALSE)</f>
        <v>1</v>
      </c>
      <c r="W1380" s="11">
        <f>IF(tblSalaries[[#This Row],[Years of Experience]]="",Filters!$I$10,VLOOKUP(tblSalaries[[#This Row],[Years of Experience]],Filters!$G$3:$I$9,3,TRUE))</f>
        <v>0</v>
      </c>
    </row>
    <row r="1381" spans="2:23" ht="15" customHeight="1" x14ac:dyDescent="0.25">
      <c r="B1381" t="s">
        <v>2777</v>
      </c>
      <c r="C1381" s="1">
        <v>41058.972696759258</v>
      </c>
      <c r="D1381">
        <v>40000</v>
      </c>
      <c r="E1381" t="s">
        <v>1089</v>
      </c>
      <c r="F1381" t="s">
        <v>45</v>
      </c>
      <c r="G1381" t="s">
        <v>12</v>
      </c>
      <c r="H1381" t="s">
        <v>7</v>
      </c>
      <c r="I1381">
        <v>1</v>
      </c>
      <c r="J1381" t="str">
        <f>VLOOKUP(tblSalaries[[#This Row],[clean Country]],tblCountries[[#All],[Mapping]:[Region]],2,FALSE)</f>
        <v>USA</v>
      </c>
      <c r="L1381" s="9" t="str">
        <f>IF($T1381,tblSalaries[[#This Row],[Salary in USD]],"")</f>
        <v/>
      </c>
      <c r="M1381" s="9" t="str">
        <f>IF($T1381,tblSalaries[[#This Row],[Your Job Title]],"")</f>
        <v/>
      </c>
      <c r="N1381" s="9" t="str">
        <f>IF($T1381,tblSalaries[[#This Row],[Job Type]],"")</f>
        <v/>
      </c>
      <c r="O1381" s="9" t="str">
        <f>IF($T1381,tblSalaries[[#This Row],[clean Country]],"")</f>
        <v/>
      </c>
      <c r="P1381" s="9" t="str">
        <f>IF($T1381,tblSalaries[[#This Row],[How many hours of a day you work on Excel]],"")</f>
        <v/>
      </c>
      <c r="Q1381" s="9" t="str">
        <f>IF($T1381,tblSalaries[[#This Row],[Years of Experience]],"")</f>
        <v/>
      </c>
      <c r="R1381" s="9" t="str">
        <f>IF($T1381,tblSalaries[[#This Row],[Region]],"")</f>
        <v/>
      </c>
      <c r="T1381" s="11">
        <f t="shared" si="21"/>
        <v>0</v>
      </c>
      <c r="U1381" s="11">
        <f>VLOOKUP(tblSalaries[[#This Row],[Region]],SReg,2,FALSE)</f>
        <v>1</v>
      </c>
      <c r="V1381" s="11">
        <f>VLOOKUP(tblSalaries[[#This Row],[How many hours of a day you work on Excel]],SHours,2,FALSE)</f>
        <v>1</v>
      </c>
      <c r="W1381" s="11">
        <f>IF(tblSalaries[[#This Row],[Years of Experience]]="",Filters!$I$10,VLOOKUP(tblSalaries[[#This Row],[Years of Experience]],Filters!$G$3:$I$9,3,TRUE))</f>
        <v>0</v>
      </c>
    </row>
    <row r="1382" spans="2:23" ht="15" customHeight="1" x14ac:dyDescent="0.25">
      <c r="B1382" t="s">
        <v>2778</v>
      </c>
      <c r="C1382" s="1">
        <v>41058.97320601852</v>
      </c>
      <c r="D1382">
        <v>60000</v>
      </c>
      <c r="E1382" t="s">
        <v>35</v>
      </c>
      <c r="F1382" t="s">
        <v>17</v>
      </c>
      <c r="G1382" t="s">
        <v>12</v>
      </c>
      <c r="H1382" t="s">
        <v>7</v>
      </c>
      <c r="I1382">
        <v>15</v>
      </c>
      <c r="J1382" t="str">
        <f>VLOOKUP(tblSalaries[[#This Row],[clean Country]],tblCountries[[#All],[Mapping]:[Region]],2,FALSE)</f>
        <v>USA</v>
      </c>
      <c r="L1382" s="9">
        <f>IF($T1382,tblSalaries[[#This Row],[Salary in USD]],"")</f>
        <v>60000</v>
      </c>
      <c r="M1382" s="9" t="str">
        <f>IF($T1382,tblSalaries[[#This Row],[Your Job Title]],"")</f>
        <v>business analyst</v>
      </c>
      <c r="N1382" s="9" t="str">
        <f>IF($T1382,tblSalaries[[#This Row],[Job Type]],"")</f>
        <v>Analyst</v>
      </c>
      <c r="O1382" s="9" t="str">
        <f>IF($T1382,tblSalaries[[#This Row],[clean Country]],"")</f>
        <v>USA</v>
      </c>
      <c r="P1382" s="9" t="str">
        <f>IF($T1382,tblSalaries[[#This Row],[How many hours of a day you work on Excel]],"")</f>
        <v>4 to 6 hours a day</v>
      </c>
      <c r="Q1382" s="9">
        <f>IF($T1382,tblSalaries[[#This Row],[Years of Experience]],"")</f>
        <v>15</v>
      </c>
      <c r="R1382" s="9" t="str">
        <f>IF($T1382,tblSalaries[[#This Row],[Region]],"")</f>
        <v>USA</v>
      </c>
      <c r="T1382" s="11">
        <f t="shared" si="21"/>
        <v>1</v>
      </c>
      <c r="U1382" s="11">
        <f>VLOOKUP(tblSalaries[[#This Row],[Region]],SReg,2,FALSE)</f>
        <v>1</v>
      </c>
      <c r="V1382" s="11">
        <f>VLOOKUP(tblSalaries[[#This Row],[How many hours of a day you work on Excel]],SHours,2,FALSE)</f>
        <v>1</v>
      </c>
      <c r="W1382" s="11">
        <f>IF(tblSalaries[[#This Row],[Years of Experience]]="",Filters!$I$10,VLOOKUP(tblSalaries[[#This Row],[Years of Experience]],Filters!$G$3:$I$9,3,TRUE))</f>
        <v>1</v>
      </c>
    </row>
    <row r="1383" spans="2:23" ht="15" customHeight="1" x14ac:dyDescent="0.25">
      <c r="B1383" t="s">
        <v>2779</v>
      </c>
      <c r="C1383" s="1">
        <v>41058.979895833334</v>
      </c>
      <c r="D1383">
        <v>45734.379803697877</v>
      </c>
      <c r="E1383" t="s">
        <v>1090</v>
      </c>
      <c r="F1383" t="s">
        <v>17</v>
      </c>
      <c r="G1383" t="s">
        <v>30</v>
      </c>
      <c r="H1383" t="s">
        <v>15</v>
      </c>
      <c r="I1383">
        <v>4</v>
      </c>
      <c r="J1383" t="str">
        <f>VLOOKUP(tblSalaries[[#This Row],[clean Country]],tblCountries[[#All],[Mapping]:[Region]],2,FALSE)</f>
        <v>EMEA</v>
      </c>
      <c r="L1383" s="9" t="str">
        <f>IF($T1383,tblSalaries[[#This Row],[Salary in USD]],"")</f>
        <v/>
      </c>
      <c r="M1383" s="9" t="str">
        <f>IF($T1383,tblSalaries[[#This Row],[Your Job Title]],"")</f>
        <v/>
      </c>
      <c r="N1383" s="9" t="str">
        <f>IF($T1383,tblSalaries[[#This Row],[Job Type]],"")</f>
        <v/>
      </c>
      <c r="O1383" s="9" t="str">
        <f>IF($T1383,tblSalaries[[#This Row],[clean Country]],"")</f>
        <v/>
      </c>
      <c r="P1383" s="9" t="str">
        <f>IF($T1383,tblSalaries[[#This Row],[How many hours of a day you work on Excel]],"")</f>
        <v/>
      </c>
      <c r="Q1383" s="9" t="str">
        <f>IF($T1383,tblSalaries[[#This Row],[Years of Experience]],"")</f>
        <v/>
      </c>
      <c r="R1383" s="9" t="str">
        <f>IF($T1383,tblSalaries[[#This Row],[Region]],"")</f>
        <v/>
      </c>
      <c r="T1383" s="11">
        <f t="shared" si="21"/>
        <v>0</v>
      </c>
      <c r="U1383" s="11">
        <f>VLOOKUP(tblSalaries[[#This Row],[Region]],SReg,2,FALSE)</f>
        <v>0</v>
      </c>
      <c r="V1383" s="11">
        <f>VLOOKUP(tblSalaries[[#This Row],[How many hours of a day you work on Excel]],SHours,2,FALSE)</f>
        <v>0</v>
      </c>
      <c r="W1383" s="11">
        <f>IF(tblSalaries[[#This Row],[Years of Experience]]="",Filters!$I$10,VLOOKUP(tblSalaries[[#This Row],[Years of Experience]],Filters!$G$3:$I$9,3,TRUE))</f>
        <v>0</v>
      </c>
    </row>
    <row r="1384" spans="2:23" ht="15" customHeight="1" x14ac:dyDescent="0.25">
      <c r="B1384" t="s">
        <v>2780</v>
      </c>
      <c r="C1384" s="1">
        <v>41058.985567129632</v>
      </c>
      <c r="D1384">
        <v>150000</v>
      </c>
      <c r="E1384" t="s">
        <v>60</v>
      </c>
      <c r="F1384" t="s">
        <v>17</v>
      </c>
      <c r="G1384" t="s">
        <v>12</v>
      </c>
      <c r="H1384" t="s">
        <v>15</v>
      </c>
      <c r="I1384">
        <v>30</v>
      </c>
      <c r="J1384" t="str">
        <f>VLOOKUP(tblSalaries[[#This Row],[clean Country]],tblCountries[[#All],[Mapping]:[Region]],2,FALSE)</f>
        <v>USA</v>
      </c>
      <c r="L1384" s="9" t="str">
        <f>IF($T1384,tblSalaries[[#This Row],[Salary in USD]],"")</f>
        <v/>
      </c>
      <c r="M1384" s="9" t="str">
        <f>IF($T1384,tblSalaries[[#This Row],[Your Job Title]],"")</f>
        <v/>
      </c>
      <c r="N1384" s="9" t="str">
        <f>IF($T1384,tblSalaries[[#This Row],[Job Type]],"")</f>
        <v/>
      </c>
      <c r="O1384" s="9" t="str">
        <f>IF($T1384,tblSalaries[[#This Row],[clean Country]],"")</f>
        <v/>
      </c>
      <c r="P1384" s="9" t="str">
        <f>IF($T1384,tblSalaries[[#This Row],[How many hours of a day you work on Excel]],"")</f>
        <v/>
      </c>
      <c r="Q1384" s="9" t="str">
        <f>IF($T1384,tblSalaries[[#This Row],[Years of Experience]],"")</f>
        <v/>
      </c>
      <c r="R1384" s="9" t="str">
        <f>IF($T1384,tblSalaries[[#This Row],[Region]],"")</f>
        <v/>
      </c>
      <c r="T1384" s="11">
        <f t="shared" si="21"/>
        <v>0</v>
      </c>
      <c r="U1384" s="11">
        <f>VLOOKUP(tblSalaries[[#This Row],[Region]],SReg,2,FALSE)</f>
        <v>1</v>
      </c>
      <c r="V1384" s="11">
        <f>VLOOKUP(tblSalaries[[#This Row],[How many hours of a day you work on Excel]],SHours,2,FALSE)</f>
        <v>0</v>
      </c>
      <c r="W1384" s="11">
        <f>IF(tblSalaries[[#This Row],[Years of Experience]]="",Filters!$I$10,VLOOKUP(tblSalaries[[#This Row],[Years of Experience]],Filters!$G$3:$I$9,3,TRUE))</f>
        <v>1</v>
      </c>
    </row>
    <row r="1385" spans="2:23" ht="15" customHeight="1" x14ac:dyDescent="0.25">
      <c r="B1385" t="s">
        <v>2781</v>
      </c>
      <c r="C1385" s="1">
        <v>41058.989189814813</v>
      </c>
      <c r="D1385">
        <v>88000</v>
      </c>
      <c r="E1385" t="s">
        <v>1091</v>
      </c>
      <c r="F1385" t="s">
        <v>45</v>
      </c>
      <c r="G1385" t="s">
        <v>12</v>
      </c>
      <c r="H1385" t="s">
        <v>7</v>
      </c>
      <c r="I1385">
        <v>21</v>
      </c>
      <c r="J1385" t="str">
        <f>VLOOKUP(tblSalaries[[#This Row],[clean Country]],tblCountries[[#All],[Mapping]:[Region]],2,FALSE)</f>
        <v>USA</v>
      </c>
      <c r="L1385" s="9">
        <f>IF($T1385,tblSalaries[[#This Row],[Salary in USD]],"")</f>
        <v>88000</v>
      </c>
      <c r="M1385" s="9" t="str">
        <f>IF($T1385,tblSalaries[[#This Row],[Your Job Title]],"")</f>
        <v>Manager, Financial Planning &amp; Analysis</v>
      </c>
      <c r="N1385" s="9" t="str">
        <f>IF($T1385,tblSalaries[[#This Row],[Job Type]],"")</f>
        <v>Manager</v>
      </c>
      <c r="O1385" s="9" t="str">
        <f>IF($T1385,tblSalaries[[#This Row],[clean Country]],"")</f>
        <v>USA</v>
      </c>
      <c r="P1385" s="9" t="str">
        <f>IF($T1385,tblSalaries[[#This Row],[How many hours of a day you work on Excel]],"")</f>
        <v>4 to 6 hours a day</v>
      </c>
      <c r="Q1385" s="9">
        <f>IF($T1385,tblSalaries[[#This Row],[Years of Experience]],"")</f>
        <v>21</v>
      </c>
      <c r="R1385" s="9" t="str">
        <f>IF($T1385,tblSalaries[[#This Row],[Region]],"")</f>
        <v>USA</v>
      </c>
      <c r="T1385" s="11">
        <f t="shared" si="21"/>
        <v>1</v>
      </c>
      <c r="U1385" s="11">
        <f>VLOOKUP(tblSalaries[[#This Row],[Region]],SReg,2,FALSE)</f>
        <v>1</v>
      </c>
      <c r="V1385" s="11">
        <f>VLOOKUP(tblSalaries[[#This Row],[How many hours of a day you work on Excel]],SHours,2,FALSE)</f>
        <v>1</v>
      </c>
      <c r="W1385" s="11">
        <f>IF(tblSalaries[[#This Row],[Years of Experience]]="",Filters!$I$10,VLOOKUP(tblSalaries[[#This Row],[Years of Experience]],Filters!$G$3:$I$9,3,TRUE))</f>
        <v>1</v>
      </c>
    </row>
    <row r="1386" spans="2:23" ht="15" customHeight="1" x14ac:dyDescent="0.25">
      <c r="B1386" t="s">
        <v>2782</v>
      </c>
      <c r="C1386" s="1">
        <v>41059.001481481479</v>
      </c>
      <c r="D1386">
        <v>64500</v>
      </c>
      <c r="E1386" t="s">
        <v>1092</v>
      </c>
      <c r="F1386" t="s">
        <v>17</v>
      </c>
      <c r="G1386" t="s">
        <v>12</v>
      </c>
      <c r="H1386" t="s">
        <v>7</v>
      </c>
      <c r="I1386">
        <v>13</v>
      </c>
      <c r="J1386" t="str">
        <f>VLOOKUP(tblSalaries[[#This Row],[clean Country]],tblCountries[[#All],[Mapping]:[Region]],2,FALSE)</f>
        <v>USA</v>
      </c>
      <c r="L1386" s="9">
        <f>IF($T1386,tblSalaries[[#This Row],[Salary in USD]],"")</f>
        <v>64500</v>
      </c>
      <c r="M1386" s="9" t="str">
        <f>IF($T1386,tblSalaries[[#This Row],[Your Job Title]],"")</f>
        <v>Lead Budget/Financial Analyst</v>
      </c>
      <c r="N1386" s="9" t="str">
        <f>IF($T1386,tblSalaries[[#This Row],[Job Type]],"")</f>
        <v>Analyst</v>
      </c>
      <c r="O1386" s="9" t="str">
        <f>IF($T1386,tblSalaries[[#This Row],[clean Country]],"")</f>
        <v>USA</v>
      </c>
      <c r="P1386" s="9" t="str">
        <f>IF($T1386,tblSalaries[[#This Row],[How many hours of a day you work on Excel]],"")</f>
        <v>4 to 6 hours a day</v>
      </c>
      <c r="Q1386" s="9">
        <f>IF($T1386,tblSalaries[[#This Row],[Years of Experience]],"")</f>
        <v>13</v>
      </c>
      <c r="R1386" s="9" t="str">
        <f>IF($T1386,tblSalaries[[#This Row],[Region]],"")</f>
        <v>USA</v>
      </c>
      <c r="T1386" s="11">
        <f t="shared" si="21"/>
        <v>1</v>
      </c>
      <c r="U1386" s="11">
        <f>VLOOKUP(tblSalaries[[#This Row],[Region]],SReg,2,FALSE)</f>
        <v>1</v>
      </c>
      <c r="V1386" s="11">
        <f>VLOOKUP(tblSalaries[[#This Row],[How many hours of a day you work on Excel]],SHours,2,FALSE)</f>
        <v>1</v>
      </c>
      <c r="W1386" s="11">
        <f>IF(tblSalaries[[#This Row],[Years of Experience]]="",Filters!$I$10,VLOOKUP(tblSalaries[[#This Row],[Years of Experience]],Filters!$G$3:$I$9,3,TRUE))</f>
        <v>1</v>
      </c>
    </row>
    <row r="1387" spans="2:23" ht="15" customHeight="1" x14ac:dyDescent="0.25">
      <c r="B1387" t="s">
        <v>2783</v>
      </c>
      <c r="C1387" s="1">
        <v>41059.009108796294</v>
      </c>
      <c r="D1387">
        <v>57600</v>
      </c>
      <c r="E1387" t="s">
        <v>1093</v>
      </c>
      <c r="F1387" t="s">
        <v>233</v>
      </c>
      <c r="G1387" t="s">
        <v>110</v>
      </c>
      <c r="H1387" t="s">
        <v>7</v>
      </c>
      <c r="I1387">
        <v>20</v>
      </c>
      <c r="J1387" t="str">
        <f>VLOOKUP(tblSalaries[[#This Row],[clean Country]],tblCountries[[#All],[Mapping]:[Region]],2,FALSE)</f>
        <v>EMEA</v>
      </c>
      <c r="L1387" s="9" t="str">
        <f>IF($T1387,tblSalaries[[#This Row],[Salary in USD]],"")</f>
        <v/>
      </c>
      <c r="M1387" s="9" t="str">
        <f>IF($T1387,tblSalaries[[#This Row],[Your Job Title]],"")</f>
        <v/>
      </c>
      <c r="N1387" s="9" t="str">
        <f>IF($T1387,tblSalaries[[#This Row],[Job Type]],"")</f>
        <v/>
      </c>
      <c r="O1387" s="9" t="str">
        <f>IF($T1387,tblSalaries[[#This Row],[clean Country]],"")</f>
        <v/>
      </c>
      <c r="P1387" s="9" t="str">
        <f>IF($T1387,tblSalaries[[#This Row],[How many hours of a day you work on Excel]],"")</f>
        <v/>
      </c>
      <c r="Q1387" s="9" t="str">
        <f>IF($T1387,tblSalaries[[#This Row],[Years of Experience]],"")</f>
        <v/>
      </c>
      <c r="R1387" s="9" t="str">
        <f>IF($T1387,tblSalaries[[#This Row],[Region]],"")</f>
        <v/>
      </c>
      <c r="T1387" s="11">
        <f t="shared" si="21"/>
        <v>0</v>
      </c>
      <c r="U1387" s="11">
        <f>VLOOKUP(tblSalaries[[#This Row],[Region]],SReg,2,FALSE)</f>
        <v>0</v>
      </c>
      <c r="V1387" s="11">
        <f>VLOOKUP(tblSalaries[[#This Row],[How many hours of a day you work on Excel]],SHours,2,FALSE)</f>
        <v>1</v>
      </c>
      <c r="W1387" s="11">
        <f>IF(tblSalaries[[#This Row],[Years of Experience]]="",Filters!$I$10,VLOOKUP(tblSalaries[[#This Row],[Years of Experience]],Filters!$G$3:$I$9,3,TRUE))</f>
        <v>1</v>
      </c>
    </row>
    <row r="1388" spans="2:23" ht="15" customHeight="1" x14ac:dyDescent="0.25">
      <c r="B1388" t="s">
        <v>2784</v>
      </c>
      <c r="C1388" s="1">
        <v>41059.015601851854</v>
      </c>
      <c r="D1388">
        <v>50000</v>
      </c>
      <c r="E1388" t="s">
        <v>1094</v>
      </c>
      <c r="F1388" t="s">
        <v>258</v>
      </c>
      <c r="G1388" t="s">
        <v>12</v>
      </c>
      <c r="H1388" t="s">
        <v>7</v>
      </c>
      <c r="I1388">
        <v>15</v>
      </c>
      <c r="J1388" t="str">
        <f>VLOOKUP(tblSalaries[[#This Row],[clean Country]],tblCountries[[#All],[Mapping]:[Region]],2,FALSE)</f>
        <v>USA</v>
      </c>
      <c r="L1388" s="9">
        <f>IF($T1388,tblSalaries[[#This Row],[Salary in USD]],"")</f>
        <v>50000</v>
      </c>
      <c r="M1388" s="9" t="str">
        <f>IF($T1388,tblSalaries[[#This Row],[Your Job Title]],"")</f>
        <v>Accounting Supervisor</v>
      </c>
      <c r="N1388" s="9" t="str">
        <f>IF($T1388,tblSalaries[[#This Row],[Job Type]],"")</f>
        <v>Accountant</v>
      </c>
      <c r="O1388" s="9" t="str">
        <f>IF($T1388,tblSalaries[[#This Row],[clean Country]],"")</f>
        <v>USA</v>
      </c>
      <c r="P1388" s="9" t="str">
        <f>IF($T1388,tblSalaries[[#This Row],[How many hours of a day you work on Excel]],"")</f>
        <v>4 to 6 hours a day</v>
      </c>
      <c r="Q1388" s="9">
        <f>IF($T1388,tblSalaries[[#This Row],[Years of Experience]],"")</f>
        <v>15</v>
      </c>
      <c r="R1388" s="9" t="str">
        <f>IF($T1388,tblSalaries[[#This Row],[Region]],"")</f>
        <v>USA</v>
      </c>
      <c r="T1388" s="11">
        <f t="shared" si="21"/>
        <v>1</v>
      </c>
      <c r="U1388" s="11">
        <f>VLOOKUP(tblSalaries[[#This Row],[Region]],SReg,2,FALSE)</f>
        <v>1</v>
      </c>
      <c r="V1388" s="11">
        <f>VLOOKUP(tblSalaries[[#This Row],[How many hours of a day you work on Excel]],SHours,2,FALSE)</f>
        <v>1</v>
      </c>
      <c r="W1388" s="11">
        <f>IF(tblSalaries[[#This Row],[Years of Experience]]="",Filters!$I$10,VLOOKUP(tblSalaries[[#This Row],[Years of Experience]],Filters!$G$3:$I$9,3,TRUE))</f>
        <v>1</v>
      </c>
    </row>
    <row r="1389" spans="2:23" ht="15" customHeight="1" x14ac:dyDescent="0.25">
      <c r="B1389" t="s">
        <v>2785</v>
      </c>
      <c r="C1389" s="1">
        <v>41059.017858796295</v>
      </c>
      <c r="D1389">
        <v>120000</v>
      </c>
      <c r="E1389" t="s">
        <v>502</v>
      </c>
      <c r="F1389" t="s">
        <v>45</v>
      </c>
      <c r="G1389" t="s">
        <v>12</v>
      </c>
      <c r="H1389" t="s">
        <v>15</v>
      </c>
      <c r="I1389">
        <v>10</v>
      </c>
      <c r="J1389" t="str">
        <f>VLOOKUP(tblSalaries[[#This Row],[clean Country]],tblCountries[[#All],[Mapping]:[Region]],2,FALSE)</f>
        <v>USA</v>
      </c>
      <c r="L1389" s="9" t="str">
        <f>IF($T1389,tblSalaries[[#This Row],[Salary in USD]],"")</f>
        <v/>
      </c>
      <c r="M1389" s="9" t="str">
        <f>IF($T1389,tblSalaries[[#This Row],[Your Job Title]],"")</f>
        <v/>
      </c>
      <c r="N1389" s="9" t="str">
        <f>IF($T1389,tblSalaries[[#This Row],[Job Type]],"")</f>
        <v/>
      </c>
      <c r="O1389" s="9" t="str">
        <f>IF($T1389,tblSalaries[[#This Row],[clean Country]],"")</f>
        <v/>
      </c>
      <c r="P1389" s="9" t="str">
        <f>IF($T1389,tblSalaries[[#This Row],[How many hours of a day you work on Excel]],"")</f>
        <v/>
      </c>
      <c r="Q1389" s="9" t="str">
        <f>IF($T1389,tblSalaries[[#This Row],[Years of Experience]],"")</f>
        <v/>
      </c>
      <c r="R1389" s="9" t="str">
        <f>IF($T1389,tblSalaries[[#This Row],[Region]],"")</f>
        <v/>
      </c>
      <c r="T1389" s="11">
        <f t="shared" si="21"/>
        <v>0</v>
      </c>
      <c r="U1389" s="11">
        <f>VLOOKUP(tblSalaries[[#This Row],[Region]],SReg,2,FALSE)</f>
        <v>1</v>
      </c>
      <c r="V1389" s="11">
        <f>VLOOKUP(tblSalaries[[#This Row],[How many hours of a day you work on Excel]],SHours,2,FALSE)</f>
        <v>0</v>
      </c>
      <c r="W1389" s="11">
        <f>IF(tblSalaries[[#This Row],[Years of Experience]]="",Filters!$I$10,VLOOKUP(tblSalaries[[#This Row],[Years of Experience]],Filters!$G$3:$I$9,3,TRUE))</f>
        <v>1</v>
      </c>
    </row>
    <row r="1390" spans="2:23" ht="15" customHeight="1" x14ac:dyDescent="0.25">
      <c r="B1390" t="s">
        <v>2786</v>
      </c>
      <c r="C1390" s="1">
        <v>41059.024224537039</v>
      </c>
      <c r="D1390">
        <v>107000</v>
      </c>
      <c r="E1390" t="s">
        <v>1095</v>
      </c>
      <c r="F1390" t="s">
        <v>45</v>
      </c>
      <c r="G1390" t="s">
        <v>12</v>
      </c>
      <c r="H1390" t="s">
        <v>10</v>
      </c>
      <c r="I1390">
        <v>29</v>
      </c>
      <c r="J1390" t="str">
        <f>VLOOKUP(tblSalaries[[#This Row],[clean Country]],tblCountries[[#All],[Mapping]:[Region]],2,FALSE)</f>
        <v>USA</v>
      </c>
      <c r="L1390" s="9">
        <f>IF($T1390,tblSalaries[[#This Row],[Salary in USD]],"")</f>
        <v>107000</v>
      </c>
      <c r="M1390" s="9" t="str">
        <f>IF($T1390,tblSalaries[[#This Row],[Your Job Title]],"")</f>
        <v>Tax Manager</v>
      </c>
      <c r="N1390" s="9" t="str">
        <f>IF($T1390,tblSalaries[[#This Row],[Job Type]],"")</f>
        <v>Manager</v>
      </c>
      <c r="O1390" s="9" t="str">
        <f>IF($T1390,tblSalaries[[#This Row],[clean Country]],"")</f>
        <v>USA</v>
      </c>
      <c r="P1390" s="9" t="str">
        <f>IF($T1390,tblSalaries[[#This Row],[How many hours of a day you work on Excel]],"")</f>
        <v>All the 8 hours baby, all the 8!</v>
      </c>
      <c r="Q1390" s="9">
        <f>IF($T1390,tblSalaries[[#This Row],[Years of Experience]],"")</f>
        <v>29</v>
      </c>
      <c r="R1390" s="9" t="str">
        <f>IF($T1390,tblSalaries[[#This Row],[Region]],"")</f>
        <v>USA</v>
      </c>
      <c r="T1390" s="11">
        <f t="shared" si="21"/>
        <v>1</v>
      </c>
      <c r="U1390" s="11">
        <f>VLOOKUP(tblSalaries[[#This Row],[Region]],SReg,2,FALSE)</f>
        <v>1</v>
      </c>
      <c r="V1390" s="11">
        <f>VLOOKUP(tblSalaries[[#This Row],[How many hours of a day you work on Excel]],SHours,2,FALSE)</f>
        <v>1</v>
      </c>
      <c r="W1390" s="11">
        <f>IF(tblSalaries[[#This Row],[Years of Experience]]="",Filters!$I$10,VLOOKUP(tblSalaries[[#This Row],[Years of Experience]],Filters!$G$3:$I$9,3,TRUE))</f>
        <v>1</v>
      </c>
    </row>
    <row r="1391" spans="2:23" ht="15" customHeight="1" x14ac:dyDescent="0.25">
      <c r="B1391" t="s">
        <v>2787</v>
      </c>
      <c r="C1391" s="1">
        <v>41059.029745370368</v>
      </c>
      <c r="D1391">
        <v>40000</v>
      </c>
      <c r="E1391" t="s">
        <v>485</v>
      </c>
      <c r="F1391" t="s">
        <v>17</v>
      </c>
      <c r="G1391" t="s">
        <v>12</v>
      </c>
      <c r="H1391" t="s">
        <v>15</v>
      </c>
      <c r="I1391">
        <v>6</v>
      </c>
      <c r="J1391" t="str">
        <f>VLOOKUP(tblSalaries[[#This Row],[clean Country]],tblCountries[[#All],[Mapping]:[Region]],2,FALSE)</f>
        <v>USA</v>
      </c>
      <c r="L1391" s="9" t="str">
        <f>IF($T1391,tblSalaries[[#This Row],[Salary in USD]],"")</f>
        <v/>
      </c>
      <c r="M1391" s="9" t="str">
        <f>IF($T1391,tblSalaries[[#This Row],[Your Job Title]],"")</f>
        <v/>
      </c>
      <c r="N1391" s="9" t="str">
        <f>IF($T1391,tblSalaries[[#This Row],[Job Type]],"")</f>
        <v/>
      </c>
      <c r="O1391" s="9" t="str">
        <f>IF($T1391,tblSalaries[[#This Row],[clean Country]],"")</f>
        <v/>
      </c>
      <c r="P1391" s="9" t="str">
        <f>IF($T1391,tblSalaries[[#This Row],[How many hours of a day you work on Excel]],"")</f>
        <v/>
      </c>
      <c r="Q1391" s="9" t="str">
        <f>IF($T1391,tblSalaries[[#This Row],[Years of Experience]],"")</f>
        <v/>
      </c>
      <c r="R1391" s="9" t="str">
        <f>IF($T1391,tblSalaries[[#This Row],[Region]],"")</f>
        <v/>
      </c>
      <c r="T1391" s="11">
        <f t="shared" si="21"/>
        <v>0</v>
      </c>
      <c r="U1391" s="11">
        <f>VLOOKUP(tblSalaries[[#This Row],[Region]],SReg,2,FALSE)</f>
        <v>1</v>
      </c>
      <c r="V1391" s="11">
        <f>VLOOKUP(tblSalaries[[#This Row],[How many hours of a day you work on Excel]],SHours,2,FALSE)</f>
        <v>0</v>
      </c>
      <c r="W1391" s="11">
        <f>IF(tblSalaries[[#This Row],[Years of Experience]]="",Filters!$I$10,VLOOKUP(tblSalaries[[#This Row],[Years of Experience]],Filters!$G$3:$I$9,3,TRUE))</f>
        <v>0</v>
      </c>
    </row>
    <row r="1392" spans="2:23" ht="15" customHeight="1" x14ac:dyDescent="0.25">
      <c r="B1392" t="s">
        <v>2788</v>
      </c>
      <c r="C1392" s="1">
        <v>41059.034756944442</v>
      </c>
      <c r="D1392">
        <v>81000</v>
      </c>
      <c r="E1392" t="s">
        <v>1096</v>
      </c>
      <c r="F1392" t="s">
        <v>45</v>
      </c>
      <c r="G1392" t="s">
        <v>12</v>
      </c>
      <c r="H1392" t="s">
        <v>22</v>
      </c>
      <c r="I1392">
        <v>12</v>
      </c>
      <c r="J1392" t="str">
        <f>VLOOKUP(tblSalaries[[#This Row],[clean Country]],tblCountries[[#All],[Mapping]:[Region]],2,FALSE)</f>
        <v>USA</v>
      </c>
      <c r="L1392" s="9" t="str">
        <f>IF($T1392,tblSalaries[[#This Row],[Salary in USD]],"")</f>
        <v/>
      </c>
      <c r="M1392" s="9" t="str">
        <f>IF($T1392,tblSalaries[[#This Row],[Your Job Title]],"")</f>
        <v/>
      </c>
      <c r="N1392" s="9" t="str">
        <f>IF($T1392,tblSalaries[[#This Row],[Job Type]],"")</f>
        <v/>
      </c>
      <c r="O1392" s="9" t="str">
        <f>IF($T1392,tblSalaries[[#This Row],[clean Country]],"")</f>
        <v/>
      </c>
      <c r="P1392" s="9" t="str">
        <f>IF($T1392,tblSalaries[[#This Row],[How many hours of a day you work on Excel]],"")</f>
        <v/>
      </c>
      <c r="Q1392" s="9" t="str">
        <f>IF($T1392,tblSalaries[[#This Row],[Years of Experience]],"")</f>
        <v/>
      </c>
      <c r="R1392" s="9" t="str">
        <f>IF($T1392,tblSalaries[[#This Row],[Region]],"")</f>
        <v/>
      </c>
      <c r="T1392" s="11">
        <f t="shared" si="21"/>
        <v>0</v>
      </c>
      <c r="U1392" s="11">
        <f>VLOOKUP(tblSalaries[[#This Row],[Region]],SReg,2,FALSE)</f>
        <v>1</v>
      </c>
      <c r="V1392" s="11">
        <f>VLOOKUP(tblSalaries[[#This Row],[How many hours of a day you work on Excel]],SHours,2,FALSE)</f>
        <v>0</v>
      </c>
      <c r="W1392" s="11">
        <f>IF(tblSalaries[[#This Row],[Years of Experience]]="",Filters!$I$10,VLOOKUP(tblSalaries[[#This Row],[Years of Experience]],Filters!$G$3:$I$9,3,TRUE))</f>
        <v>1</v>
      </c>
    </row>
    <row r="1393" spans="2:23" ht="15" customHeight="1" x14ac:dyDescent="0.25">
      <c r="B1393" t="s">
        <v>2789</v>
      </c>
      <c r="C1393" s="1">
        <v>41059.045439814814</v>
      </c>
      <c r="D1393">
        <v>45000</v>
      </c>
      <c r="E1393" t="s">
        <v>1097</v>
      </c>
      <c r="F1393" t="s">
        <v>56</v>
      </c>
      <c r="G1393" t="s">
        <v>12</v>
      </c>
      <c r="H1393" t="s">
        <v>7</v>
      </c>
      <c r="I1393">
        <v>20</v>
      </c>
      <c r="J1393" t="str">
        <f>VLOOKUP(tblSalaries[[#This Row],[clean Country]],tblCountries[[#All],[Mapping]:[Region]],2,FALSE)</f>
        <v>USA</v>
      </c>
      <c r="L1393" s="9">
        <f>IF($T1393,tblSalaries[[#This Row],[Salary in USD]],"")</f>
        <v>45000</v>
      </c>
      <c r="M1393" s="9" t="str">
        <f>IF($T1393,tblSalaries[[#This Row],[Your Job Title]],"")</f>
        <v>Technical Support Specialist</v>
      </c>
      <c r="N1393" s="9" t="str">
        <f>IF($T1393,tblSalaries[[#This Row],[Job Type]],"")</f>
        <v>Specialist</v>
      </c>
      <c r="O1393" s="9" t="str">
        <f>IF($T1393,tblSalaries[[#This Row],[clean Country]],"")</f>
        <v>USA</v>
      </c>
      <c r="P1393" s="9" t="str">
        <f>IF($T1393,tblSalaries[[#This Row],[How many hours of a day you work on Excel]],"")</f>
        <v>4 to 6 hours a day</v>
      </c>
      <c r="Q1393" s="9">
        <f>IF($T1393,tblSalaries[[#This Row],[Years of Experience]],"")</f>
        <v>20</v>
      </c>
      <c r="R1393" s="9" t="str">
        <f>IF($T1393,tblSalaries[[#This Row],[Region]],"")</f>
        <v>USA</v>
      </c>
      <c r="T1393" s="11">
        <f t="shared" si="21"/>
        <v>1</v>
      </c>
      <c r="U1393" s="11">
        <f>VLOOKUP(tblSalaries[[#This Row],[Region]],SReg,2,FALSE)</f>
        <v>1</v>
      </c>
      <c r="V1393" s="11">
        <f>VLOOKUP(tblSalaries[[#This Row],[How many hours of a day you work on Excel]],SHours,2,FALSE)</f>
        <v>1</v>
      </c>
      <c r="W1393" s="11">
        <f>IF(tblSalaries[[#This Row],[Years of Experience]]="",Filters!$I$10,VLOOKUP(tblSalaries[[#This Row],[Years of Experience]],Filters!$G$3:$I$9,3,TRUE))</f>
        <v>1</v>
      </c>
    </row>
    <row r="1394" spans="2:23" ht="15" customHeight="1" x14ac:dyDescent="0.25">
      <c r="B1394" t="s">
        <v>2790</v>
      </c>
      <c r="C1394" s="1">
        <v>41059.050046296295</v>
      </c>
      <c r="D1394">
        <v>49000</v>
      </c>
      <c r="E1394" t="s">
        <v>1098</v>
      </c>
      <c r="F1394" t="s">
        <v>56</v>
      </c>
      <c r="G1394" t="s">
        <v>12</v>
      </c>
      <c r="H1394" t="s">
        <v>7</v>
      </c>
      <c r="I1394">
        <v>5</v>
      </c>
      <c r="J1394" t="str">
        <f>VLOOKUP(tblSalaries[[#This Row],[clean Country]],tblCountries[[#All],[Mapping]:[Region]],2,FALSE)</f>
        <v>USA</v>
      </c>
      <c r="L1394" s="9" t="str">
        <f>IF($T1394,tblSalaries[[#This Row],[Salary in USD]],"")</f>
        <v/>
      </c>
      <c r="M1394" s="9" t="str">
        <f>IF($T1394,tblSalaries[[#This Row],[Your Job Title]],"")</f>
        <v/>
      </c>
      <c r="N1394" s="9" t="str">
        <f>IF($T1394,tblSalaries[[#This Row],[Job Type]],"")</f>
        <v/>
      </c>
      <c r="O1394" s="9" t="str">
        <f>IF($T1394,tblSalaries[[#This Row],[clean Country]],"")</f>
        <v/>
      </c>
      <c r="P1394" s="9" t="str">
        <f>IF($T1394,tblSalaries[[#This Row],[How many hours of a day you work on Excel]],"")</f>
        <v/>
      </c>
      <c r="Q1394" s="9" t="str">
        <f>IF($T1394,tblSalaries[[#This Row],[Years of Experience]],"")</f>
        <v/>
      </c>
      <c r="R1394" s="9" t="str">
        <f>IF($T1394,tblSalaries[[#This Row],[Region]],"")</f>
        <v/>
      </c>
      <c r="T1394" s="11">
        <f t="shared" si="21"/>
        <v>0</v>
      </c>
      <c r="U1394" s="11">
        <f>VLOOKUP(tblSalaries[[#This Row],[Region]],SReg,2,FALSE)</f>
        <v>1</v>
      </c>
      <c r="V1394" s="11">
        <f>VLOOKUP(tblSalaries[[#This Row],[How many hours of a day you work on Excel]],SHours,2,FALSE)</f>
        <v>1</v>
      </c>
      <c r="W1394" s="11">
        <f>IF(tblSalaries[[#This Row],[Years of Experience]]="",Filters!$I$10,VLOOKUP(tblSalaries[[#This Row],[Years of Experience]],Filters!$G$3:$I$9,3,TRUE))</f>
        <v>0</v>
      </c>
    </row>
    <row r="1395" spans="2:23" ht="15" customHeight="1" x14ac:dyDescent="0.25">
      <c r="B1395" t="s">
        <v>2791</v>
      </c>
      <c r="C1395" s="1">
        <v>41059.050405092596</v>
      </c>
      <c r="D1395">
        <v>13355.937515581925</v>
      </c>
      <c r="E1395" t="s">
        <v>1099</v>
      </c>
      <c r="F1395" t="s">
        <v>3393</v>
      </c>
      <c r="G1395" t="s">
        <v>6</v>
      </c>
      <c r="H1395" t="s">
        <v>22</v>
      </c>
      <c r="I1395">
        <v>1</v>
      </c>
      <c r="J1395" t="str">
        <f>VLOOKUP(tblSalaries[[#This Row],[clean Country]],tblCountries[[#All],[Mapping]:[Region]],2,FALSE)</f>
        <v>APAC</v>
      </c>
      <c r="L1395" s="9" t="str">
        <f>IF($T1395,tblSalaries[[#This Row],[Salary in USD]],"")</f>
        <v/>
      </c>
      <c r="M1395" s="9" t="str">
        <f>IF($T1395,tblSalaries[[#This Row],[Your Job Title]],"")</f>
        <v/>
      </c>
      <c r="N1395" s="9" t="str">
        <f>IF($T1395,tblSalaries[[#This Row],[Job Type]],"")</f>
        <v/>
      </c>
      <c r="O1395" s="9" t="str">
        <f>IF($T1395,tblSalaries[[#This Row],[clean Country]],"")</f>
        <v/>
      </c>
      <c r="P1395" s="9" t="str">
        <f>IF($T1395,tblSalaries[[#This Row],[How many hours of a day you work on Excel]],"")</f>
        <v/>
      </c>
      <c r="Q1395" s="9" t="str">
        <f>IF($T1395,tblSalaries[[#This Row],[Years of Experience]],"")</f>
        <v/>
      </c>
      <c r="R1395" s="9" t="str">
        <f>IF($T1395,tblSalaries[[#This Row],[Region]],"")</f>
        <v/>
      </c>
      <c r="T1395" s="11">
        <f t="shared" si="21"/>
        <v>0</v>
      </c>
      <c r="U1395" s="11">
        <f>VLOOKUP(tblSalaries[[#This Row],[Region]],SReg,2,FALSE)</f>
        <v>0</v>
      </c>
      <c r="V1395" s="11">
        <f>VLOOKUP(tblSalaries[[#This Row],[How many hours of a day you work on Excel]],SHours,2,FALSE)</f>
        <v>0</v>
      </c>
      <c r="W1395" s="11">
        <f>IF(tblSalaries[[#This Row],[Years of Experience]]="",Filters!$I$10,VLOOKUP(tblSalaries[[#This Row],[Years of Experience]],Filters!$G$3:$I$9,3,TRUE))</f>
        <v>0</v>
      </c>
    </row>
    <row r="1396" spans="2:23" ht="15" customHeight="1" x14ac:dyDescent="0.25">
      <c r="B1396" t="s">
        <v>2792</v>
      </c>
      <c r="C1396" s="1">
        <v>41059.052453703705</v>
      </c>
      <c r="D1396">
        <v>72000</v>
      </c>
      <c r="E1396" t="s">
        <v>45</v>
      </c>
      <c r="F1396" t="s">
        <v>45</v>
      </c>
      <c r="G1396" t="s">
        <v>12</v>
      </c>
      <c r="H1396" t="s">
        <v>22</v>
      </c>
      <c r="I1396">
        <v>20</v>
      </c>
      <c r="J1396" t="str">
        <f>VLOOKUP(tblSalaries[[#This Row],[clean Country]],tblCountries[[#All],[Mapping]:[Region]],2,FALSE)</f>
        <v>USA</v>
      </c>
      <c r="L1396" s="9" t="str">
        <f>IF($T1396,tblSalaries[[#This Row],[Salary in USD]],"")</f>
        <v/>
      </c>
      <c r="M1396" s="9" t="str">
        <f>IF($T1396,tblSalaries[[#This Row],[Your Job Title]],"")</f>
        <v/>
      </c>
      <c r="N1396" s="9" t="str">
        <f>IF($T1396,tblSalaries[[#This Row],[Job Type]],"")</f>
        <v/>
      </c>
      <c r="O1396" s="9" t="str">
        <f>IF($T1396,tblSalaries[[#This Row],[clean Country]],"")</f>
        <v/>
      </c>
      <c r="P1396" s="9" t="str">
        <f>IF($T1396,tblSalaries[[#This Row],[How many hours of a day you work on Excel]],"")</f>
        <v/>
      </c>
      <c r="Q1396" s="9" t="str">
        <f>IF($T1396,tblSalaries[[#This Row],[Years of Experience]],"")</f>
        <v/>
      </c>
      <c r="R1396" s="9" t="str">
        <f>IF($T1396,tblSalaries[[#This Row],[Region]],"")</f>
        <v/>
      </c>
      <c r="T1396" s="11">
        <f t="shared" si="21"/>
        <v>0</v>
      </c>
      <c r="U1396" s="11">
        <f>VLOOKUP(tblSalaries[[#This Row],[Region]],SReg,2,FALSE)</f>
        <v>1</v>
      </c>
      <c r="V1396" s="11">
        <f>VLOOKUP(tblSalaries[[#This Row],[How many hours of a day you work on Excel]],SHours,2,FALSE)</f>
        <v>0</v>
      </c>
      <c r="W1396" s="11">
        <f>IF(tblSalaries[[#This Row],[Years of Experience]]="",Filters!$I$10,VLOOKUP(tblSalaries[[#This Row],[Years of Experience]],Filters!$G$3:$I$9,3,TRUE))</f>
        <v>1</v>
      </c>
    </row>
    <row r="1397" spans="2:23" ht="15" customHeight="1" x14ac:dyDescent="0.25">
      <c r="B1397" t="s">
        <v>2793</v>
      </c>
      <c r="C1397" s="1">
        <v>41059.059224537035</v>
      </c>
      <c r="D1397">
        <v>50000</v>
      </c>
      <c r="E1397" t="s">
        <v>1100</v>
      </c>
      <c r="F1397" t="s">
        <v>17</v>
      </c>
      <c r="G1397" t="s">
        <v>12</v>
      </c>
      <c r="H1397" t="s">
        <v>7</v>
      </c>
      <c r="I1397">
        <v>7</v>
      </c>
      <c r="J1397" t="str">
        <f>VLOOKUP(tblSalaries[[#This Row],[clean Country]],tblCountries[[#All],[Mapping]:[Region]],2,FALSE)</f>
        <v>USA</v>
      </c>
      <c r="L1397" s="9" t="str">
        <f>IF($T1397,tblSalaries[[#This Row],[Salary in USD]],"")</f>
        <v/>
      </c>
      <c r="M1397" s="9" t="str">
        <f>IF($T1397,tblSalaries[[#This Row],[Your Job Title]],"")</f>
        <v/>
      </c>
      <c r="N1397" s="9" t="str">
        <f>IF($T1397,tblSalaries[[#This Row],[Job Type]],"")</f>
        <v/>
      </c>
      <c r="O1397" s="9" t="str">
        <f>IF($T1397,tblSalaries[[#This Row],[clean Country]],"")</f>
        <v/>
      </c>
      <c r="P1397" s="9" t="str">
        <f>IF($T1397,tblSalaries[[#This Row],[How many hours of a day you work on Excel]],"")</f>
        <v/>
      </c>
      <c r="Q1397" s="9" t="str">
        <f>IF($T1397,tblSalaries[[#This Row],[Years of Experience]],"")</f>
        <v/>
      </c>
      <c r="R1397" s="9" t="str">
        <f>IF($T1397,tblSalaries[[#This Row],[Region]],"")</f>
        <v/>
      </c>
      <c r="T1397" s="11">
        <f t="shared" si="21"/>
        <v>0</v>
      </c>
      <c r="U1397" s="11">
        <f>VLOOKUP(tblSalaries[[#This Row],[Region]],SReg,2,FALSE)</f>
        <v>1</v>
      </c>
      <c r="V1397" s="11">
        <f>VLOOKUP(tblSalaries[[#This Row],[How many hours of a day you work on Excel]],SHours,2,FALSE)</f>
        <v>1</v>
      </c>
      <c r="W1397" s="11">
        <f>IF(tblSalaries[[#This Row],[Years of Experience]]="",Filters!$I$10,VLOOKUP(tblSalaries[[#This Row],[Years of Experience]],Filters!$G$3:$I$9,3,TRUE))</f>
        <v>0</v>
      </c>
    </row>
    <row r="1398" spans="2:23" ht="15" customHeight="1" x14ac:dyDescent="0.25">
      <c r="B1398" t="s">
        <v>2794</v>
      </c>
      <c r="C1398" s="1">
        <v>41059.059328703705</v>
      </c>
      <c r="D1398">
        <v>57678</v>
      </c>
      <c r="E1398" t="s">
        <v>11</v>
      </c>
      <c r="F1398" t="s">
        <v>17</v>
      </c>
      <c r="G1398" t="s">
        <v>12</v>
      </c>
      <c r="H1398" t="s">
        <v>7</v>
      </c>
      <c r="I1398">
        <v>2</v>
      </c>
      <c r="J1398" t="str">
        <f>VLOOKUP(tblSalaries[[#This Row],[clean Country]],tblCountries[[#All],[Mapping]:[Region]],2,FALSE)</f>
        <v>USA</v>
      </c>
      <c r="L1398" s="9" t="str">
        <f>IF($T1398,tblSalaries[[#This Row],[Salary in USD]],"")</f>
        <v/>
      </c>
      <c r="M1398" s="9" t="str">
        <f>IF($T1398,tblSalaries[[#This Row],[Your Job Title]],"")</f>
        <v/>
      </c>
      <c r="N1398" s="9" t="str">
        <f>IF($T1398,tblSalaries[[#This Row],[Job Type]],"")</f>
        <v/>
      </c>
      <c r="O1398" s="9" t="str">
        <f>IF($T1398,tblSalaries[[#This Row],[clean Country]],"")</f>
        <v/>
      </c>
      <c r="P1398" s="9" t="str">
        <f>IF($T1398,tblSalaries[[#This Row],[How many hours of a day you work on Excel]],"")</f>
        <v/>
      </c>
      <c r="Q1398" s="9" t="str">
        <f>IF($T1398,tblSalaries[[#This Row],[Years of Experience]],"")</f>
        <v/>
      </c>
      <c r="R1398" s="9" t="str">
        <f>IF($T1398,tblSalaries[[#This Row],[Region]],"")</f>
        <v/>
      </c>
      <c r="T1398" s="11">
        <f t="shared" si="21"/>
        <v>0</v>
      </c>
      <c r="U1398" s="11">
        <f>VLOOKUP(tblSalaries[[#This Row],[Region]],SReg,2,FALSE)</f>
        <v>1</v>
      </c>
      <c r="V1398" s="11">
        <f>VLOOKUP(tblSalaries[[#This Row],[How many hours of a day you work on Excel]],SHours,2,FALSE)</f>
        <v>1</v>
      </c>
      <c r="W1398" s="11">
        <f>IF(tblSalaries[[#This Row],[Years of Experience]]="",Filters!$I$10,VLOOKUP(tblSalaries[[#This Row],[Years of Experience]],Filters!$G$3:$I$9,3,TRUE))</f>
        <v>0</v>
      </c>
    </row>
    <row r="1399" spans="2:23" ht="15" customHeight="1" x14ac:dyDescent="0.25">
      <c r="B1399" t="s">
        <v>2795</v>
      </c>
      <c r="C1399" s="1">
        <v>41059.062395833331</v>
      </c>
      <c r="D1399">
        <v>80442</v>
      </c>
      <c r="E1399" t="s">
        <v>1101</v>
      </c>
      <c r="F1399" t="s">
        <v>17</v>
      </c>
      <c r="G1399" t="s">
        <v>12</v>
      </c>
      <c r="H1399" t="s">
        <v>7</v>
      </c>
      <c r="I1399">
        <v>16</v>
      </c>
      <c r="J1399" t="str">
        <f>VLOOKUP(tblSalaries[[#This Row],[clean Country]],tblCountries[[#All],[Mapping]:[Region]],2,FALSE)</f>
        <v>USA</v>
      </c>
      <c r="L1399" s="9">
        <f>IF($T1399,tblSalaries[[#This Row],[Salary in USD]],"")</f>
        <v>80442</v>
      </c>
      <c r="M1399" s="9" t="str">
        <f>IF($T1399,tblSalaries[[#This Row],[Your Job Title]],"")</f>
        <v>Senior Budget Analyst</v>
      </c>
      <c r="N1399" s="9" t="str">
        <f>IF($T1399,tblSalaries[[#This Row],[Job Type]],"")</f>
        <v>Analyst</v>
      </c>
      <c r="O1399" s="9" t="str">
        <f>IF($T1399,tblSalaries[[#This Row],[clean Country]],"")</f>
        <v>USA</v>
      </c>
      <c r="P1399" s="9" t="str">
        <f>IF($T1399,tblSalaries[[#This Row],[How many hours of a day you work on Excel]],"")</f>
        <v>4 to 6 hours a day</v>
      </c>
      <c r="Q1399" s="9">
        <f>IF($T1399,tblSalaries[[#This Row],[Years of Experience]],"")</f>
        <v>16</v>
      </c>
      <c r="R1399" s="9" t="str">
        <f>IF($T1399,tblSalaries[[#This Row],[Region]],"")</f>
        <v>USA</v>
      </c>
      <c r="T1399" s="11">
        <f t="shared" si="21"/>
        <v>1</v>
      </c>
      <c r="U1399" s="11">
        <f>VLOOKUP(tblSalaries[[#This Row],[Region]],SReg,2,FALSE)</f>
        <v>1</v>
      </c>
      <c r="V1399" s="11">
        <f>VLOOKUP(tblSalaries[[#This Row],[How many hours of a day you work on Excel]],SHours,2,FALSE)</f>
        <v>1</v>
      </c>
      <c r="W1399" s="11">
        <f>IF(tblSalaries[[#This Row],[Years of Experience]]="",Filters!$I$10,VLOOKUP(tblSalaries[[#This Row],[Years of Experience]],Filters!$G$3:$I$9,3,TRUE))</f>
        <v>1</v>
      </c>
    </row>
    <row r="1400" spans="2:23" ht="15" customHeight="1" x14ac:dyDescent="0.25">
      <c r="B1400" t="s">
        <v>2796</v>
      </c>
      <c r="C1400" s="1">
        <v>41059.075208333335</v>
      </c>
      <c r="D1400">
        <v>75000</v>
      </c>
      <c r="E1400" t="s">
        <v>1102</v>
      </c>
      <c r="F1400" t="s">
        <v>45</v>
      </c>
      <c r="G1400" t="s">
        <v>12</v>
      </c>
      <c r="H1400" t="s">
        <v>22</v>
      </c>
      <c r="I1400">
        <v>9</v>
      </c>
      <c r="J1400" t="str">
        <f>VLOOKUP(tblSalaries[[#This Row],[clean Country]],tblCountries[[#All],[Mapping]:[Region]],2,FALSE)</f>
        <v>USA</v>
      </c>
      <c r="L1400" s="9" t="str">
        <f>IF($T1400,tblSalaries[[#This Row],[Salary in USD]],"")</f>
        <v/>
      </c>
      <c r="M1400" s="9" t="str">
        <f>IF($T1400,tblSalaries[[#This Row],[Your Job Title]],"")</f>
        <v/>
      </c>
      <c r="N1400" s="9" t="str">
        <f>IF($T1400,tblSalaries[[#This Row],[Job Type]],"")</f>
        <v/>
      </c>
      <c r="O1400" s="9" t="str">
        <f>IF($T1400,tblSalaries[[#This Row],[clean Country]],"")</f>
        <v/>
      </c>
      <c r="P1400" s="9" t="str">
        <f>IF($T1400,tblSalaries[[#This Row],[How many hours of a day you work on Excel]],"")</f>
        <v/>
      </c>
      <c r="Q1400" s="9" t="str">
        <f>IF($T1400,tblSalaries[[#This Row],[Years of Experience]],"")</f>
        <v/>
      </c>
      <c r="R1400" s="9" t="str">
        <f>IF($T1400,tblSalaries[[#This Row],[Region]],"")</f>
        <v/>
      </c>
      <c r="T1400" s="11">
        <f t="shared" si="21"/>
        <v>0</v>
      </c>
      <c r="U1400" s="11">
        <f>VLOOKUP(tblSalaries[[#This Row],[Region]],SReg,2,FALSE)</f>
        <v>1</v>
      </c>
      <c r="V1400" s="11">
        <f>VLOOKUP(tblSalaries[[#This Row],[How many hours of a day you work on Excel]],SHours,2,FALSE)</f>
        <v>0</v>
      </c>
      <c r="W1400" s="11">
        <f>IF(tblSalaries[[#This Row],[Years of Experience]]="",Filters!$I$10,VLOOKUP(tblSalaries[[#This Row],[Years of Experience]],Filters!$G$3:$I$9,3,TRUE))</f>
        <v>0</v>
      </c>
    </row>
    <row r="1401" spans="2:23" ht="15" customHeight="1" x14ac:dyDescent="0.25">
      <c r="B1401" t="s">
        <v>2797</v>
      </c>
      <c r="C1401" s="1">
        <v>41059.078159722223</v>
      </c>
      <c r="D1401">
        <v>61000</v>
      </c>
      <c r="E1401" t="s">
        <v>1103</v>
      </c>
      <c r="F1401" t="s">
        <v>17</v>
      </c>
      <c r="G1401" t="s">
        <v>12</v>
      </c>
      <c r="H1401" t="s">
        <v>7</v>
      </c>
      <c r="I1401">
        <v>12</v>
      </c>
      <c r="J1401" t="str">
        <f>VLOOKUP(tblSalaries[[#This Row],[clean Country]],tblCountries[[#All],[Mapping]:[Region]],2,FALSE)</f>
        <v>USA</v>
      </c>
      <c r="L1401" s="9">
        <f>IF($T1401,tblSalaries[[#This Row],[Salary in USD]],"")</f>
        <v>61000</v>
      </c>
      <c r="M1401" s="9" t="str">
        <f>IF($T1401,tblSalaries[[#This Row],[Your Job Title]],"")</f>
        <v>Treasury Analyst</v>
      </c>
      <c r="N1401" s="9" t="str">
        <f>IF($T1401,tblSalaries[[#This Row],[Job Type]],"")</f>
        <v>Analyst</v>
      </c>
      <c r="O1401" s="9" t="str">
        <f>IF($T1401,tblSalaries[[#This Row],[clean Country]],"")</f>
        <v>USA</v>
      </c>
      <c r="P1401" s="9" t="str">
        <f>IF($T1401,tblSalaries[[#This Row],[How many hours of a day you work on Excel]],"")</f>
        <v>4 to 6 hours a day</v>
      </c>
      <c r="Q1401" s="9">
        <f>IF($T1401,tblSalaries[[#This Row],[Years of Experience]],"")</f>
        <v>12</v>
      </c>
      <c r="R1401" s="9" t="str">
        <f>IF($T1401,tblSalaries[[#This Row],[Region]],"")</f>
        <v>USA</v>
      </c>
      <c r="T1401" s="11">
        <f t="shared" si="21"/>
        <v>1</v>
      </c>
      <c r="U1401" s="11">
        <f>VLOOKUP(tblSalaries[[#This Row],[Region]],SReg,2,FALSE)</f>
        <v>1</v>
      </c>
      <c r="V1401" s="11">
        <f>VLOOKUP(tblSalaries[[#This Row],[How many hours of a day you work on Excel]],SHours,2,FALSE)</f>
        <v>1</v>
      </c>
      <c r="W1401" s="11">
        <f>IF(tblSalaries[[#This Row],[Years of Experience]]="",Filters!$I$10,VLOOKUP(tblSalaries[[#This Row],[Years of Experience]],Filters!$G$3:$I$9,3,TRUE))</f>
        <v>1</v>
      </c>
    </row>
    <row r="1402" spans="2:23" ht="15" customHeight="1" x14ac:dyDescent="0.25">
      <c r="B1402" t="s">
        <v>2798</v>
      </c>
      <c r="C1402" s="1">
        <v>41059.081921296296</v>
      </c>
      <c r="D1402">
        <v>77000</v>
      </c>
      <c r="E1402" t="s">
        <v>1104</v>
      </c>
      <c r="F1402" t="s">
        <v>233</v>
      </c>
      <c r="G1402" t="s">
        <v>12</v>
      </c>
      <c r="H1402" t="s">
        <v>7</v>
      </c>
      <c r="I1402">
        <v>10</v>
      </c>
      <c r="J1402" t="str">
        <f>VLOOKUP(tblSalaries[[#This Row],[clean Country]],tblCountries[[#All],[Mapping]:[Region]],2,FALSE)</f>
        <v>USA</v>
      </c>
      <c r="L1402" s="9">
        <f>IF($T1402,tblSalaries[[#This Row],[Salary in USD]],"")</f>
        <v>77000</v>
      </c>
      <c r="M1402" s="9" t="str">
        <f>IF($T1402,tblSalaries[[#This Row],[Your Job Title]],"")</f>
        <v>Assistant Engineer</v>
      </c>
      <c r="N1402" s="9" t="str">
        <f>IF($T1402,tblSalaries[[#This Row],[Job Type]],"")</f>
        <v>Engineer</v>
      </c>
      <c r="O1402" s="9" t="str">
        <f>IF($T1402,tblSalaries[[#This Row],[clean Country]],"")</f>
        <v>USA</v>
      </c>
      <c r="P1402" s="9" t="str">
        <f>IF($T1402,tblSalaries[[#This Row],[How many hours of a day you work on Excel]],"")</f>
        <v>4 to 6 hours a day</v>
      </c>
      <c r="Q1402" s="9">
        <f>IF($T1402,tblSalaries[[#This Row],[Years of Experience]],"")</f>
        <v>10</v>
      </c>
      <c r="R1402" s="9" t="str">
        <f>IF($T1402,tblSalaries[[#This Row],[Region]],"")</f>
        <v>USA</v>
      </c>
      <c r="T1402" s="11">
        <f t="shared" si="21"/>
        <v>1</v>
      </c>
      <c r="U1402" s="11">
        <f>VLOOKUP(tblSalaries[[#This Row],[Region]],SReg,2,FALSE)</f>
        <v>1</v>
      </c>
      <c r="V1402" s="11">
        <f>VLOOKUP(tblSalaries[[#This Row],[How many hours of a day you work on Excel]],SHours,2,FALSE)</f>
        <v>1</v>
      </c>
      <c r="W1402" s="11">
        <f>IF(tblSalaries[[#This Row],[Years of Experience]]="",Filters!$I$10,VLOOKUP(tblSalaries[[#This Row],[Years of Experience]],Filters!$G$3:$I$9,3,TRUE))</f>
        <v>1</v>
      </c>
    </row>
    <row r="1403" spans="2:23" ht="15" customHeight="1" x14ac:dyDescent="0.25">
      <c r="B1403" t="s">
        <v>2799</v>
      </c>
      <c r="C1403" s="1">
        <v>41059.095856481479</v>
      </c>
      <c r="D1403">
        <v>92000</v>
      </c>
      <c r="E1403" t="s">
        <v>391</v>
      </c>
      <c r="F1403" t="s">
        <v>391</v>
      </c>
      <c r="G1403" t="s">
        <v>12</v>
      </c>
      <c r="H1403" t="s">
        <v>15</v>
      </c>
      <c r="I1403">
        <v>9</v>
      </c>
      <c r="J1403" t="str">
        <f>VLOOKUP(tblSalaries[[#This Row],[clean Country]],tblCountries[[#All],[Mapping]:[Region]],2,FALSE)</f>
        <v>USA</v>
      </c>
      <c r="L1403" s="9" t="str">
        <f>IF($T1403,tblSalaries[[#This Row],[Salary in USD]],"")</f>
        <v/>
      </c>
      <c r="M1403" s="9" t="str">
        <f>IF($T1403,tblSalaries[[#This Row],[Your Job Title]],"")</f>
        <v/>
      </c>
      <c r="N1403" s="9" t="str">
        <f>IF($T1403,tblSalaries[[#This Row],[Job Type]],"")</f>
        <v/>
      </c>
      <c r="O1403" s="9" t="str">
        <f>IF($T1403,tblSalaries[[#This Row],[clean Country]],"")</f>
        <v/>
      </c>
      <c r="P1403" s="9" t="str">
        <f>IF($T1403,tblSalaries[[#This Row],[How many hours of a day you work on Excel]],"")</f>
        <v/>
      </c>
      <c r="Q1403" s="9" t="str">
        <f>IF($T1403,tblSalaries[[#This Row],[Years of Experience]],"")</f>
        <v/>
      </c>
      <c r="R1403" s="9" t="str">
        <f>IF($T1403,tblSalaries[[#This Row],[Region]],"")</f>
        <v/>
      </c>
      <c r="T1403" s="11">
        <f t="shared" si="21"/>
        <v>0</v>
      </c>
      <c r="U1403" s="11">
        <f>VLOOKUP(tblSalaries[[#This Row],[Region]],SReg,2,FALSE)</f>
        <v>1</v>
      </c>
      <c r="V1403" s="11">
        <f>VLOOKUP(tblSalaries[[#This Row],[How many hours of a day you work on Excel]],SHours,2,FALSE)</f>
        <v>0</v>
      </c>
      <c r="W1403" s="11">
        <f>IF(tblSalaries[[#This Row],[Years of Experience]]="",Filters!$I$10,VLOOKUP(tblSalaries[[#This Row],[Years of Experience]],Filters!$G$3:$I$9,3,TRUE))</f>
        <v>0</v>
      </c>
    </row>
    <row r="1404" spans="2:23" ht="15" customHeight="1" x14ac:dyDescent="0.25">
      <c r="B1404" t="s">
        <v>2800</v>
      </c>
      <c r="C1404" s="1">
        <v>41059.096180555556</v>
      </c>
      <c r="D1404">
        <v>72000</v>
      </c>
      <c r="E1404" t="s">
        <v>1105</v>
      </c>
      <c r="F1404" t="s">
        <v>17</v>
      </c>
      <c r="G1404" t="s">
        <v>12</v>
      </c>
      <c r="H1404" t="s">
        <v>10</v>
      </c>
      <c r="I1404">
        <v>10</v>
      </c>
      <c r="J1404" t="str">
        <f>VLOOKUP(tblSalaries[[#This Row],[clean Country]],tblCountries[[#All],[Mapping]:[Region]],2,FALSE)</f>
        <v>USA</v>
      </c>
      <c r="L1404" s="9">
        <f>IF($T1404,tblSalaries[[#This Row],[Salary in USD]],"")</f>
        <v>72000</v>
      </c>
      <c r="M1404" s="9" t="str">
        <f>IF($T1404,tblSalaries[[#This Row],[Your Job Title]],"")</f>
        <v>sr. senior analyst</v>
      </c>
      <c r="N1404" s="9" t="str">
        <f>IF($T1404,tblSalaries[[#This Row],[Job Type]],"")</f>
        <v>Analyst</v>
      </c>
      <c r="O1404" s="9" t="str">
        <f>IF($T1404,tblSalaries[[#This Row],[clean Country]],"")</f>
        <v>USA</v>
      </c>
      <c r="P1404" s="9" t="str">
        <f>IF($T1404,tblSalaries[[#This Row],[How many hours of a day you work on Excel]],"")</f>
        <v>All the 8 hours baby, all the 8!</v>
      </c>
      <c r="Q1404" s="9">
        <f>IF($T1404,tblSalaries[[#This Row],[Years of Experience]],"")</f>
        <v>10</v>
      </c>
      <c r="R1404" s="9" t="str">
        <f>IF($T1404,tblSalaries[[#This Row],[Region]],"")</f>
        <v>USA</v>
      </c>
      <c r="T1404" s="11">
        <f t="shared" si="21"/>
        <v>1</v>
      </c>
      <c r="U1404" s="11">
        <f>VLOOKUP(tblSalaries[[#This Row],[Region]],SReg,2,FALSE)</f>
        <v>1</v>
      </c>
      <c r="V1404" s="11">
        <f>VLOOKUP(tblSalaries[[#This Row],[How many hours of a day you work on Excel]],SHours,2,FALSE)</f>
        <v>1</v>
      </c>
      <c r="W1404" s="11">
        <f>IF(tblSalaries[[#This Row],[Years of Experience]]="",Filters!$I$10,VLOOKUP(tblSalaries[[#This Row],[Years of Experience]],Filters!$G$3:$I$9,3,TRUE))</f>
        <v>1</v>
      </c>
    </row>
    <row r="1405" spans="2:23" ht="15" customHeight="1" x14ac:dyDescent="0.25">
      <c r="B1405" t="s">
        <v>2801</v>
      </c>
      <c r="C1405" s="1">
        <v>41059.099062499998</v>
      </c>
      <c r="D1405">
        <v>14000</v>
      </c>
      <c r="E1405" t="s">
        <v>294</v>
      </c>
      <c r="F1405" t="s">
        <v>294</v>
      </c>
      <c r="G1405" t="s">
        <v>6</v>
      </c>
      <c r="H1405" t="s">
        <v>7</v>
      </c>
      <c r="I1405">
        <v>3</v>
      </c>
      <c r="J1405" t="str">
        <f>VLOOKUP(tblSalaries[[#This Row],[clean Country]],tblCountries[[#All],[Mapping]:[Region]],2,FALSE)</f>
        <v>APAC</v>
      </c>
      <c r="L1405" s="9" t="str">
        <f>IF($T1405,tblSalaries[[#This Row],[Salary in USD]],"")</f>
        <v/>
      </c>
      <c r="M1405" s="9" t="str">
        <f>IF($T1405,tblSalaries[[#This Row],[Your Job Title]],"")</f>
        <v/>
      </c>
      <c r="N1405" s="9" t="str">
        <f>IF($T1405,tblSalaries[[#This Row],[Job Type]],"")</f>
        <v/>
      </c>
      <c r="O1405" s="9" t="str">
        <f>IF($T1405,tblSalaries[[#This Row],[clean Country]],"")</f>
        <v/>
      </c>
      <c r="P1405" s="9" t="str">
        <f>IF($T1405,tblSalaries[[#This Row],[How many hours of a day you work on Excel]],"")</f>
        <v/>
      </c>
      <c r="Q1405" s="9" t="str">
        <f>IF($T1405,tblSalaries[[#This Row],[Years of Experience]],"")</f>
        <v/>
      </c>
      <c r="R1405" s="9" t="str">
        <f>IF($T1405,tblSalaries[[#This Row],[Region]],"")</f>
        <v/>
      </c>
      <c r="T1405" s="11">
        <f t="shared" si="21"/>
        <v>0</v>
      </c>
      <c r="U1405" s="11">
        <f>VLOOKUP(tblSalaries[[#This Row],[Region]],SReg,2,FALSE)</f>
        <v>0</v>
      </c>
      <c r="V1405" s="11">
        <f>VLOOKUP(tblSalaries[[#This Row],[How many hours of a day you work on Excel]],SHours,2,FALSE)</f>
        <v>1</v>
      </c>
      <c r="W1405" s="11">
        <f>IF(tblSalaries[[#This Row],[Years of Experience]]="",Filters!$I$10,VLOOKUP(tblSalaries[[#This Row],[Years of Experience]],Filters!$G$3:$I$9,3,TRUE))</f>
        <v>0</v>
      </c>
    </row>
    <row r="1406" spans="2:23" ht="15" customHeight="1" x14ac:dyDescent="0.25">
      <c r="B1406" t="s">
        <v>2802</v>
      </c>
      <c r="C1406" s="1">
        <v>41059.099293981482</v>
      </c>
      <c r="D1406">
        <v>111000</v>
      </c>
      <c r="E1406" t="s">
        <v>1106</v>
      </c>
      <c r="F1406" t="s">
        <v>45</v>
      </c>
      <c r="G1406" t="s">
        <v>12</v>
      </c>
      <c r="H1406" t="s">
        <v>15</v>
      </c>
      <c r="I1406">
        <v>10</v>
      </c>
      <c r="J1406" t="str">
        <f>VLOOKUP(tblSalaries[[#This Row],[clean Country]],tblCountries[[#All],[Mapping]:[Region]],2,FALSE)</f>
        <v>USA</v>
      </c>
      <c r="L1406" s="9" t="str">
        <f>IF($T1406,tblSalaries[[#This Row],[Salary in USD]],"")</f>
        <v/>
      </c>
      <c r="M1406" s="9" t="str">
        <f>IF($T1406,tblSalaries[[#This Row],[Your Job Title]],"")</f>
        <v/>
      </c>
      <c r="N1406" s="9" t="str">
        <f>IF($T1406,tblSalaries[[#This Row],[Job Type]],"")</f>
        <v/>
      </c>
      <c r="O1406" s="9" t="str">
        <f>IF($T1406,tblSalaries[[#This Row],[clean Country]],"")</f>
        <v/>
      </c>
      <c r="P1406" s="9" t="str">
        <f>IF($T1406,tblSalaries[[#This Row],[How many hours of a day you work on Excel]],"")</f>
        <v/>
      </c>
      <c r="Q1406" s="9" t="str">
        <f>IF($T1406,tblSalaries[[#This Row],[Years of Experience]],"")</f>
        <v/>
      </c>
      <c r="R1406" s="9" t="str">
        <f>IF($T1406,tblSalaries[[#This Row],[Region]],"")</f>
        <v/>
      </c>
      <c r="T1406" s="11">
        <f t="shared" si="21"/>
        <v>0</v>
      </c>
      <c r="U1406" s="11">
        <f>VLOOKUP(tblSalaries[[#This Row],[Region]],SReg,2,FALSE)</f>
        <v>1</v>
      </c>
      <c r="V1406" s="11">
        <f>VLOOKUP(tblSalaries[[#This Row],[How many hours of a day you work on Excel]],SHours,2,FALSE)</f>
        <v>0</v>
      </c>
      <c r="W1406" s="11">
        <f>IF(tblSalaries[[#This Row],[Years of Experience]]="",Filters!$I$10,VLOOKUP(tblSalaries[[#This Row],[Years of Experience]],Filters!$G$3:$I$9,3,TRUE))</f>
        <v>1</v>
      </c>
    </row>
    <row r="1407" spans="2:23" ht="15" customHeight="1" x14ac:dyDescent="0.25">
      <c r="B1407" t="s">
        <v>2803</v>
      </c>
      <c r="C1407" s="1">
        <v>41059.105752314812</v>
      </c>
      <c r="D1407">
        <v>80000</v>
      </c>
      <c r="E1407" t="s">
        <v>1107</v>
      </c>
      <c r="F1407" t="s">
        <v>17</v>
      </c>
      <c r="G1407" t="s">
        <v>12</v>
      </c>
      <c r="H1407" t="s">
        <v>7</v>
      </c>
      <c r="I1407">
        <v>20</v>
      </c>
      <c r="J1407" t="str">
        <f>VLOOKUP(tblSalaries[[#This Row],[clean Country]],tblCountries[[#All],[Mapping]:[Region]],2,FALSE)</f>
        <v>USA</v>
      </c>
      <c r="L1407" s="9">
        <f>IF($T1407,tblSalaries[[#This Row],[Salary in USD]],"")</f>
        <v>80000</v>
      </c>
      <c r="M1407" s="9" t="str">
        <f>IF($T1407,tblSalaries[[#This Row],[Your Job Title]],"")</f>
        <v>Senior analyst, ops support</v>
      </c>
      <c r="N1407" s="9" t="str">
        <f>IF($T1407,tblSalaries[[#This Row],[Job Type]],"")</f>
        <v>Analyst</v>
      </c>
      <c r="O1407" s="9" t="str">
        <f>IF($T1407,tblSalaries[[#This Row],[clean Country]],"")</f>
        <v>USA</v>
      </c>
      <c r="P1407" s="9" t="str">
        <f>IF($T1407,tblSalaries[[#This Row],[How many hours of a day you work on Excel]],"")</f>
        <v>4 to 6 hours a day</v>
      </c>
      <c r="Q1407" s="9">
        <f>IF($T1407,tblSalaries[[#This Row],[Years of Experience]],"")</f>
        <v>20</v>
      </c>
      <c r="R1407" s="9" t="str">
        <f>IF($T1407,tblSalaries[[#This Row],[Region]],"")</f>
        <v>USA</v>
      </c>
      <c r="T1407" s="11">
        <f t="shared" si="21"/>
        <v>1</v>
      </c>
      <c r="U1407" s="11">
        <f>VLOOKUP(tblSalaries[[#This Row],[Region]],SReg,2,FALSE)</f>
        <v>1</v>
      </c>
      <c r="V1407" s="11">
        <f>VLOOKUP(tblSalaries[[#This Row],[How many hours of a day you work on Excel]],SHours,2,FALSE)</f>
        <v>1</v>
      </c>
      <c r="W1407" s="11">
        <f>IF(tblSalaries[[#This Row],[Years of Experience]]="",Filters!$I$10,VLOOKUP(tblSalaries[[#This Row],[Years of Experience]],Filters!$G$3:$I$9,3,TRUE))</f>
        <v>1</v>
      </c>
    </row>
    <row r="1408" spans="2:23" ht="15" customHeight="1" x14ac:dyDescent="0.25">
      <c r="B1408" t="s">
        <v>2804</v>
      </c>
      <c r="C1408" s="1">
        <v>41059.108101851853</v>
      </c>
      <c r="D1408">
        <v>57875.729234188344</v>
      </c>
      <c r="E1408" t="s">
        <v>1108</v>
      </c>
      <c r="F1408" t="s">
        <v>17</v>
      </c>
      <c r="G1408" t="s">
        <v>6</v>
      </c>
      <c r="H1408" t="s">
        <v>7</v>
      </c>
      <c r="I1408">
        <v>5.5</v>
      </c>
      <c r="J1408" t="str">
        <f>VLOOKUP(tblSalaries[[#This Row],[clean Country]],tblCountries[[#All],[Mapping]:[Region]],2,FALSE)</f>
        <v>APAC</v>
      </c>
      <c r="L1408" s="9" t="str">
        <f>IF($T1408,tblSalaries[[#This Row],[Salary in USD]],"")</f>
        <v/>
      </c>
      <c r="M1408" s="9" t="str">
        <f>IF($T1408,tblSalaries[[#This Row],[Your Job Title]],"")</f>
        <v/>
      </c>
      <c r="N1408" s="9" t="str">
        <f>IF($T1408,tblSalaries[[#This Row],[Job Type]],"")</f>
        <v/>
      </c>
      <c r="O1408" s="9" t="str">
        <f>IF($T1408,tblSalaries[[#This Row],[clean Country]],"")</f>
        <v/>
      </c>
      <c r="P1408" s="9" t="str">
        <f>IF($T1408,tblSalaries[[#This Row],[How many hours of a day you work on Excel]],"")</f>
        <v/>
      </c>
      <c r="Q1408" s="9" t="str">
        <f>IF($T1408,tblSalaries[[#This Row],[Years of Experience]],"")</f>
        <v/>
      </c>
      <c r="R1408" s="9" t="str">
        <f>IF($T1408,tblSalaries[[#This Row],[Region]],"")</f>
        <v/>
      </c>
      <c r="T1408" s="11">
        <f t="shared" si="21"/>
        <v>0</v>
      </c>
      <c r="U1408" s="11">
        <f>VLOOKUP(tblSalaries[[#This Row],[Region]],SReg,2,FALSE)</f>
        <v>0</v>
      </c>
      <c r="V1408" s="11">
        <f>VLOOKUP(tblSalaries[[#This Row],[How many hours of a day you work on Excel]],SHours,2,FALSE)</f>
        <v>1</v>
      </c>
      <c r="W1408" s="11">
        <f>IF(tblSalaries[[#This Row],[Years of Experience]]="",Filters!$I$10,VLOOKUP(tblSalaries[[#This Row],[Years of Experience]],Filters!$G$3:$I$9,3,TRUE))</f>
        <v>0</v>
      </c>
    </row>
    <row r="1409" spans="2:23" ht="15" customHeight="1" x14ac:dyDescent="0.25">
      <c r="B1409" t="s">
        <v>2805</v>
      </c>
      <c r="C1409" s="1">
        <v>41059.110995370371</v>
      </c>
      <c r="D1409">
        <v>25000</v>
      </c>
      <c r="E1409" t="s">
        <v>258</v>
      </c>
      <c r="F1409" t="s">
        <v>258</v>
      </c>
      <c r="G1409" t="s">
        <v>6</v>
      </c>
      <c r="H1409" t="s">
        <v>15</v>
      </c>
      <c r="I1409">
        <v>8</v>
      </c>
      <c r="J1409" t="str">
        <f>VLOOKUP(tblSalaries[[#This Row],[clean Country]],tblCountries[[#All],[Mapping]:[Region]],2,FALSE)</f>
        <v>APAC</v>
      </c>
      <c r="L1409" s="9" t="str">
        <f>IF($T1409,tblSalaries[[#This Row],[Salary in USD]],"")</f>
        <v/>
      </c>
      <c r="M1409" s="9" t="str">
        <f>IF($T1409,tblSalaries[[#This Row],[Your Job Title]],"")</f>
        <v/>
      </c>
      <c r="N1409" s="9" t="str">
        <f>IF($T1409,tblSalaries[[#This Row],[Job Type]],"")</f>
        <v/>
      </c>
      <c r="O1409" s="9" t="str">
        <f>IF($T1409,tblSalaries[[#This Row],[clean Country]],"")</f>
        <v/>
      </c>
      <c r="P1409" s="9" t="str">
        <f>IF($T1409,tblSalaries[[#This Row],[How many hours of a day you work on Excel]],"")</f>
        <v/>
      </c>
      <c r="Q1409" s="9" t="str">
        <f>IF($T1409,tblSalaries[[#This Row],[Years of Experience]],"")</f>
        <v/>
      </c>
      <c r="R1409" s="9" t="str">
        <f>IF($T1409,tblSalaries[[#This Row],[Region]],"")</f>
        <v/>
      </c>
      <c r="T1409" s="11">
        <f t="shared" si="21"/>
        <v>0</v>
      </c>
      <c r="U1409" s="11">
        <f>VLOOKUP(tblSalaries[[#This Row],[Region]],SReg,2,FALSE)</f>
        <v>0</v>
      </c>
      <c r="V1409" s="11">
        <f>VLOOKUP(tblSalaries[[#This Row],[How many hours of a day you work on Excel]],SHours,2,FALSE)</f>
        <v>0</v>
      </c>
      <c r="W1409" s="11">
        <f>IF(tblSalaries[[#This Row],[Years of Experience]]="",Filters!$I$10,VLOOKUP(tblSalaries[[#This Row],[Years of Experience]],Filters!$G$3:$I$9,3,TRUE))</f>
        <v>0</v>
      </c>
    </row>
    <row r="1410" spans="2:23" ht="15" customHeight="1" x14ac:dyDescent="0.25">
      <c r="B1410" t="s">
        <v>2806</v>
      </c>
      <c r="C1410" s="1">
        <v>41059.139085648145</v>
      </c>
      <c r="D1410">
        <v>24000</v>
      </c>
      <c r="E1410" t="s">
        <v>1109</v>
      </c>
      <c r="F1410" t="s">
        <v>391</v>
      </c>
      <c r="G1410" t="s">
        <v>12</v>
      </c>
      <c r="H1410" t="s">
        <v>22</v>
      </c>
      <c r="I1410">
        <v>2</v>
      </c>
      <c r="J1410" t="str">
        <f>VLOOKUP(tblSalaries[[#This Row],[clean Country]],tblCountries[[#All],[Mapping]:[Region]],2,FALSE)</f>
        <v>USA</v>
      </c>
      <c r="L1410" s="9" t="str">
        <f>IF($T1410,tblSalaries[[#This Row],[Salary in USD]],"")</f>
        <v/>
      </c>
      <c r="M1410" s="9" t="str">
        <f>IF($T1410,tblSalaries[[#This Row],[Your Job Title]],"")</f>
        <v/>
      </c>
      <c r="N1410" s="9" t="str">
        <f>IF($T1410,tblSalaries[[#This Row],[Job Type]],"")</f>
        <v/>
      </c>
      <c r="O1410" s="9" t="str">
        <f>IF($T1410,tblSalaries[[#This Row],[clean Country]],"")</f>
        <v/>
      </c>
      <c r="P1410" s="9" t="str">
        <f>IF($T1410,tblSalaries[[#This Row],[How many hours of a day you work on Excel]],"")</f>
        <v/>
      </c>
      <c r="Q1410" s="9" t="str">
        <f>IF($T1410,tblSalaries[[#This Row],[Years of Experience]],"")</f>
        <v/>
      </c>
      <c r="R1410" s="9" t="str">
        <f>IF($T1410,tblSalaries[[#This Row],[Region]],"")</f>
        <v/>
      </c>
      <c r="T1410" s="11">
        <f t="shared" si="21"/>
        <v>0</v>
      </c>
      <c r="U1410" s="11">
        <f>VLOOKUP(tblSalaries[[#This Row],[Region]],SReg,2,FALSE)</f>
        <v>1</v>
      </c>
      <c r="V1410" s="11">
        <f>VLOOKUP(tblSalaries[[#This Row],[How many hours of a day you work on Excel]],SHours,2,FALSE)</f>
        <v>0</v>
      </c>
      <c r="W1410" s="11">
        <f>IF(tblSalaries[[#This Row],[Years of Experience]]="",Filters!$I$10,VLOOKUP(tblSalaries[[#This Row],[Years of Experience]],Filters!$G$3:$I$9,3,TRUE))</f>
        <v>0</v>
      </c>
    </row>
    <row r="1411" spans="2:23" ht="15" customHeight="1" x14ac:dyDescent="0.25">
      <c r="B1411" t="s">
        <v>2807</v>
      </c>
      <c r="C1411" s="1">
        <v>41059.17627314815</v>
      </c>
      <c r="D1411">
        <v>61000</v>
      </c>
      <c r="E1411" t="s">
        <v>1110</v>
      </c>
      <c r="F1411" t="s">
        <v>45</v>
      </c>
      <c r="G1411" t="s">
        <v>12</v>
      </c>
      <c r="H1411" t="s">
        <v>15</v>
      </c>
      <c r="I1411">
        <v>25</v>
      </c>
      <c r="J1411" t="str">
        <f>VLOOKUP(tblSalaries[[#This Row],[clean Country]],tblCountries[[#All],[Mapping]:[Region]],2,FALSE)</f>
        <v>USA</v>
      </c>
      <c r="L1411" s="9" t="str">
        <f>IF($T1411,tblSalaries[[#This Row],[Salary in USD]],"")</f>
        <v/>
      </c>
      <c r="M1411" s="9" t="str">
        <f>IF($T1411,tblSalaries[[#This Row],[Your Job Title]],"")</f>
        <v/>
      </c>
      <c r="N1411" s="9" t="str">
        <f>IF($T1411,tblSalaries[[#This Row],[Job Type]],"")</f>
        <v/>
      </c>
      <c r="O1411" s="9" t="str">
        <f>IF($T1411,tblSalaries[[#This Row],[clean Country]],"")</f>
        <v/>
      </c>
      <c r="P1411" s="9" t="str">
        <f>IF($T1411,tblSalaries[[#This Row],[How many hours of a day you work on Excel]],"")</f>
        <v/>
      </c>
      <c r="Q1411" s="9" t="str">
        <f>IF($T1411,tblSalaries[[#This Row],[Years of Experience]],"")</f>
        <v/>
      </c>
      <c r="R1411" s="9" t="str">
        <f>IF($T1411,tblSalaries[[#This Row],[Region]],"")</f>
        <v/>
      </c>
      <c r="T1411" s="11">
        <f t="shared" si="21"/>
        <v>0</v>
      </c>
      <c r="U1411" s="11">
        <f>VLOOKUP(tblSalaries[[#This Row],[Region]],SReg,2,FALSE)</f>
        <v>1</v>
      </c>
      <c r="V1411" s="11">
        <f>VLOOKUP(tblSalaries[[#This Row],[How many hours of a day you work on Excel]],SHours,2,FALSE)</f>
        <v>0</v>
      </c>
      <c r="W1411" s="11">
        <f>IF(tblSalaries[[#This Row],[Years of Experience]]="",Filters!$I$10,VLOOKUP(tblSalaries[[#This Row],[Years of Experience]],Filters!$G$3:$I$9,3,TRUE))</f>
        <v>1</v>
      </c>
    </row>
    <row r="1412" spans="2:23" ht="15" customHeight="1" x14ac:dyDescent="0.25">
      <c r="B1412" t="s">
        <v>2808</v>
      </c>
      <c r="C1412" s="1">
        <v>41059.33699074074</v>
      </c>
      <c r="D1412">
        <v>56095.031102144967</v>
      </c>
      <c r="E1412" t="s">
        <v>1111</v>
      </c>
      <c r="F1412" t="s">
        <v>17</v>
      </c>
      <c r="G1412" t="s">
        <v>70</v>
      </c>
      <c r="H1412" t="s">
        <v>15</v>
      </c>
      <c r="I1412">
        <v>11</v>
      </c>
      <c r="J1412" t="str">
        <f>VLOOKUP(tblSalaries[[#This Row],[clean Country]],tblCountries[[#All],[Mapping]:[Region]],2,FALSE)</f>
        <v>APAC</v>
      </c>
      <c r="L1412" s="9" t="str">
        <f>IF($T1412,tblSalaries[[#This Row],[Salary in USD]],"")</f>
        <v/>
      </c>
      <c r="M1412" s="9" t="str">
        <f>IF($T1412,tblSalaries[[#This Row],[Your Job Title]],"")</f>
        <v/>
      </c>
      <c r="N1412" s="9" t="str">
        <f>IF($T1412,tblSalaries[[#This Row],[Job Type]],"")</f>
        <v/>
      </c>
      <c r="O1412" s="9" t="str">
        <f>IF($T1412,tblSalaries[[#This Row],[clean Country]],"")</f>
        <v/>
      </c>
      <c r="P1412" s="9" t="str">
        <f>IF($T1412,tblSalaries[[#This Row],[How many hours of a day you work on Excel]],"")</f>
        <v/>
      </c>
      <c r="Q1412" s="9" t="str">
        <f>IF($T1412,tblSalaries[[#This Row],[Years of Experience]],"")</f>
        <v/>
      </c>
      <c r="R1412" s="9" t="str">
        <f>IF($T1412,tblSalaries[[#This Row],[Region]],"")</f>
        <v/>
      </c>
      <c r="T1412" s="11">
        <f t="shared" si="21"/>
        <v>0</v>
      </c>
      <c r="U1412" s="11">
        <f>VLOOKUP(tblSalaries[[#This Row],[Region]],SReg,2,FALSE)</f>
        <v>0</v>
      </c>
      <c r="V1412" s="11">
        <f>VLOOKUP(tblSalaries[[#This Row],[How many hours of a day you work on Excel]],SHours,2,FALSE)</f>
        <v>0</v>
      </c>
      <c r="W1412" s="11">
        <f>IF(tblSalaries[[#This Row],[Years of Experience]]="",Filters!$I$10,VLOOKUP(tblSalaries[[#This Row],[Years of Experience]],Filters!$G$3:$I$9,3,TRUE))</f>
        <v>1</v>
      </c>
    </row>
    <row r="1413" spans="2:23" ht="15" customHeight="1" x14ac:dyDescent="0.25">
      <c r="B1413" t="s">
        <v>2809</v>
      </c>
      <c r="C1413" s="1">
        <v>41059.404178240744</v>
      </c>
      <c r="D1413">
        <v>71393.675948184507</v>
      </c>
      <c r="E1413" t="s">
        <v>914</v>
      </c>
      <c r="F1413" t="s">
        <v>258</v>
      </c>
      <c r="G1413" t="s">
        <v>70</v>
      </c>
      <c r="H1413" t="s">
        <v>15</v>
      </c>
      <c r="I1413">
        <v>5</v>
      </c>
      <c r="J1413" t="str">
        <f>VLOOKUP(tblSalaries[[#This Row],[clean Country]],tblCountries[[#All],[Mapping]:[Region]],2,FALSE)</f>
        <v>APAC</v>
      </c>
      <c r="L1413" s="9" t="str">
        <f>IF($T1413,tblSalaries[[#This Row],[Salary in USD]],"")</f>
        <v/>
      </c>
      <c r="M1413" s="9" t="str">
        <f>IF($T1413,tblSalaries[[#This Row],[Your Job Title]],"")</f>
        <v/>
      </c>
      <c r="N1413" s="9" t="str">
        <f>IF($T1413,tblSalaries[[#This Row],[Job Type]],"")</f>
        <v/>
      </c>
      <c r="O1413" s="9" t="str">
        <f>IF($T1413,tblSalaries[[#This Row],[clean Country]],"")</f>
        <v/>
      </c>
      <c r="P1413" s="9" t="str">
        <f>IF($T1413,tblSalaries[[#This Row],[How many hours of a day you work on Excel]],"")</f>
        <v/>
      </c>
      <c r="Q1413" s="9" t="str">
        <f>IF($T1413,tblSalaries[[#This Row],[Years of Experience]],"")</f>
        <v/>
      </c>
      <c r="R1413" s="9" t="str">
        <f>IF($T1413,tblSalaries[[#This Row],[Region]],"")</f>
        <v/>
      </c>
      <c r="T1413" s="11">
        <f t="shared" si="21"/>
        <v>0</v>
      </c>
      <c r="U1413" s="11">
        <f>VLOOKUP(tblSalaries[[#This Row],[Region]],SReg,2,FALSE)</f>
        <v>0</v>
      </c>
      <c r="V1413" s="11">
        <f>VLOOKUP(tblSalaries[[#This Row],[How many hours of a day you work on Excel]],SHours,2,FALSE)</f>
        <v>0</v>
      </c>
      <c r="W1413" s="11">
        <f>IF(tblSalaries[[#This Row],[Years of Experience]]="",Filters!$I$10,VLOOKUP(tblSalaries[[#This Row],[Years of Experience]],Filters!$G$3:$I$9,3,TRUE))</f>
        <v>0</v>
      </c>
    </row>
    <row r="1414" spans="2:23" ht="15" customHeight="1" x14ac:dyDescent="0.25">
      <c r="B1414" t="s">
        <v>2810</v>
      </c>
      <c r="C1414" s="1">
        <v>41059.424525462964</v>
      </c>
      <c r="D1414">
        <v>96230</v>
      </c>
      <c r="E1414" t="s">
        <v>1112</v>
      </c>
      <c r="F1414" t="s">
        <v>45</v>
      </c>
      <c r="G1414" t="s">
        <v>12</v>
      </c>
      <c r="H1414" t="s">
        <v>7</v>
      </c>
      <c r="I1414">
        <v>18</v>
      </c>
      <c r="J1414" t="str">
        <f>VLOOKUP(tblSalaries[[#This Row],[clean Country]],tblCountries[[#All],[Mapping]:[Region]],2,FALSE)</f>
        <v>USA</v>
      </c>
      <c r="L1414" s="9">
        <f>IF($T1414,tblSalaries[[#This Row],[Salary in USD]],"")</f>
        <v>96230</v>
      </c>
      <c r="M1414" s="9" t="str">
        <f>IF($T1414,tblSalaries[[#This Row],[Your Job Title]],"")</f>
        <v>Manager, Data Management</v>
      </c>
      <c r="N1414" s="9" t="str">
        <f>IF($T1414,tblSalaries[[#This Row],[Job Type]],"")</f>
        <v>Manager</v>
      </c>
      <c r="O1414" s="9" t="str">
        <f>IF($T1414,tblSalaries[[#This Row],[clean Country]],"")</f>
        <v>USA</v>
      </c>
      <c r="P1414" s="9" t="str">
        <f>IF($T1414,tblSalaries[[#This Row],[How many hours of a day you work on Excel]],"")</f>
        <v>4 to 6 hours a day</v>
      </c>
      <c r="Q1414" s="9">
        <f>IF($T1414,tblSalaries[[#This Row],[Years of Experience]],"")</f>
        <v>18</v>
      </c>
      <c r="R1414" s="9" t="str">
        <f>IF($T1414,tblSalaries[[#This Row],[Region]],"")</f>
        <v>USA</v>
      </c>
      <c r="T1414" s="11">
        <f t="shared" si="21"/>
        <v>1</v>
      </c>
      <c r="U1414" s="11">
        <f>VLOOKUP(tblSalaries[[#This Row],[Region]],SReg,2,FALSE)</f>
        <v>1</v>
      </c>
      <c r="V1414" s="11">
        <f>VLOOKUP(tblSalaries[[#This Row],[How many hours of a day you work on Excel]],SHours,2,FALSE)</f>
        <v>1</v>
      </c>
      <c r="W1414" s="11">
        <f>IF(tblSalaries[[#This Row],[Years of Experience]]="",Filters!$I$10,VLOOKUP(tblSalaries[[#This Row],[Years of Experience]],Filters!$G$3:$I$9,3,TRUE))</f>
        <v>1</v>
      </c>
    </row>
    <row r="1415" spans="2:23" ht="15" customHeight="1" x14ac:dyDescent="0.25">
      <c r="B1415" t="s">
        <v>2811</v>
      </c>
      <c r="C1415" s="1">
        <v>41059.444722222222</v>
      </c>
      <c r="D1415">
        <v>75000</v>
      </c>
      <c r="E1415" t="s">
        <v>173</v>
      </c>
      <c r="F1415" t="s">
        <v>17</v>
      </c>
      <c r="G1415" t="s">
        <v>12</v>
      </c>
      <c r="H1415" t="s">
        <v>15</v>
      </c>
      <c r="I1415">
        <v>1.5</v>
      </c>
      <c r="J1415" t="str">
        <f>VLOOKUP(tblSalaries[[#This Row],[clean Country]],tblCountries[[#All],[Mapping]:[Region]],2,FALSE)</f>
        <v>USA</v>
      </c>
      <c r="L1415" s="9" t="str">
        <f>IF($T1415,tblSalaries[[#This Row],[Salary in USD]],"")</f>
        <v/>
      </c>
      <c r="M1415" s="9" t="str">
        <f>IF($T1415,tblSalaries[[#This Row],[Your Job Title]],"")</f>
        <v/>
      </c>
      <c r="N1415" s="9" t="str">
        <f>IF($T1415,tblSalaries[[#This Row],[Job Type]],"")</f>
        <v/>
      </c>
      <c r="O1415" s="9" t="str">
        <f>IF($T1415,tblSalaries[[#This Row],[clean Country]],"")</f>
        <v/>
      </c>
      <c r="P1415" s="9" t="str">
        <f>IF($T1415,tblSalaries[[#This Row],[How many hours of a day you work on Excel]],"")</f>
        <v/>
      </c>
      <c r="Q1415" s="9" t="str">
        <f>IF($T1415,tblSalaries[[#This Row],[Years of Experience]],"")</f>
        <v/>
      </c>
      <c r="R1415" s="9" t="str">
        <f>IF($T1415,tblSalaries[[#This Row],[Region]],"")</f>
        <v/>
      </c>
      <c r="T1415" s="11">
        <f t="shared" ref="T1415:T1478" si="22">U1415*V1415*W1415</f>
        <v>0</v>
      </c>
      <c r="U1415" s="11">
        <f>VLOOKUP(tblSalaries[[#This Row],[Region]],SReg,2,FALSE)</f>
        <v>1</v>
      </c>
      <c r="V1415" s="11">
        <f>VLOOKUP(tblSalaries[[#This Row],[How many hours of a day you work on Excel]],SHours,2,FALSE)</f>
        <v>0</v>
      </c>
      <c r="W1415" s="11">
        <f>IF(tblSalaries[[#This Row],[Years of Experience]]="",Filters!$I$10,VLOOKUP(tblSalaries[[#This Row],[Years of Experience]],Filters!$G$3:$I$9,3,TRUE))</f>
        <v>0</v>
      </c>
    </row>
    <row r="1416" spans="2:23" ht="15" customHeight="1" x14ac:dyDescent="0.25">
      <c r="B1416" t="s">
        <v>2812</v>
      </c>
      <c r="C1416" s="1">
        <v>41059.456689814811</v>
      </c>
      <c r="D1416">
        <v>102000</v>
      </c>
      <c r="E1416" t="s">
        <v>90</v>
      </c>
      <c r="F1416" t="s">
        <v>17</v>
      </c>
      <c r="G1416" t="s">
        <v>12</v>
      </c>
      <c r="H1416" t="s">
        <v>7</v>
      </c>
      <c r="I1416">
        <v>5</v>
      </c>
      <c r="J1416" t="str">
        <f>VLOOKUP(tblSalaries[[#This Row],[clean Country]],tblCountries[[#All],[Mapping]:[Region]],2,FALSE)</f>
        <v>USA</v>
      </c>
      <c r="L1416" s="9" t="str">
        <f>IF($T1416,tblSalaries[[#This Row],[Salary in USD]],"")</f>
        <v/>
      </c>
      <c r="M1416" s="9" t="str">
        <f>IF($T1416,tblSalaries[[#This Row],[Your Job Title]],"")</f>
        <v/>
      </c>
      <c r="N1416" s="9" t="str">
        <f>IF($T1416,tblSalaries[[#This Row],[Job Type]],"")</f>
        <v/>
      </c>
      <c r="O1416" s="9" t="str">
        <f>IF($T1416,tblSalaries[[#This Row],[clean Country]],"")</f>
        <v/>
      </c>
      <c r="P1416" s="9" t="str">
        <f>IF($T1416,tblSalaries[[#This Row],[How many hours of a day you work on Excel]],"")</f>
        <v/>
      </c>
      <c r="Q1416" s="9" t="str">
        <f>IF($T1416,tblSalaries[[#This Row],[Years of Experience]],"")</f>
        <v/>
      </c>
      <c r="R1416" s="9" t="str">
        <f>IF($T1416,tblSalaries[[#This Row],[Region]],"")</f>
        <v/>
      </c>
      <c r="T1416" s="11">
        <f t="shared" si="22"/>
        <v>0</v>
      </c>
      <c r="U1416" s="11">
        <f>VLOOKUP(tblSalaries[[#This Row],[Region]],SReg,2,FALSE)</f>
        <v>1</v>
      </c>
      <c r="V1416" s="11">
        <f>VLOOKUP(tblSalaries[[#This Row],[How many hours of a day you work on Excel]],SHours,2,FALSE)</f>
        <v>1</v>
      </c>
      <c r="W1416" s="11">
        <f>IF(tblSalaries[[#This Row],[Years of Experience]]="",Filters!$I$10,VLOOKUP(tblSalaries[[#This Row],[Years of Experience]],Filters!$G$3:$I$9,3,TRUE))</f>
        <v>0</v>
      </c>
    </row>
    <row r="1417" spans="2:23" ht="15" customHeight="1" x14ac:dyDescent="0.25">
      <c r="B1417" t="s">
        <v>2813</v>
      </c>
      <c r="C1417" s="1">
        <v>41059.472604166665</v>
      </c>
      <c r="D1417">
        <v>19008.034062397041</v>
      </c>
      <c r="E1417" t="s">
        <v>1113</v>
      </c>
      <c r="F1417" t="s">
        <v>45</v>
      </c>
      <c r="G1417" t="s">
        <v>814</v>
      </c>
      <c r="H1417" t="s">
        <v>7</v>
      </c>
      <c r="I1417">
        <v>3</v>
      </c>
      <c r="J1417" t="str">
        <f>VLOOKUP(tblSalaries[[#This Row],[clean Country]],tblCountries[[#All],[Mapping]:[Region]],2,FALSE)</f>
        <v>EMEA</v>
      </c>
      <c r="L1417" s="9" t="str">
        <f>IF($T1417,tblSalaries[[#This Row],[Salary in USD]],"")</f>
        <v/>
      </c>
      <c r="M1417" s="9" t="str">
        <f>IF($T1417,tblSalaries[[#This Row],[Your Job Title]],"")</f>
        <v/>
      </c>
      <c r="N1417" s="9" t="str">
        <f>IF($T1417,tblSalaries[[#This Row],[Job Type]],"")</f>
        <v/>
      </c>
      <c r="O1417" s="9" t="str">
        <f>IF($T1417,tblSalaries[[#This Row],[clean Country]],"")</f>
        <v/>
      </c>
      <c r="P1417" s="9" t="str">
        <f>IF($T1417,tblSalaries[[#This Row],[How many hours of a day you work on Excel]],"")</f>
        <v/>
      </c>
      <c r="Q1417" s="9" t="str">
        <f>IF($T1417,tblSalaries[[#This Row],[Years of Experience]],"")</f>
        <v/>
      </c>
      <c r="R1417" s="9" t="str">
        <f>IF($T1417,tblSalaries[[#This Row],[Region]],"")</f>
        <v/>
      </c>
      <c r="T1417" s="11">
        <f t="shared" si="22"/>
        <v>0</v>
      </c>
      <c r="U1417" s="11">
        <f>VLOOKUP(tblSalaries[[#This Row],[Region]],SReg,2,FALSE)</f>
        <v>0</v>
      </c>
      <c r="V1417" s="11">
        <f>VLOOKUP(tblSalaries[[#This Row],[How many hours of a day you work on Excel]],SHours,2,FALSE)</f>
        <v>1</v>
      </c>
      <c r="W1417" s="11">
        <f>IF(tblSalaries[[#This Row],[Years of Experience]]="",Filters!$I$10,VLOOKUP(tblSalaries[[#This Row],[Years of Experience]],Filters!$G$3:$I$9,3,TRUE))</f>
        <v>0</v>
      </c>
    </row>
    <row r="1418" spans="2:23" ht="15" customHeight="1" x14ac:dyDescent="0.25">
      <c r="B1418" t="s">
        <v>2814</v>
      </c>
      <c r="C1418" s="1">
        <v>41059.485335648147</v>
      </c>
      <c r="D1418">
        <v>4356</v>
      </c>
      <c r="E1418" t="s">
        <v>173</v>
      </c>
      <c r="F1418" t="s">
        <v>17</v>
      </c>
      <c r="G1418" t="s">
        <v>6</v>
      </c>
      <c r="H1418" t="s">
        <v>7</v>
      </c>
      <c r="I1418">
        <v>5</v>
      </c>
      <c r="J1418" t="str">
        <f>VLOOKUP(tblSalaries[[#This Row],[clean Country]],tblCountries[[#All],[Mapping]:[Region]],2,FALSE)</f>
        <v>APAC</v>
      </c>
      <c r="L1418" s="9" t="str">
        <f>IF($T1418,tblSalaries[[#This Row],[Salary in USD]],"")</f>
        <v/>
      </c>
      <c r="M1418" s="9" t="str">
        <f>IF($T1418,tblSalaries[[#This Row],[Your Job Title]],"")</f>
        <v/>
      </c>
      <c r="N1418" s="9" t="str">
        <f>IF($T1418,tblSalaries[[#This Row],[Job Type]],"")</f>
        <v/>
      </c>
      <c r="O1418" s="9" t="str">
        <f>IF($T1418,tblSalaries[[#This Row],[clean Country]],"")</f>
        <v/>
      </c>
      <c r="P1418" s="9" t="str">
        <f>IF($T1418,tblSalaries[[#This Row],[How many hours of a day you work on Excel]],"")</f>
        <v/>
      </c>
      <c r="Q1418" s="9" t="str">
        <f>IF($T1418,tblSalaries[[#This Row],[Years of Experience]],"")</f>
        <v/>
      </c>
      <c r="R1418" s="9" t="str">
        <f>IF($T1418,tblSalaries[[#This Row],[Region]],"")</f>
        <v/>
      </c>
      <c r="T1418" s="11">
        <f t="shared" si="22"/>
        <v>0</v>
      </c>
      <c r="U1418" s="11">
        <f>VLOOKUP(tblSalaries[[#This Row],[Region]],SReg,2,FALSE)</f>
        <v>0</v>
      </c>
      <c r="V1418" s="11">
        <f>VLOOKUP(tblSalaries[[#This Row],[How many hours of a day you work on Excel]],SHours,2,FALSE)</f>
        <v>1</v>
      </c>
      <c r="W1418" s="11">
        <f>IF(tblSalaries[[#This Row],[Years of Experience]]="",Filters!$I$10,VLOOKUP(tblSalaries[[#This Row],[Years of Experience]],Filters!$G$3:$I$9,3,TRUE))</f>
        <v>0</v>
      </c>
    </row>
    <row r="1419" spans="2:23" ht="15" customHeight="1" x14ac:dyDescent="0.25">
      <c r="B1419" t="s">
        <v>2815</v>
      </c>
      <c r="C1419" s="1">
        <v>41059.48877314815</v>
      </c>
      <c r="D1419">
        <v>5342.3750062327708</v>
      </c>
      <c r="E1419" t="s">
        <v>694</v>
      </c>
      <c r="F1419" t="s">
        <v>258</v>
      </c>
      <c r="G1419" t="s">
        <v>6</v>
      </c>
      <c r="H1419" t="s">
        <v>7</v>
      </c>
      <c r="I1419">
        <v>4</v>
      </c>
      <c r="J1419" t="str">
        <f>VLOOKUP(tblSalaries[[#This Row],[clean Country]],tblCountries[[#All],[Mapping]:[Region]],2,FALSE)</f>
        <v>APAC</v>
      </c>
      <c r="L1419" s="9" t="str">
        <f>IF($T1419,tblSalaries[[#This Row],[Salary in USD]],"")</f>
        <v/>
      </c>
      <c r="M1419" s="9" t="str">
        <f>IF($T1419,tblSalaries[[#This Row],[Your Job Title]],"")</f>
        <v/>
      </c>
      <c r="N1419" s="9" t="str">
        <f>IF($T1419,tblSalaries[[#This Row],[Job Type]],"")</f>
        <v/>
      </c>
      <c r="O1419" s="9" t="str">
        <f>IF($T1419,tblSalaries[[#This Row],[clean Country]],"")</f>
        <v/>
      </c>
      <c r="P1419" s="9" t="str">
        <f>IF($T1419,tblSalaries[[#This Row],[How many hours of a day you work on Excel]],"")</f>
        <v/>
      </c>
      <c r="Q1419" s="9" t="str">
        <f>IF($T1419,tblSalaries[[#This Row],[Years of Experience]],"")</f>
        <v/>
      </c>
      <c r="R1419" s="9" t="str">
        <f>IF($T1419,tblSalaries[[#This Row],[Region]],"")</f>
        <v/>
      </c>
      <c r="T1419" s="11">
        <f t="shared" si="22"/>
        <v>0</v>
      </c>
      <c r="U1419" s="11">
        <f>VLOOKUP(tblSalaries[[#This Row],[Region]],SReg,2,FALSE)</f>
        <v>0</v>
      </c>
      <c r="V1419" s="11">
        <f>VLOOKUP(tblSalaries[[#This Row],[How many hours of a day you work on Excel]],SHours,2,FALSE)</f>
        <v>1</v>
      </c>
      <c r="W1419" s="11">
        <f>IF(tblSalaries[[#This Row],[Years of Experience]]="",Filters!$I$10,VLOOKUP(tblSalaries[[#This Row],[Years of Experience]],Filters!$G$3:$I$9,3,TRUE))</f>
        <v>0</v>
      </c>
    </row>
    <row r="1420" spans="2:23" ht="15" customHeight="1" x14ac:dyDescent="0.25">
      <c r="B1420" t="s">
        <v>2816</v>
      </c>
      <c r="C1420" s="1">
        <v>41059.508773148147</v>
      </c>
      <c r="D1420">
        <v>67000</v>
      </c>
      <c r="E1420" t="s">
        <v>1114</v>
      </c>
      <c r="F1420" t="s">
        <v>45</v>
      </c>
      <c r="G1420" t="s">
        <v>12</v>
      </c>
      <c r="H1420" t="s">
        <v>15</v>
      </c>
      <c r="I1420">
        <v>20</v>
      </c>
      <c r="J1420" t="str">
        <f>VLOOKUP(tblSalaries[[#This Row],[clean Country]],tblCountries[[#All],[Mapping]:[Region]],2,FALSE)</f>
        <v>USA</v>
      </c>
      <c r="L1420" s="9" t="str">
        <f>IF($T1420,tblSalaries[[#This Row],[Salary in USD]],"")</f>
        <v/>
      </c>
      <c r="M1420" s="9" t="str">
        <f>IF($T1420,tblSalaries[[#This Row],[Your Job Title]],"")</f>
        <v/>
      </c>
      <c r="N1420" s="9" t="str">
        <f>IF($T1420,tblSalaries[[#This Row],[Job Type]],"")</f>
        <v/>
      </c>
      <c r="O1420" s="9" t="str">
        <f>IF($T1420,tblSalaries[[#This Row],[clean Country]],"")</f>
        <v/>
      </c>
      <c r="P1420" s="9" t="str">
        <f>IF($T1420,tblSalaries[[#This Row],[How many hours of a day you work on Excel]],"")</f>
        <v/>
      </c>
      <c r="Q1420" s="9" t="str">
        <f>IF($T1420,tblSalaries[[#This Row],[Years of Experience]],"")</f>
        <v/>
      </c>
      <c r="R1420" s="9" t="str">
        <f>IF($T1420,tblSalaries[[#This Row],[Region]],"")</f>
        <v/>
      </c>
      <c r="T1420" s="11">
        <f t="shared" si="22"/>
        <v>0</v>
      </c>
      <c r="U1420" s="11">
        <f>VLOOKUP(tblSalaries[[#This Row],[Region]],SReg,2,FALSE)</f>
        <v>1</v>
      </c>
      <c r="V1420" s="11">
        <f>VLOOKUP(tblSalaries[[#This Row],[How many hours of a day you work on Excel]],SHours,2,FALSE)</f>
        <v>0</v>
      </c>
      <c r="W1420" s="11">
        <f>IF(tblSalaries[[#This Row],[Years of Experience]]="",Filters!$I$10,VLOOKUP(tblSalaries[[#This Row],[Years of Experience]],Filters!$G$3:$I$9,3,TRUE))</f>
        <v>1</v>
      </c>
    </row>
    <row r="1421" spans="2:23" ht="15" customHeight="1" x14ac:dyDescent="0.25">
      <c r="B1421" t="s">
        <v>2817</v>
      </c>
      <c r="C1421" s="1">
        <v>41059.517627314817</v>
      </c>
      <c r="D1421">
        <v>8547.8000099724322</v>
      </c>
      <c r="E1421" t="s">
        <v>934</v>
      </c>
      <c r="F1421" t="s">
        <v>17</v>
      </c>
      <c r="G1421" t="s">
        <v>6</v>
      </c>
      <c r="H1421" t="s">
        <v>7</v>
      </c>
      <c r="I1421">
        <v>7</v>
      </c>
      <c r="J1421" t="str">
        <f>VLOOKUP(tblSalaries[[#This Row],[clean Country]],tblCountries[[#All],[Mapping]:[Region]],2,FALSE)</f>
        <v>APAC</v>
      </c>
      <c r="L1421" s="9" t="str">
        <f>IF($T1421,tblSalaries[[#This Row],[Salary in USD]],"")</f>
        <v/>
      </c>
      <c r="M1421" s="9" t="str">
        <f>IF($T1421,tblSalaries[[#This Row],[Your Job Title]],"")</f>
        <v/>
      </c>
      <c r="N1421" s="9" t="str">
        <f>IF($T1421,tblSalaries[[#This Row],[Job Type]],"")</f>
        <v/>
      </c>
      <c r="O1421" s="9" t="str">
        <f>IF($T1421,tblSalaries[[#This Row],[clean Country]],"")</f>
        <v/>
      </c>
      <c r="P1421" s="9" t="str">
        <f>IF($T1421,tblSalaries[[#This Row],[How many hours of a day you work on Excel]],"")</f>
        <v/>
      </c>
      <c r="Q1421" s="9" t="str">
        <f>IF($T1421,tblSalaries[[#This Row],[Years of Experience]],"")</f>
        <v/>
      </c>
      <c r="R1421" s="9" t="str">
        <f>IF($T1421,tblSalaries[[#This Row],[Region]],"")</f>
        <v/>
      </c>
      <c r="T1421" s="11">
        <f t="shared" si="22"/>
        <v>0</v>
      </c>
      <c r="U1421" s="11">
        <f>VLOOKUP(tblSalaries[[#This Row],[Region]],SReg,2,FALSE)</f>
        <v>0</v>
      </c>
      <c r="V1421" s="11">
        <f>VLOOKUP(tblSalaries[[#This Row],[How many hours of a day you work on Excel]],SHours,2,FALSE)</f>
        <v>1</v>
      </c>
      <c r="W1421" s="11">
        <f>IF(tblSalaries[[#This Row],[Years of Experience]]="",Filters!$I$10,VLOOKUP(tblSalaries[[#This Row],[Years of Experience]],Filters!$G$3:$I$9,3,TRUE))</f>
        <v>0</v>
      </c>
    </row>
    <row r="1422" spans="2:23" ht="15" customHeight="1" x14ac:dyDescent="0.25">
      <c r="B1422" t="s">
        <v>2818</v>
      </c>
      <c r="C1422" s="1">
        <v>41059.524398148147</v>
      </c>
      <c r="D1422">
        <v>16027.125018698311</v>
      </c>
      <c r="E1422" t="s">
        <v>126</v>
      </c>
      <c r="F1422" t="s">
        <v>17</v>
      </c>
      <c r="G1422" t="s">
        <v>6</v>
      </c>
      <c r="H1422" t="s">
        <v>7</v>
      </c>
      <c r="I1422">
        <v>4</v>
      </c>
      <c r="J1422" t="str">
        <f>VLOOKUP(tblSalaries[[#This Row],[clean Country]],tblCountries[[#All],[Mapping]:[Region]],2,FALSE)</f>
        <v>APAC</v>
      </c>
      <c r="L1422" s="9" t="str">
        <f>IF($T1422,tblSalaries[[#This Row],[Salary in USD]],"")</f>
        <v/>
      </c>
      <c r="M1422" s="9" t="str">
        <f>IF($T1422,tblSalaries[[#This Row],[Your Job Title]],"")</f>
        <v/>
      </c>
      <c r="N1422" s="9" t="str">
        <f>IF($T1422,tblSalaries[[#This Row],[Job Type]],"")</f>
        <v/>
      </c>
      <c r="O1422" s="9" t="str">
        <f>IF($T1422,tblSalaries[[#This Row],[clean Country]],"")</f>
        <v/>
      </c>
      <c r="P1422" s="9" t="str">
        <f>IF($T1422,tblSalaries[[#This Row],[How many hours of a day you work on Excel]],"")</f>
        <v/>
      </c>
      <c r="Q1422" s="9" t="str">
        <f>IF($T1422,tblSalaries[[#This Row],[Years of Experience]],"")</f>
        <v/>
      </c>
      <c r="R1422" s="9" t="str">
        <f>IF($T1422,tblSalaries[[#This Row],[Region]],"")</f>
        <v/>
      </c>
      <c r="T1422" s="11">
        <f t="shared" si="22"/>
        <v>0</v>
      </c>
      <c r="U1422" s="11">
        <f>VLOOKUP(tblSalaries[[#This Row],[Region]],SReg,2,FALSE)</f>
        <v>0</v>
      </c>
      <c r="V1422" s="11">
        <f>VLOOKUP(tblSalaries[[#This Row],[How many hours of a day you work on Excel]],SHours,2,FALSE)</f>
        <v>1</v>
      </c>
      <c r="W1422" s="11">
        <f>IF(tblSalaries[[#This Row],[Years of Experience]]="",Filters!$I$10,VLOOKUP(tblSalaries[[#This Row],[Years of Experience]],Filters!$G$3:$I$9,3,TRUE))</f>
        <v>0</v>
      </c>
    </row>
    <row r="1423" spans="2:23" ht="15" customHeight="1" x14ac:dyDescent="0.25">
      <c r="B1423" t="s">
        <v>2819</v>
      </c>
      <c r="C1423" s="1">
        <v>41059.5393287037</v>
      </c>
      <c r="D1423">
        <v>10684.750012465542</v>
      </c>
      <c r="E1423" t="s">
        <v>69</v>
      </c>
      <c r="F1423" t="s">
        <v>294</v>
      </c>
      <c r="G1423" t="s">
        <v>6</v>
      </c>
      <c r="H1423" t="s">
        <v>15</v>
      </c>
      <c r="I1423">
        <v>36</v>
      </c>
      <c r="J1423" t="str">
        <f>VLOOKUP(tblSalaries[[#This Row],[clean Country]],tblCountries[[#All],[Mapping]:[Region]],2,FALSE)</f>
        <v>APAC</v>
      </c>
      <c r="L1423" s="9" t="str">
        <f>IF($T1423,tblSalaries[[#This Row],[Salary in USD]],"")</f>
        <v/>
      </c>
      <c r="M1423" s="9" t="str">
        <f>IF($T1423,tblSalaries[[#This Row],[Your Job Title]],"")</f>
        <v/>
      </c>
      <c r="N1423" s="9" t="str">
        <f>IF($T1423,tblSalaries[[#This Row],[Job Type]],"")</f>
        <v/>
      </c>
      <c r="O1423" s="9" t="str">
        <f>IF($T1423,tblSalaries[[#This Row],[clean Country]],"")</f>
        <v/>
      </c>
      <c r="P1423" s="9" t="str">
        <f>IF($T1423,tblSalaries[[#This Row],[How many hours of a day you work on Excel]],"")</f>
        <v/>
      </c>
      <c r="Q1423" s="9" t="str">
        <f>IF($T1423,tblSalaries[[#This Row],[Years of Experience]],"")</f>
        <v/>
      </c>
      <c r="R1423" s="9" t="str">
        <f>IF($T1423,tblSalaries[[#This Row],[Region]],"")</f>
        <v/>
      </c>
      <c r="T1423" s="11">
        <f t="shared" si="22"/>
        <v>0</v>
      </c>
      <c r="U1423" s="11">
        <f>VLOOKUP(tblSalaries[[#This Row],[Region]],SReg,2,FALSE)</f>
        <v>0</v>
      </c>
      <c r="V1423" s="11">
        <f>VLOOKUP(tblSalaries[[#This Row],[How many hours of a day you work on Excel]],SHours,2,FALSE)</f>
        <v>0</v>
      </c>
      <c r="W1423" s="11">
        <f>IF(tblSalaries[[#This Row],[Years of Experience]]="",Filters!$I$10,VLOOKUP(tblSalaries[[#This Row],[Years of Experience]],Filters!$G$3:$I$9,3,TRUE))</f>
        <v>1</v>
      </c>
    </row>
    <row r="1424" spans="2:23" ht="15" customHeight="1" x14ac:dyDescent="0.25">
      <c r="B1424" t="s">
        <v>2820</v>
      </c>
      <c r="C1424" s="1">
        <v>41059.545972222222</v>
      </c>
      <c r="D1424">
        <v>30000</v>
      </c>
      <c r="E1424" t="s">
        <v>1115</v>
      </c>
      <c r="F1424" t="s">
        <v>258</v>
      </c>
      <c r="G1424" t="s">
        <v>148</v>
      </c>
      <c r="H1424" t="s">
        <v>7</v>
      </c>
      <c r="I1424">
        <v>8</v>
      </c>
      <c r="J1424" t="str">
        <f>VLOOKUP(tblSalaries[[#This Row],[clean Country]],tblCountries[[#All],[Mapping]:[Region]],2,FALSE)</f>
        <v>EMEA</v>
      </c>
      <c r="L1424" s="9" t="str">
        <f>IF($T1424,tblSalaries[[#This Row],[Salary in USD]],"")</f>
        <v/>
      </c>
      <c r="M1424" s="9" t="str">
        <f>IF($T1424,tblSalaries[[#This Row],[Your Job Title]],"")</f>
        <v/>
      </c>
      <c r="N1424" s="9" t="str">
        <f>IF($T1424,tblSalaries[[#This Row],[Job Type]],"")</f>
        <v/>
      </c>
      <c r="O1424" s="9" t="str">
        <f>IF($T1424,tblSalaries[[#This Row],[clean Country]],"")</f>
        <v/>
      </c>
      <c r="P1424" s="9" t="str">
        <f>IF($T1424,tblSalaries[[#This Row],[How many hours of a day you work on Excel]],"")</f>
        <v/>
      </c>
      <c r="Q1424" s="9" t="str">
        <f>IF($T1424,tblSalaries[[#This Row],[Years of Experience]],"")</f>
        <v/>
      </c>
      <c r="R1424" s="9" t="str">
        <f>IF($T1424,tblSalaries[[#This Row],[Region]],"")</f>
        <v/>
      </c>
      <c r="T1424" s="11">
        <f t="shared" si="22"/>
        <v>0</v>
      </c>
      <c r="U1424" s="11">
        <f>VLOOKUP(tblSalaries[[#This Row],[Region]],SReg,2,FALSE)</f>
        <v>0</v>
      </c>
      <c r="V1424" s="11">
        <f>VLOOKUP(tblSalaries[[#This Row],[How many hours of a day you work on Excel]],SHours,2,FALSE)</f>
        <v>1</v>
      </c>
      <c r="W1424" s="11">
        <f>IF(tblSalaries[[#This Row],[Years of Experience]]="",Filters!$I$10,VLOOKUP(tblSalaries[[#This Row],[Years of Experience]],Filters!$G$3:$I$9,3,TRUE))</f>
        <v>0</v>
      </c>
    </row>
    <row r="1425" spans="2:23" ht="15" customHeight="1" x14ac:dyDescent="0.25">
      <c r="B1425" t="s">
        <v>2821</v>
      </c>
      <c r="C1425" s="1">
        <v>41059.556319444448</v>
      </c>
      <c r="D1425">
        <v>8903.9583437212841</v>
      </c>
      <c r="E1425" t="s">
        <v>1116</v>
      </c>
      <c r="F1425" t="s">
        <v>45</v>
      </c>
      <c r="G1425" t="s">
        <v>6</v>
      </c>
      <c r="H1425" t="s">
        <v>15</v>
      </c>
      <c r="I1425">
        <v>0</v>
      </c>
      <c r="J1425" t="str">
        <f>VLOOKUP(tblSalaries[[#This Row],[clean Country]],tblCountries[[#All],[Mapping]:[Region]],2,FALSE)</f>
        <v>APAC</v>
      </c>
      <c r="L1425" s="9" t="str">
        <f>IF($T1425,tblSalaries[[#This Row],[Salary in USD]],"")</f>
        <v/>
      </c>
      <c r="M1425" s="9" t="str">
        <f>IF($T1425,tblSalaries[[#This Row],[Your Job Title]],"")</f>
        <v/>
      </c>
      <c r="N1425" s="9" t="str">
        <f>IF($T1425,tblSalaries[[#This Row],[Job Type]],"")</f>
        <v/>
      </c>
      <c r="O1425" s="9" t="str">
        <f>IF($T1425,tblSalaries[[#This Row],[clean Country]],"")</f>
        <v/>
      </c>
      <c r="P1425" s="9" t="str">
        <f>IF($T1425,tblSalaries[[#This Row],[How many hours of a day you work on Excel]],"")</f>
        <v/>
      </c>
      <c r="Q1425" s="9" t="str">
        <f>IF($T1425,tblSalaries[[#This Row],[Years of Experience]],"")</f>
        <v/>
      </c>
      <c r="R1425" s="9" t="str">
        <f>IF($T1425,tblSalaries[[#This Row],[Region]],"")</f>
        <v/>
      </c>
      <c r="T1425" s="11">
        <f t="shared" si="22"/>
        <v>0</v>
      </c>
      <c r="U1425" s="11">
        <f>VLOOKUP(tblSalaries[[#This Row],[Region]],SReg,2,FALSE)</f>
        <v>0</v>
      </c>
      <c r="V1425" s="11">
        <f>VLOOKUP(tblSalaries[[#This Row],[How many hours of a day you work on Excel]],SHours,2,FALSE)</f>
        <v>0</v>
      </c>
      <c r="W1425" s="11">
        <f>IF(tblSalaries[[#This Row],[Years of Experience]]="",Filters!$I$10,VLOOKUP(tblSalaries[[#This Row],[Years of Experience]],Filters!$G$3:$I$9,3,TRUE))</f>
        <v>0</v>
      </c>
    </row>
    <row r="1426" spans="2:23" ht="15" customHeight="1" x14ac:dyDescent="0.25">
      <c r="B1426" t="s">
        <v>2822</v>
      </c>
      <c r="C1426" s="1">
        <v>41059.559166666666</v>
      </c>
      <c r="D1426">
        <v>20000</v>
      </c>
      <c r="E1426" t="s">
        <v>497</v>
      </c>
      <c r="F1426" t="s">
        <v>45</v>
      </c>
      <c r="G1426" t="s">
        <v>6</v>
      </c>
      <c r="H1426" t="s">
        <v>155</v>
      </c>
      <c r="I1426">
        <v>10</v>
      </c>
      <c r="J1426" t="str">
        <f>VLOOKUP(tblSalaries[[#This Row],[clean Country]],tblCountries[[#All],[Mapping]:[Region]],2,FALSE)</f>
        <v>APAC</v>
      </c>
      <c r="L1426" s="9" t="str">
        <f>IF($T1426,tblSalaries[[#This Row],[Salary in USD]],"")</f>
        <v/>
      </c>
      <c r="M1426" s="9" t="str">
        <f>IF($T1426,tblSalaries[[#This Row],[Your Job Title]],"")</f>
        <v/>
      </c>
      <c r="N1426" s="9" t="str">
        <f>IF($T1426,tblSalaries[[#This Row],[Job Type]],"")</f>
        <v/>
      </c>
      <c r="O1426" s="9" t="str">
        <f>IF($T1426,tblSalaries[[#This Row],[clean Country]],"")</f>
        <v/>
      </c>
      <c r="P1426" s="9" t="str">
        <f>IF($T1426,tblSalaries[[#This Row],[How many hours of a day you work on Excel]],"")</f>
        <v/>
      </c>
      <c r="Q1426" s="9" t="str">
        <f>IF($T1426,tblSalaries[[#This Row],[Years of Experience]],"")</f>
        <v/>
      </c>
      <c r="R1426" s="9" t="str">
        <f>IF($T1426,tblSalaries[[#This Row],[Region]],"")</f>
        <v/>
      </c>
      <c r="T1426" s="11">
        <f t="shared" si="22"/>
        <v>0</v>
      </c>
      <c r="U1426" s="11">
        <f>VLOOKUP(tblSalaries[[#This Row],[Region]],SReg,2,FALSE)</f>
        <v>0</v>
      </c>
      <c r="V1426" s="11">
        <f>VLOOKUP(tblSalaries[[#This Row],[How many hours of a day you work on Excel]],SHours,2,FALSE)</f>
        <v>0</v>
      </c>
      <c r="W1426" s="11">
        <f>IF(tblSalaries[[#This Row],[Years of Experience]]="",Filters!$I$10,VLOOKUP(tblSalaries[[#This Row],[Years of Experience]],Filters!$G$3:$I$9,3,TRUE))</f>
        <v>1</v>
      </c>
    </row>
    <row r="1427" spans="2:23" ht="15" customHeight="1" x14ac:dyDescent="0.25">
      <c r="B1427" t="s">
        <v>2823</v>
      </c>
      <c r="C1427" s="1">
        <v>41059.563599537039</v>
      </c>
      <c r="D1427">
        <v>87712.230450626681</v>
      </c>
      <c r="E1427" t="s">
        <v>178</v>
      </c>
      <c r="F1427" t="s">
        <v>17</v>
      </c>
      <c r="G1427" t="s">
        <v>70</v>
      </c>
      <c r="H1427" t="s">
        <v>7</v>
      </c>
      <c r="I1427">
        <v>10</v>
      </c>
      <c r="J1427" t="str">
        <f>VLOOKUP(tblSalaries[[#This Row],[clean Country]],tblCountries[[#All],[Mapping]:[Region]],2,FALSE)</f>
        <v>APAC</v>
      </c>
      <c r="L1427" s="9" t="str">
        <f>IF($T1427,tblSalaries[[#This Row],[Salary in USD]],"")</f>
        <v/>
      </c>
      <c r="M1427" s="9" t="str">
        <f>IF($T1427,tblSalaries[[#This Row],[Your Job Title]],"")</f>
        <v/>
      </c>
      <c r="N1427" s="9" t="str">
        <f>IF($T1427,tblSalaries[[#This Row],[Job Type]],"")</f>
        <v/>
      </c>
      <c r="O1427" s="9" t="str">
        <f>IF($T1427,tblSalaries[[#This Row],[clean Country]],"")</f>
        <v/>
      </c>
      <c r="P1427" s="9" t="str">
        <f>IF($T1427,tblSalaries[[#This Row],[How many hours of a day you work on Excel]],"")</f>
        <v/>
      </c>
      <c r="Q1427" s="9" t="str">
        <f>IF($T1427,tblSalaries[[#This Row],[Years of Experience]],"")</f>
        <v/>
      </c>
      <c r="R1427" s="9" t="str">
        <f>IF($T1427,tblSalaries[[#This Row],[Region]],"")</f>
        <v/>
      </c>
      <c r="T1427" s="11">
        <f t="shared" si="22"/>
        <v>0</v>
      </c>
      <c r="U1427" s="11">
        <f>VLOOKUP(tblSalaries[[#This Row],[Region]],SReg,2,FALSE)</f>
        <v>0</v>
      </c>
      <c r="V1427" s="11">
        <f>VLOOKUP(tblSalaries[[#This Row],[How many hours of a day you work on Excel]],SHours,2,FALSE)</f>
        <v>1</v>
      </c>
      <c r="W1427" s="11">
        <f>IF(tblSalaries[[#This Row],[Years of Experience]]="",Filters!$I$10,VLOOKUP(tblSalaries[[#This Row],[Years of Experience]],Filters!$G$3:$I$9,3,TRUE))</f>
        <v>1</v>
      </c>
    </row>
    <row r="1428" spans="2:23" ht="15" customHeight="1" x14ac:dyDescent="0.25">
      <c r="B1428" t="s">
        <v>2824</v>
      </c>
      <c r="C1428" s="1">
        <v>41059.567152777781</v>
      </c>
      <c r="D1428">
        <v>17807.916687442568</v>
      </c>
      <c r="E1428" t="s">
        <v>1117</v>
      </c>
      <c r="F1428" t="s">
        <v>45</v>
      </c>
      <c r="G1428" t="s">
        <v>6</v>
      </c>
      <c r="H1428" t="s">
        <v>10</v>
      </c>
      <c r="I1428">
        <v>6</v>
      </c>
      <c r="J1428" t="str">
        <f>VLOOKUP(tblSalaries[[#This Row],[clean Country]],tblCountries[[#All],[Mapping]:[Region]],2,FALSE)</f>
        <v>APAC</v>
      </c>
      <c r="L1428" s="9" t="str">
        <f>IF($T1428,tblSalaries[[#This Row],[Salary in USD]],"")</f>
        <v/>
      </c>
      <c r="M1428" s="9" t="str">
        <f>IF($T1428,tblSalaries[[#This Row],[Your Job Title]],"")</f>
        <v/>
      </c>
      <c r="N1428" s="9" t="str">
        <f>IF($T1428,tblSalaries[[#This Row],[Job Type]],"")</f>
        <v/>
      </c>
      <c r="O1428" s="9" t="str">
        <f>IF($T1428,tblSalaries[[#This Row],[clean Country]],"")</f>
        <v/>
      </c>
      <c r="P1428" s="9" t="str">
        <f>IF($T1428,tblSalaries[[#This Row],[How many hours of a day you work on Excel]],"")</f>
        <v/>
      </c>
      <c r="Q1428" s="9" t="str">
        <f>IF($T1428,tblSalaries[[#This Row],[Years of Experience]],"")</f>
        <v/>
      </c>
      <c r="R1428" s="9" t="str">
        <f>IF($T1428,tblSalaries[[#This Row],[Region]],"")</f>
        <v/>
      </c>
      <c r="T1428" s="11">
        <f t="shared" si="22"/>
        <v>0</v>
      </c>
      <c r="U1428" s="11">
        <f>VLOOKUP(tblSalaries[[#This Row],[Region]],SReg,2,FALSE)</f>
        <v>0</v>
      </c>
      <c r="V1428" s="11">
        <f>VLOOKUP(tblSalaries[[#This Row],[How many hours of a day you work on Excel]],SHours,2,FALSE)</f>
        <v>1</v>
      </c>
      <c r="W1428" s="11">
        <f>IF(tblSalaries[[#This Row],[Years of Experience]]="",Filters!$I$10,VLOOKUP(tblSalaries[[#This Row],[Years of Experience]],Filters!$G$3:$I$9,3,TRUE))</f>
        <v>0</v>
      </c>
    </row>
    <row r="1429" spans="2:23" ht="15" customHeight="1" x14ac:dyDescent="0.25">
      <c r="B1429" t="s">
        <v>2825</v>
      </c>
      <c r="C1429" s="1">
        <v>41059.56722222222</v>
      </c>
      <c r="D1429">
        <v>41000</v>
      </c>
      <c r="E1429" t="s">
        <v>112</v>
      </c>
      <c r="F1429" t="s">
        <v>17</v>
      </c>
      <c r="G1429" t="s">
        <v>512</v>
      </c>
      <c r="H1429" t="s">
        <v>15</v>
      </c>
      <c r="I1429">
        <v>2</v>
      </c>
      <c r="J1429" t="str">
        <f>VLOOKUP(tblSalaries[[#This Row],[clean Country]],tblCountries[[#All],[Mapping]:[Region]],2,FALSE)</f>
        <v>APAC</v>
      </c>
      <c r="L1429" s="9" t="str">
        <f>IF($T1429,tblSalaries[[#This Row],[Salary in USD]],"")</f>
        <v/>
      </c>
      <c r="M1429" s="9" t="str">
        <f>IF($T1429,tblSalaries[[#This Row],[Your Job Title]],"")</f>
        <v/>
      </c>
      <c r="N1429" s="9" t="str">
        <f>IF($T1429,tblSalaries[[#This Row],[Job Type]],"")</f>
        <v/>
      </c>
      <c r="O1429" s="9" t="str">
        <f>IF($T1429,tblSalaries[[#This Row],[clean Country]],"")</f>
        <v/>
      </c>
      <c r="P1429" s="9" t="str">
        <f>IF($T1429,tblSalaries[[#This Row],[How many hours of a day you work on Excel]],"")</f>
        <v/>
      </c>
      <c r="Q1429" s="9" t="str">
        <f>IF($T1429,tblSalaries[[#This Row],[Years of Experience]],"")</f>
        <v/>
      </c>
      <c r="R1429" s="9" t="str">
        <f>IF($T1429,tblSalaries[[#This Row],[Region]],"")</f>
        <v/>
      </c>
      <c r="T1429" s="11">
        <f t="shared" si="22"/>
        <v>0</v>
      </c>
      <c r="U1429" s="11">
        <f>VLOOKUP(tblSalaries[[#This Row],[Region]],SReg,2,FALSE)</f>
        <v>0</v>
      </c>
      <c r="V1429" s="11">
        <f>VLOOKUP(tblSalaries[[#This Row],[How many hours of a day you work on Excel]],SHours,2,FALSE)</f>
        <v>0</v>
      </c>
      <c r="W1429" s="11">
        <f>IF(tblSalaries[[#This Row],[Years of Experience]]="",Filters!$I$10,VLOOKUP(tblSalaries[[#This Row],[Years of Experience]],Filters!$G$3:$I$9,3,TRUE))</f>
        <v>0</v>
      </c>
    </row>
    <row r="1430" spans="2:23" ht="15" customHeight="1" x14ac:dyDescent="0.25">
      <c r="B1430" t="s">
        <v>2826</v>
      </c>
      <c r="C1430" s="1">
        <v>41059.570613425924</v>
      </c>
      <c r="D1430">
        <v>60000</v>
      </c>
      <c r="E1430" t="s">
        <v>1118</v>
      </c>
      <c r="F1430" t="s">
        <v>45</v>
      </c>
      <c r="G1430" t="s">
        <v>12</v>
      </c>
      <c r="H1430" t="s">
        <v>15</v>
      </c>
      <c r="I1430">
        <v>4</v>
      </c>
      <c r="J1430" t="str">
        <f>VLOOKUP(tblSalaries[[#This Row],[clean Country]],tblCountries[[#All],[Mapping]:[Region]],2,FALSE)</f>
        <v>USA</v>
      </c>
      <c r="L1430" s="9" t="str">
        <f>IF($T1430,tblSalaries[[#This Row],[Salary in USD]],"")</f>
        <v/>
      </c>
      <c r="M1430" s="9" t="str">
        <f>IF($T1430,tblSalaries[[#This Row],[Your Job Title]],"")</f>
        <v/>
      </c>
      <c r="N1430" s="9" t="str">
        <f>IF($T1430,tblSalaries[[#This Row],[Job Type]],"")</f>
        <v/>
      </c>
      <c r="O1430" s="9" t="str">
        <f>IF($T1430,tblSalaries[[#This Row],[clean Country]],"")</f>
        <v/>
      </c>
      <c r="P1430" s="9" t="str">
        <f>IF($T1430,tblSalaries[[#This Row],[How many hours of a day you work on Excel]],"")</f>
        <v/>
      </c>
      <c r="Q1430" s="9" t="str">
        <f>IF($T1430,tblSalaries[[#This Row],[Years of Experience]],"")</f>
        <v/>
      </c>
      <c r="R1430" s="9" t="str">
        <f>IF($T1430,tblSalaries[[#This Row],[Region]],"")</f>
        <v/>
      </c>
      <c r="T1430" s="11">
        <f t="shared" si="22"/>
        <v>0</v>
      </c>
      <c r="U1430" s="11">
        <f>VLOOKUP(tblSalaries[[#This Row],[Region]],SReg,2,FALSE)</f>
        <v>1</v>
      </c>
      <c r="V1430" s="11">
        <f>VLOOKUP(tblSalaries[[#This Row],[How many hours of a day you work on Excel]],SHours,2,FALSE)</f>
        <v>0</v>
      </c>
      <c r="W1430" s="11">
        <f>IF(tblSalaries[[#This Row],[Years of Experience]]="",Filters!$I$10,VLOOKUP(tblSalaries[[#This Row],[Years of Experience]],Filters!$G$3:$I$9,3,TRUE))</f>
        <v>0</v>
      </c>
    </row>
    <row r="1431" spans="2:23" ht="15" customHeight="1" x14ac:dyDescent="0.25">
      <c r="B1431" t="s">
        <v>2827</v>
      </c>
      <c r="C1431" s="1">
        <v>41059.574895833335</v>
      </c>
      <c r="D1431">
        <v>32187.34988380854</v>
      </c>
      <c r="E1431" t="s">
        <v>17</v>
      </c>
      <c r="F1431" t="s">
        <v>17</v>
      </c>
      <c r="G1431" t="s">
        <v>41</v>
      </c>
      <c r="H1431" t="s">
        <v>10</v>
      </c>
      <c r="I1431">
        <v>2</v>
      </c>
      <c r="J1431" t="str">
        <f>VLOOKUP(tblSalaries[[#This Row],[clean Country]],tblCountries[[#All],[Mapping]:[Region]],2,FALSE)</f>
        <v>EMEA</v>
      </c>
      <c r="L1431" s="9" t="str">
        <f>IF($T1431,tblSalaries[[#This Row],[Salary in USD]],"")</f>
        <v/>
      </c>
      <c r="M1431" s="9" t="str">
        <f>IF($T1431,tblSalaries[[#This Row],[Your Job Title]],"")</f>
        <v/>
      </c>
      <c r="N1431" s="9" t="str">
        <f>IF($T1431,tblSalaries[[#This Row],[Job Type]],"")</f>
        <v/>
      </c>
      <c r="O1431" s="9" t="str">
        <f>IF($T1431,tblSalaries[[#This Row],[clean Country]],"")</f>
        <v/>
      </c>
      <c r="P1431" s="9" t="str">
        <f>IF($T1431,tblSalaries[[#This Row],[How many hours of a day you work on Excel]],"")</f>
        <v/>
      </c>
      <c r="Q1431" s="9" t="str">
        <f>IF($T1431,tblSalaries[[#This Row],[Years of Experience]],"")</f>
        <v/>
      </c>
      <c r="R1431" s="9" t="str">
        <f>IF($T1431,tblSalaries[[#This Row],[Region]],"")</f>
        <v/>
      </c>
      <c r="T1431" s="11">
        <f t="shared" si="22"/>
        <v>0</v>
      </c>
      <c r="U1431" s="11">
        <f>VLOOKUP(tblSalaries[[#This Row],[Region]],SReg,2,FALSE)</f>
        <v>0</v>
      </c>
      <c r="V1431" s="11">
        <f>VLOOKUP(tblSalaries[[#This Row],[How many hours of a day you work on Excel]],SHours,2,FALSE)</f>
        <v>1</v>
      </c>
      <c r="W1431" s="11">
        <f>IF(tblSalaries[[#This Row],[Years of Experience]]="",Filters!$I$10,VLOOKUP(tblSalaries[[#This Row],[Years of Experience]],Filters!$G$3:$I$9,3,TRUE))</f>
        <v>0</v>
      </c>
    </row>
    <row r="1432" spans="2:23" ht="15" customHeight="1" x14ac:dyDescent="0.25">
      <c r="B1432" t="s">
        <v>2828</v>
      </c>
      <c r="C1432" s="1">
        <v>41059.580868055556</v>
      </c>
      <c r="D1432">
        <v>39879.404680246938</v>
      </c>
      <c r="E1432" t="s">
        <v>1120</v>
      </c>
      <c r="F1432" t="s">
        <v>233</v>
      </c>
      <c r="G1432" t="s">
        <v>526</v>
      </c>
      <c r="H1432" t="s">
        <v>7</v>
      </c>
      <c r="I1432">
        <v>5</v>
      </c>
      <c r="J1432" t="str">
        <f>VLOOKUP(tblSalaries[[#This Row],[clean Country]],tblCountries[[#All],[Mapping]:[Region]],2,FALSE)</f>
        <v>APAC</v>
      </c>
      <c r="L1432" s="9" t="str">
        <f>IF($T1432,tblSalaries[[#This Row],[Salary in USD]],"")</f>
        <v/>
      </c>
      <c r="M1432" s="9" t="str">
        <f>IF($T1432,tblSalaries[[#This Row],[Your Job Title]],"")</f>
        <v/>
      </c>
      <c r="N1432" s="9" t="str">
        <f>IF($T1432,tblSalaries[[#This Row],[Job Type]],"")</f>
        <v/>
      </c>
      <c r="O1432" s="9" t="str">
        <f>IF($T1432,tblSalaries[[#This Row],[clean Country]],"")</f>
        <v/>
      </c>
      <c r="P1432" s="9" t="str">
        <f>IF($T1432,tblSalaries[[#This Row],[How many hours of a day you work on Excel]],"")</f>
        <v/>
      </c>
      <c r="Q1432" s="9" t="str">
        <f>IF($T1432,tblSalaries[[#This Row],[Years of Experience]],"")</f>
        <v/>
      </c>
      <c r="R1432" s="9" t="str">
        <f>IF($T1432,tblSalaries[[#This Row],[Region]],"")</f>
        <v/>
      </c>
      <c r="T1432" s="11">
        <f t="shared" si="22"/>
        <v>0</v>
      </c>
      <c r="U1432" s="11">
        <f>VLOOKUP(tblSalaries[[#This Row],[Region]],SReg,2,FALSE)</f>
        <v>0</v>
      </c>
      <c r="V1432" s="11">
        <f>VLOOKUP(tblSalaries[[#This Row],[How many hours of a day you work on Excel]],SHours,2,FALSE)</f>
        <v>1</v>
      </c>
      <c r="W1432" s="11">
        <f>IF(tblSalaries[[#This Row],[Years of Experience]]="",Filters!$I$10,VLOOKUP(tblSalaries[[#This Row],[Years of Experience]],Filters!$G$3:$I$9,3,TRUE))</f>
        <v>0</v>
      </c>
    </row>
    <row r="1433" spans="2:23" ht="15" customHeight="1" x14ac:dyDescent="0.25">
      <c r="B1433" t="s">
        <v>2829</v>
      </c>
      <c r="C1433" s="1">
        <v>41059.581111111111</v>
      </c>
      <c r="D1433">
        <v>5698.5333399816218</v>
      </c>
      <c r="E1433" t="s">
        <v>17</v>
      </c>
      <c r="F1433" t="s">
        <v>17</v>
      </c>
      <c r="G1433" t="s">
        <v>6</v>
      </c>
      <c r="H1433" t="s">
        <v>15</v>
      </c>
      <c r="I1433">
        <v>2</v>
      </c>
      <c r="J1433" t="str">
        <f>VLOOKUP(tblSalaries[[#This Row],[clean Country]],tblCountries[[#All],[Mapping]:[Region]],2,FALSE)</f>
        <v>APAC</v>
      </c>
      <c r="L1433" s="9" t="str">
        <f>IF($T1433,tblSalaries[[#This Row],[Salary in USD]],"")</f>
        <v/>
      </c>
      <c r="M1433" s="9" t="str">
        <f>IF($T1433,tblSalaries[[#This Row],[Your Job Title]],"")</f>
        <v/>
      </c>
      <c r="N1433" s="9" t="str">
        <f>IF($T1433,tblSalaries[[#This Row],[Job Type]],"")</f>
        <v/>
      </c>
      <c r="O1433" s="9" t="str">
        <f>IF($T1433,tblSalaries[[#This Row],[clean Country]],"")</f>
        <v/>
      </c>
      <c r="P1433" s="9" t="str">
        <f>IF($T1433,tblSalaries[[#This Row],[How many hours of a day you work on Excel]],"")</f>
        <v/>
      </c>
      <c r="Q1433" s="9" t="str">
        <f>IF($T1433,tblSalaries[[#This Row],[Years of Experience]],"")</f>
        <v/>
      </c>
      <c r="R1433" s="9" t="str">
        <f>IF($T1433,tblSalaries[[#This Row],[Region]],"")</f>
        <v/>
      </c>
      <c r="T1433" s="11">
        <f t="shared" si="22"/>
        <v>0</v>
      </c>
      <c r="U1433" s="11">
        <f>VLOOKUP(tblSalaries[[#This Row],[Region]],SReg,2,FALSE)</f>
        <v>0</v>
      </c>
      <c r="V1433" s="11">
        <f>VLOOKUP(tblSalaries[[#This Row],[How many hours of a day you work on Excel]],SHours,2,FALSE)</f>
        <v>0</v>
      </c>
      <c r="W1433" s="11">
        <f>IF(tblSalaries[[#This Row],[Years of Experience]]="",Filters!$I$10,VLOOKUP(tblSalaries[[#This Row],[Years of Experience]],Filters!$G$3:$I$9,3,TRUE))</f>
        <v>0</v>
      </c>
    </row>
    <row r="1434" spans="2:23" ht="15" customHeight="1" x14ac:dyDescent="0.25">
      <c r="B1434" t="s">
        <v>2830</v>
      </c>
      <c r="C1434" s="1">
        <v>41059.589699074073</v>
      </c>
      <c r="D1434">
        <v>7123.1666749770275</v>
      </c>
      <c r="E1434" t="s">
        <v>725</v>
      </c>
      <c r="F1434" t="s">
        <v>45</v>
      </c>
      <c r="G1434" t="s">
        <v>6</v>
      </c>
      <c r="H1434" t="s">
        <v>7</v>
      </c>
      <c r="I1434">
        <v>6</v>
      </c>
      <c r="J1434" t="str">
        <f>VLOOKUP(tblSalaries[[#This Row],[clean Country]],tblCountries[[#All],[Mapping]:[Region]],2,FALSE)</f>
        <v>APAC</v>
      </c>
      <c r="L1434" s="9" t="str">
        <f>IF($T1434,tblSalaries[[#This Row],[Salary in USD]],"")</f>
        <v/>
      </c>
      <c r="M1434" s="9" t="str">
        <f>IF($T1434,tblSalaries[[#This Row],[Your Job Title]],"")</f>
        <v/>
      </c>
      <c r="N1434" s="9" t="str">
        <f>IF($T1434,tblSalaries[[#This Row],[Job Type]],"")</f>
        <v/>
      </c>
      <c r="O1434" s="9" t="str">
        <f>IF($T1434,tblSalaries[[#This Row],[clean Country]],"")</f>
        <v/>
      </c>
      <c r="P1434" s="9" t="str">
        <f>IF($T1434,tblSalaries[[#This Row],[How many hours of a day you work on Excel]],"")</f>
        <v/>
      </c>
      <c r="Q1434" s="9" t="str">
        <f>IF($T1434,tblSalaries[[#This Row],[Years of Experience]],"")</f>
        <v/>
      </c>
      <c r="R1434" s="9" t="str">
        <f>IF($T1434,tblSalaries[[#This Row],[Region]],"")</f>
        <v/>
      </c>
      <c r="T1434" s="11">
        <f t="shared" si="22"/>
        <v>0</v>
      </c>
      <c r="U1434" s="11">
        <f>VLOOKUP(tblSalaries[[#This Row],[Region]],SReg,2,FALSE)</f>
        <v>0</v>
      </c>
      <c r="V1434" s="11">
        <f>VLOOKUP(tblSalaries[[#This Row],[How many hours of a day you work on Excel]],SHours,2,FALSE)</f>
        <v>1</v>
      </c>
      <c r="W1434" s="11">
        <f>IF(tblSalaries[[#This Row],[Years of Experience]]="",Filters!$I$10,VLOOKUP(tblSalaries[[#This Row],[Years of Experience]],Filters!$G$3:$I$9,3,TRUE))</f>
        <v>0</v>
      </c>
    </row>
    <row r="1435" spans="2:23" ht="15" customHeight="1" x14ac:dyDescent="0.25">
      <c r="B1435" t="s">
        <v>2831</v>
      </c>
      <c r="C1435" s="1">
        <v>41059.596608796295</v>
      </c>
      <c r="D1435">
        <v>4451.9791718606421</v>
      </c>
      <c r="E1435" t="s">
        <v>1122</v>
      </c>
      <c r="F1435" t="s">
        <v>45</v>
      </c>
      <c r="G1435" t="s">
        <v>6</v>
      </c>
      <c r="H1435" t="s">
        <v>15</v>
      </c>
      <c r="I1435">
        <v>15</v>
      </c>
      <c r="J1435" t="str">
        <f>VLOOKUP(tblSalaries[[#This Row],[clean Country]],tblCountries[[#All],[Mapping]:[Region]],2,FALSE)</f>
        <v>APAC</v>
      </c>
      <c r="L1435" s="9" t="str">
        <f>IF($T1435,tblSalaries[[#This Row],[Salary in USD]],"")</f>
        <v/>
      </c>
      <c r="M1435" s="9" t="str">
        <f>IF($T1435,tblSalaries[[#This Row],[Your Job Title]],"")</f>
        <v/>
      </c>
      <c r="N1435" s="9" t="str">
        <f>IF($T1435,tblSalaries[[#This Row],[Job Type]],"")</f>
        <v/>
      </c>
      <c r="O1435" s="9" t="str">
        <f>IF($T1435,tblSalaries[[#This Row],[clean Country]],"")</f>
        <v/>
      </c>
      <c r="P1435" s="9" t="str">
        <f>IF($T1435,tblSalaries[[#This Row],[How many hours of a day you work on Excel]],"")</f>
        <v/>
      </c>
      <c r="Q1435" s="9" t="str">
        <f>IF($T1435,tblSalaries[[#This Row],[Years of Experience]],"")</f>
        <v/>
      </c>
      <c r="R1435" s="9" t="str">
        <f>IF($T1435,tblSalaries[[#This Row],[Region]],"")</f>
        <v/>
      </c>
      <c r="T1435" s="11">
        <f t="shared" si="22"/>
        <v>0</v>
      </c>
      <c r="U1435" s="11">
        <f>VLOOKUP(tblSalaries[[#This Row],[Region]],SReg,2,FALSE)</f>
        <v>0</v>
      </c>
      <c r="V1435" s="11">
        <f>VLOOKUP(tblSalaries[[#This Row],[How many hours of a day you work on Excel]],SHours,2,FALSE)</f>
        <v>0</v>
      </c>
      <c r="W1435" s="11">
        <f>IF(tblSalaries[[#This Row],[Years of Experience]]="",Filters!$I$10,VLOOKUP(tblSalaries[[#This Row],[Years of Experience]],Filters!$G$3:$I$9,3,TRUE))</f>
        <v>1</v>
      </c>
    </row>
    <row r="1436" spans="2:23" ht="15" customHeight="1" x14ac:dyDescent="0.25">
      <c r="B1436" t="s">
        <v>2832</v>
      </c>
      <c r="C1436" s="1">
        <v>41059.598576388889</v>
      </c>
      <c r="D1436">
        <v>6410.8500074793246</v>
      </c>
      <c r="E1436" t="s">
        <v>215</v>
      </c>
      <c r="F1436" t="s">
        <v>17</v>
      </c>
      <c r="G1436" t="s">
        <v>6</v>
      </c>
      <c r="H1436" t="s">
        <v>15</v>
      </c>
      <c r="I1436">
        <v>6</v>
      </c>
      <c r="J1436" t="str">
        <f>VLOOKUP(tblSalaries[[#This Row],[clean Country]],tblCountries[[#All],[Mapping]:[Region]],2,FALSE)</f>
        <v>APAC</v>
      </c>
      <c r="L1436" s="9" t="str">
        <f>IF($T1436,tblSalaries[[#This Row],[Salary in USD]],"")</f>
        <v/>
      </c>
      <c r="M1436" s="9" t="str">
        <f>IF($T1436,tblSalaries[[#This Row],[Your Job Title]],"")</f>
        <v/>
      </c>
      <c r="N1436" s="9" t="str">
        <f>IF($T1436,tblSalaries[[#This Row],[Job Type]],"")</f>
        <v/>
      </c>
      <c r="O1436" s="9" t="str">
        <f>IF($T1436,tblSalaries[[#This Row],[clean Country]],"")</f>
        <v/>
      </c>
      <c r="P1436" s="9" t="str">
        <f>IF($T1436,tblSalaries[[#This Row],[How many hours of a day you work on Excel]],"")</f>
        <v/>
      </c>
      <c r="Q1436" s="9" t="str">
        <f>IF($T1436,tblSalaries[[#This Row],[Years of Experience]],"")</f>
        <v/>
      </c>
      <c r="R1436" s="9" t="str">
        <f>IF($T1436,tblSalaries[[#This Row],[Region]],"")</f>
        <v/>
      </c>
      <c r="T1436" s="11">
        <f t="shared" si="22"/>
        <v>0</v>
      </c>
      <c r="U1436" s="11">
        <f>VLOOKUP(tblSalaries[[#This Row],[Region]],SReg,2,FALSE)</f>
        <v>0</v>
      </c>
      <c r="V1436" s="11">
        <f>VLOOKUP(tblSalaries[[#This Row],[How many hours of a day you work on Excel]],SHours,2,FALSE)</f>
        <v>0</v>
      </c>
      <c r="W1436" s="11">
        <f>IF(tblSalaries[[#This Row],[Years of Experience]]="",Filters!$I$10,VLOOKUP(tblSalaries[[#This Row],[Years of Experience]],Filters!$G$3:$I$9,3,TRUE))</f>
        <v>0</v>
      </c>
    </row>
    <row r="1437" spans="2:23" ht="15" customHeight="1" x14ac:dyDescent="0.25">
      <c r="B1437" t="s">
        <v>2833</v>
      </c>
      <c r="C1437" s="1">
        <v>41059.603437500002</v>
      </c>
      <c r="D1437">
        <v>20479.104190558952</v>
      </c>
      <c r="E1437" t="s">
        <v>168</v>
      </c>
      <c r="F1437" t="s">
        <v>45</v>
      </c>
      <c r="G1437" t="s">
        <v>6</v>
      </c>
      <c r="H1437" t="s">
        <v>10</v>
      </c>
      <c r="I1437">
        <v>12</v>
      </c>
      <c r="J1437" t="str">
        <f>VLOOKUP(tblSalaries[[#This Row],[clean Country]],tblCountries[[#All],[Mapping]:[Region]],2,FALSE)</f>
        <v>APAC</v>
      </c>
      <c r="L1437" s="9" t="str">
        <f>IF($T1437,tblSalaries[[#This Row],[Salary in USD]],"")</f>
        <v/>
      </c>
      <c r="M1437" s="9" t="str">
        <f>IF($T1437,tblSalaries[[#This Row],[Your Job Title]],"")</f>
        <v/>
      </c>
      <c r="N1437" s="9" t="str">
        <f>IF($T1437,tblSalaries[[#This Row],[Job Type]],"")</f>
        <v/>
      </c>
      <c r="O1437" s="9" t="str">
        <f>IF($T1437,tblSalaries[[#This Row],[clean Country]],"")</f>
        <v/>
      </c>
      <c r="P1437" s="9" t="str">
        <f>IF($T1437,tblSalaries[[#This Row],[How many hours of a day you work on Excel]],"")</f>
        <v/>
      </c>
      <c r="Q1437" s="9" t="str">
        <f>IF($T1437,tblSalaries[[#This Row],[Years of Experience]],"")</f>
        <v/>
      </c>
      <c r="R1437" s="9" t="str">
        <f>IF($T1437,tblSalaries[[#This Row],[Region]],"")</f>
        <v/>
      </c>
      <c r="T1437" s="11">
        <f t="shared" si="22"/>
        <v>0</v>
      </c>
      <c r="U1437" s="11">
        <f>VLOOKUP(tblSalaries[[#This Row],[Region]],SReg,2,FALSE)</f>
        <v>0</v>
      </c>
      <c r="V1437" s="11">
        <f>VLOOKUP(tblSalaries[[#This Row],[How many hours of a day you work on Excel]],SHours,2,FALSE)</f>
        <v>1</v>
      </c>
      <c r="W1437" s="11">
        <f>IF(tblSalaries[[#This Row],[Years of Experience]]="",Filters!$I$10,VLOOKUP(tblSalaries[[#This Row],[Years of Experience]],Filters!$G$3:$I$9,3,TRUE))</f>
        <v>1</v>
      </c>
    </row>
    <row r="1438" spans="2:23" ht="15" customHeight="1" x14ac:dyDescent="0.25">
      <c r="B1438" t="s">
        <v>2834</v>
      </c>
      <c r="C1438" s="1">
        <v>41059.605243055557</v>
      </c>
      <c r="D1438">
        <v>11040.908346214392</v>
      </c>
      <c r="E1438" t="s">
        <v>1123</v>
      </c>
      <c r="F1438" t="s">
        <v>17</v>
      </c>
      <c r="G1438" t="s">
        <v>6</v>
      </c>
      <c r="H1438" t="s">
        <v>22</v>
      </c>
      <c r="I1438">
        <v>5</v>
      </c>
      <c r="J1438" t="str">
        <f>VLOOKUP(tblSalaries[[#This Row],[clean Country]],tblCountries[[#All],[Mapping]:[Region]],2,FALSE)</f>
        <v>APAC</v>
      </c>
      <c r="L1438" s="9" t="str">
        <f>IF($T1438,tblSalaries[[#This Row],[Salary in USD]],"")</f>
        <v/>
      </c>
      <c r="M1438" s="9" t="str">
        <f>IF($T1438,tblSalaries[[#This Row],[Your Job Title]],"")</f>
        <v/>
      </c>
      <c r="N1438" s="9" t="str">
        <f>IF($T1438,tblSalaries[[#This Row],[Job Type]],"")</f>
        <v/>
      </c>
      <c r="O1438" s="9" t="str">
        <f>IF($T1438,tblSalaries[[#This Row],[clean Country]],"")</f>
        <v/>
      </c>
      <c r="P1438" s="9" t="str">
        <f>IF($T1438,tblSalaries[[#This Row],[How many hours of a day you work on Excel]],"")</f>
        <v/>
      </c>
      <c r="Q1438" s="9" t="str">
        <f>IF($T1438,tblSalaries[[#This Row],[Years of Experience]],"")</f>
        <v/>
      </c>
      <c r="R1438" s="9" t="str">
        <f>IF($T1438,tblSalaries[[#This Row],[Region]],"")</f>
        <v/>
      </c>
      <c r="T1438" s="11">
        <f t="shared" si="22"/>
        <v>0</v>
      </c>
      <c r="U1438" s="11">
        <f>VLOOKUP(tblSalaries[[#This Row],[Region]],SReg,2,FALSE)</f>
        <v>0</v>
      </c>
      <c r="V1438" s="11">
        <f>VLOOKUP(tblSalaries[[#This Row],[How many hours of a day you work on Excel]],SHours,2,FALSE)</f>
        <v>0</v>
      </c>
      <c r="W1438" s="11">
        <f>IF(tblSalaries[[#This Row],[Years of Experience]]="",Filters!$I$10,VLOOKUP(tblSalaries[[#This Row],[Years of Experience]],Filters!$G$3:$I$9,3,TRUE))</f>
        <v>0</v>
      </c>
    </row>
    <row r="1439" spans="2:23" ht="15" customHeight="1" x14ac:dyDescent="0.25">
      <c r="B1439" t="s">
        <v>2835</v>
      </c>
      <c r="C1439" s="1">
        <v>41059.665983796294</v>
      </c>
      <c r="D1439">
        <v>17807.916687442568</v>
      </c>
      <c r="E1439" t="s">
        <v>515</v>
      </c>
      <c r="F1439" t="s">
        <v>56</v>
      </c>
      <c r="G1439" t="s">
        <v>6</v>
      </c>
      <c r="H1439" t="s">
        <v>15</v>
      </c>
      <c r="I1439">
        <v>7</v>
      </c>
      <c r="J1439" t="str">
        <f>VLOOKUP(tblSalaries[[#This Row],[clean Country]],tblCountries[[#All],[Mapping]:[Region]],2,FALSE)</f>
        <v>APAC</v>
      </c>
      <c r="L1439" s="9" t="str">
        <f>IF($T1439,tblSalaries[[#This Row],[Salary in USD]],"")</f>
        <v/>
      </c>
      <c r="M1439" s="9" t="str">
        <f>IF($T1439,tblSalaries[[#This Row],[Your Job Title]],"")</f>
        <v/>
      </c>
      <c r="N1439" s="9" t="str">
        <f>IF($T1439,tblSalaries[[#This Row],[Job Type]],"")</f>
        <v/>
      </c>
      <c r="O1439" s="9" t="str">
        <f>IF($T1439,tblSalaries[[#This Row],[clean Country]],"")</f>
        <v/>
      </c>
      <c r="P1439" s="9" t="str">
        <f>IF($T1439,tblSalaries[[#This Row],[How many hours of a day you work on Excel]],"")</f>
        <v/>
      </c>
      <c r="Q1439" s="9" t="str">
        <f>IF($T1439,tblSalaries[[#This Row],[Years of Experience]],"")</f>
        <v/>
      </c>
      <c r="R1439" s="9" t="str">
        <f>IF($T1439,tblSalaries[[#This Row],[Region]],"")</f>
        <v/>
      </c>
      <c r="T1439" s="11">
        <f t="shared" si="22"/>
        <v>0</v>
      </c>
      <c r="U1439" s="11">
        <f>VLOOKUP(tblSalaries[[#This Row],[Region]],SReg,2,FALSE)</f>
        <v>0</v>
      </c>
      <c r="V1439" s="11">
        <f>VLOOKUP(tblSalaries[[#This Row],[How many hours of a day you work on Excel]],SHours,2,FALSE)</f>
        <v>0</v>
      </c>
      <c r="W1439" s="11">
        <f>IF(tblSalaries[[#This Row],[Years of Experience]]="",Filters!$I$10,VLOOKUP(tblSalaries[[#This Row],[Years of Experience]],Filters!$G$3:$I$9,3,TRUE))</f>
        <v>0</v>
      </c>
    </row>
    <row r="1440" spans="2:23" ht="15" customHeight="1" x14ac:dyDescent="0.25">
      <c r="B1440" t="s">
        <v>2836</v>
      </c>
      <c r="C1440" s="1">
        <v>41059.675393518519</v>
      </c>
      <c r="D1440">
        <v>3561.5833374885137</v>
      </c>
      <c r="E1440" t="s">
        <v>581</v>
      </c>
      <c r="F1440" t="s">
        <v>17</v>
      </c>
      <c r="G1440" t="s">
        <v>6</v>
      </c>
      <c r="H1440" t="s">
        <v>7</v>
      </c>
      <c r="I1440">
        <v>11</v>
      </c>
      <c r="J1440" t="str">
        <f>VLOOKUP(tblSalaries[[#This Row],[clean Country]],tblCountries[[#All],[Mapping]:[Region]],2,FALSE)</f>
        <v>APAC</v>
      </c>
      <c r="L1440" s="9" t="str">
        <f>IF($T1440,tblSalaries[[#This Row],[Salary in USD]],"")</f>
        <v/>
      </c>
      <c r="M1440" s="9" t="str">
        <f>IF($T1440,tblSalaries[[#This Row],[Your Job Title]],"")</f>
        <v/>
      </c>
      <c r="N1440" s="9" t="str">
        <f>IF($T1440,tblSalaries[[#This Row],[Job Type]],"")</f>
        <v/>
      </c>
      <c r="O1440" s="9" t="str">
        <f>IF($T1440,tblSalaries[[#This Row],[clean Country]],"")</f>
        <v/>
      </c>
      <c r="P1440" s="9" t="str">
        <f>IF($T1440,tblSalaries[[#This Row],[How many hours of a day you work on Excel]],"")</f>
        <v/>
      </c>
      <c r="Q1440" s="9" t="str">
        <f>IF($T1440,tblSalaries[[#This Row],[Years of Experience]],"")</f>
        <v/>
      </c>
      <c r="R1440" s="9" t="str">
        <f>IF($T1440,tblSalaries[[#This Row],[Region]],"")</f>
        <v/>
      </c>
      <c r="T1440" s="11">
        <f t="shared" si="22"/>
        <v>0</v>
      </c>
      <c r="U1440" s="11">
        <f>VLOOKUP(tblSalaries[[#This Row],[Region]],SReg,2,FALSE)</f>
        <v>0</v>
      </c>
      <c r="V1440" s="11">
        <f>VLOOKUP(tblSalaries[[#This Row],[How many hours of a day you work on Excel]],SHours,2,FALSE)</f>
        <v>1</v>
      </c>
      <c r="W1440" s="11">
        <f>IF(tblSalaries[[#This Row],[Years of Experience]]="",Filters!$I$10,VLOOKUP(tblSalaries[[#This Row],[Years of Experience]],Filters!$G$3:$I$9,3,TRUE))</f>
        <v>1</v>
      </c>
    </row>
    <row r="1441" spans="2:23" ht="15" customHeight="1" x14ac:dyDescent="0.25">
      <c r="B1441" t="s">
        <v>2837</v>
      </c>
      <c r="C1441" s="1">
        <v>41059.682164351849</v>
      </c>
      <c r="D1441">
        <v>26795.030625143831</v>
      </c>
      <c r="E1441" t="s">
        <v>1124</v>
      </c>
      <c r="F1441" t="s">
        <v>17</v>
      </c>
      <c r="G1441" t="s">
        <v>59</v>
      </c>
      <c r="H1441" t="s">
        <v>15</v>
      </c>
      <c r="I1441">
        <v>5</v>
      </c>
      <c r="J1441" t="str">
        <f>VLOOKUP(tblSalaries[[#This Row],[clean Country]],tblCountries[[#All],[Mapping]:[Region]],2,FALSE)</f>
        <v>EMEA</v>
      </c>
      <c r="L1441" s="9" t="str">
        <f>IF($T1441,tblSalaries[[#This Row],[Salary in USD]],"")</f>
        <v/>
      </c>
      <c r="M1441" s="9" t="str">
        <f>IF($T1441,tblSalaries[[#This Row],[Your Job Title]],"")</f>
        <v/>
      </c>
      <c r="N1441" s="9" t="str">
        <f>IF($T1441,tblSalaries[[#This Row],[Job Type]],"")</f>
        <v/>
      </c>
      <c r="O1441" s="9" t="str">
        <f>IF($T1441,tblSalaries[[#This Row],[clean Country]],"")</f>
        <v/>
      </c>
      <c r="P1441" s="9" t="str">
        <f>IF($T1441,tblSalaries[[#This Row],[How many hours of a day you work on Excel]],"")</f>
        <v/>
      </c>
      <c r="Q1441" s="9" t="str">
        <f>IF($T1441,tblSalaries[[#This Row],[Years of Experience]],"")</f>
        <v/>
      </c>
      <c r="R1441" s="9" t="str">
        <f>IF($T1441,tblSalaries[[#This Row],[Region]],"")</f>
        <v/>
      </c>
      <c r="T1441" s="11">
        <f t="shared" si="22"/>
        <v>0</v>
      </c>
      <c r="U1441" s="11">
        <f>VLOOKUP(tblSalaries[[#This Row],[Region]],SReg,2,FALSE)</f>
        <v>0</v>
      </c>
      <c r="V1441" s="11">
        <f>VLOOKUP(tblSalaries[[#This Row],[How many hours of a day you work on Excel]],SHours,2,FALSE)</f>
        <v>0</v>
      </c>
      <c r="W1441" s="11">
        <f>IF(tblSalaries[[#This Row],[Years of Experience]]="",Filters!$I$10,VLOOKUP(tblSalaries[[#This Row],[Years of Experience]],Filters!$G$3:$I$9,3,TRUE))</f>
        <v>0</v>
      </c>
    </row>
    <row r="1442" spans="2:23" ht="15" customHeight="1" x14ac:dyDescent="0.25">
      <c r="B1442" t="s">
        <v>2838</v>
      </c>
      <c r="C1442" s="1">
        <v>41059.700370370374</v>
      </c>
      <c r="D1442">
        <v>20400</v>
      </c>
      <c r="E1442" t="s">
        <v>1125</v>
      </c>
      <c r="F1442" t="s">
        <v>45</v>
      </c>
      <c r="G1442" t="s">
        <v>1013</v>
      </c>
      <c r="H1442" t="s">
        <v>22</v>
      </c>
      <c r="I1442">
        <v>10</v>
      </c>
      <c r="J1442" t="str">
        <f>VLOOKUP(tblSalaries[[#This Row],[clean Country]],tblCountries[[#All],[Mapping]:[Region]],2,FALSE)</f>
        <v>APAC</v>
      </c>
      <c r="L1442" s="9" t="str">
        <f>IF($T1442,tblSalaries[[#This Row],[Salary in USD]],"")</f>
        <v/>
      </c>
      <c r="M1442" s="9" t="str">
        <f>IF($T1442,tblSalaries[[#This Row],[Your Job Title]],"")</f>
        <v/>
      </c>
      <c r="N1442" s="9" t="str">
        <f>IF($T1442,tblSalaries[[#This Row],[Job Type]],"")</f>
        <v/>
      </c>
      <c r="O1442" s="9" t="str">
        <f>IF($T1442,tblSalaries[[#This Row],[clean Country]],"")</f>
        <v/>
      </c>
      <c r="P1442" s="9" t="str">
        <f>IF($T1442,tblSalaries[[#This Row],[How many hours of a day you work on Excel]],"")</f>
        <v/>
      </c>
      <c r="Q1442" s="9" t="str">
        <f>IF($T1442,tblSalaries[[#This Row],[Years of Experience]],"")</f>
        <v/>
      </c>
      <c r="R1442" s="9" t="str">
        <f>IF($T1442,tblSalaries[[#This Row],[Region]],"")</f>
        <v/>
      </c>
      <c r="T1442" s="11">
        <f t="shared" si="22"/>
        <v>0</v>
      </c>
      <c r="U1442" s="11">
        <f>VLOOKUP(tblSalaries[[#This Row],[Region]],SReg,2,FALSE)</f>
        <v>0</v>
      </c>
      <c r="V1442" s="11">
        <f>VLOOKUP(tblSalaries[[#This Row],[How many hours of a day you work on Excel]],SHours,2,FALSE)</f>
        <v>0</v>
      </c>
      <c r="W1442" s="11">
        <f>IF(tblSalaries[[#This Row],[Years of Experience]]="",Filters!$I$10,VLOOKUP(tblSalaries[[#This Row],[Years of Experience]],Filters!$G$3:$I$9,3,TRUE))</f>
        <v>1</v>
      </c>
    </row>
    <row r="1443" spans="2:23" ht="15" customHeight="1" x14ac:dyDescent="0.25">
      <c r="B1443" t="s">
        <v>2839</v>
      </c>
      <c r="C1443" s="1">
        <v>41059.700868055559</v>
      </c>
      <c r="D1443">
        <v>39404.456801682099</v>
      </c>
      <c r="E1443" t="s">
        <v>1127</v>
      </c>
      <c r="F1443" t="s">
        <v>258</v>
      </c>
      <c r="G1443" t="s">
        <v>59</v>
      </c>
      <c r="H1443" t="s">
        <v>7</v>
      </c>
      <c r="I1443">
        <v>35</v>
      </c>
      <c r="J1443" t="str">
        <f>VLOOKUP(tblSalaries[[#This Row],[clean Country]],tblCountries[[#All],[Mapping]:[Region]],2,FALSE)</f>
        <v>EMEA</v>
      </c>
      <c r="L1443" s="9" t="str">
        <f>IF($T1443,tblSalaries[[#This Row],[Salary in USD]],"")</f>
        <v/>
      </c>
      <c r="M1443" s="9" t="str">
        <f>IF($T1443,tblSalaries[[#This Row],[Your Job Title]],"")</f>
        <v/>
      </c>
      <c r="N1443" s="9" t="str">
        <f>IF($T1443,tblSalaries[[#This Row],[Job Type]],"")</f>
        <v/>
      </c>
      <c r="O1443" s="9" t="str">
        <f>IF($T1443,tblSalaries[[#This Row],[clean Country]],"")</f>
        <v/>
      </c>
      <c r="P1443" s="9" t="str">
        <f>IF($T1443,tblSalaries[[#This Row],[How many hours of a day you work on Excel]],"")</f>
        <v/>
      </c>
      <c r="Q1443" s="9" t="str">
        <f>IF($T1443,tblSalaries[[#This Row],[Years of Experience]],"")</f>
        <v/>
      </c>
      <c r="R1443" s="9" t="str">
        <f>IF($T1443,tblSalaries[[#This Row],[Region]],"")</f>
        <v/>
      </c>
      <c r="T1443" s="11">
        <f t="shared" si="22"/>
        <v>0</v>
      </c>
      <c r="U1443" s="11">
        <f>VLOOKUP(tblSalaries[[#This Row],[Region]],SReg,2,FALSE)</f>
        <v>0</v>
      </c>
      <c r="V1443" s="11">
        <f>VLOOKUP(tblSalaries[[#This Row],[How many hours of a day you work on Excel]],SHours,2,FALSE)</f>
        <v>1</v>
      </c>
      <c r="W1443" s="11">
        <f>IF(tblSalaries[[#This Row],[Years of Experience]]="",Filters!$I$10,VLOOKUP(tblSalaries[[#This Row],[Years of Experience]],Filters!$G$3:$I$9,3,TRUE))</f>
        <v>1</v>
      </c>
    </row>
    <row r="1444" spans="2:23" ht="15" customHeight="1" x14ac:dyDescent="0.25">
      <c r="B1444" t="s">
        <v>2840</v>
      </c>
      <c r="C1444" s="1">
        <v>41059.705451388887</v>
      </c>
      <c r="D1444">
        <v>149907.13380100971</v>
      </c>
      <c r="E1444" t="s">
        <v>1128</v>
      </c>
      <c r="F1444" t="s">
        <v>17</v>
      </c>
      <c r="G1444" t="s">
        <v>723</v>
      </c>
      <c r="H1444" t="s">
        <v>7</v>
      </c>
      <c r="I1444">
        <v>7</v>
      </c>
      <c r="J1444" t="str">
        <f>VLOOKUP(tblSalaries[[#This Row],[clean Country]],tblCountries[[#All],[Mapping]:[Region]],2,FALSE)</f>
        <v>EMEA</v>
      </c>
      <c r="L1444" s="9" t="str">
        <f>IF($T1444,tblSalaries[[#This Row],[Salary in USD]],"")</f>
        <v/>
      </c>
      <c r="M1444" s="9" t="str">
        <f>IF($T1444,tblSalaries[[#This Row],[Your Job Title]],"")</f>
        <v/>
      </c>
      <c r="N1444" s="9" t="str">
        <f>IF($T1444,tblSalaries[[#This Row],[Job Type]],"")</f>
        <v/>
      </c>
      <c r="O1444" s="9" t="str">
        <f>IF($T1444,tblSalaries[[#This Row],[clean Country]],"")</f>
        <v/>
      </c>
      <c r="P1444" s="9" t="str">
        <f>IF($T1444,tblSalaries[[#This Row],[How many hours of a day you work on Excel]],"")</f>
        <v/>
      </c>
      <c r="Q1444" s="9" t="str">
        <f>IF($T1444,tblSalaries[[#This Row],[Years of Experience]],"")</f>
        <v/>
      </c>
      <c r="R1444" s="9" t="str">
        <f>IF($T1444,tblSalaries[[#This Row],[Region]],"")</f>
        <v/>
      </c>
      <c r="T1444" s="11">
        <f t="shared" si="22"/>
        <v>0</v>
      </c>
      <c r="U1444" s="11">
        <f>VLOOKUP(tblSalaries[[#This Row],[Region]],SReg,2,FALSE)</f>
        <v>0</v>
      </c>
      <c r="V1444" s="11">
        <f>VLOOKUP(tblSalaries[[#This Row],[How many hours of a day you work on Excel]],SHours,2,FALSE)</f>
        <v>1</v>
      </c>
      <c r="W1444" s="11">
        <f>IF(tblSalaries[[#This Row],[Years of Experience]]="",Filters!$I$10,VLOOKUP(tblSalaries[[#This Row],[Years of Experience]],Filters!$G$3:$I$9,3,TRUE))</f>
        <v>0</v>
      </c>
    </row>
    <row r="1445" spans="2:23" ht="15" customHeight="1" x14ac:dyDescent="0.25">
      <c r="B1445" t="s">
        <v>2841</v>
      </c>
      <c r="C1445" s="1">
        <v>41059.709143518521</v>
      </c>
      <c r="D1445">
        <v>4095.8208381117906</v>
      </c>
      <c r="E1445" t="s">
        <v>1130</v>
      </c>
      <c r="F1445" t="s">
        <v>17</v>
      </c>
      <c r="G1445" t="s">
        <v>6</v>
      </c>
      <c r="H1445" t="s">
        <v>7</v>
      </c>
      <c r="I1445">
        <v>1.6</v>
      </c>
      <c r="J1445" t="str">
        <f>VLOOKUP(tblSalaries[[#This Row],[clean Country]],tblCountries[[#All],[Mapping]:[Region]],2,FALSE)</f>
        <v>APAC</v>
      </c>
      <c r="L1445" s="9" t="str">
        <f>IF($T1445,tblSalaries[[#This Row],[Salary in USD]],"")</f>
        <v/>
      </c>
      <c r="M1445" s="9" t="str">
        <f>IF($T1445,tblSalaries[[#This Row],[Your Job Title]],"")</f>
        <v/>
      </c>
      <c r="N1445" s="9" t="str">
        <f>IF($T1445,tblSalaries[[#This Row],[Job Type]],"")</f>
        <v/>
      </c>
      <c r="O1445" s="9" t="str">
        <f>IF($T1445,tblSalaries[[#This Row],[clean Country]],"")</f>
        <v/>
      </c>
      <c r="P1445" s="9" t="str">
        <f>IF($T1445,tblSalaries[[#This Row],[How many hours of a day you work on Excel]],"")</f>
        <v/>
      </c>
      <c r="Q1445" s="9" t="str">
        <f>IF($T1445,tblSalaries[[#This Row],[Years of Experience]],"")</f>
        <v/>
      </c>
      <c r="R1445" s="9" t="str">
        <f>IF($T1445,tblSalaries[[#This Row],[Region]],"")</f>
        <v/>
      </c>
      <c r="T1445" s="11">
        <f t="shared" si="22"/>
        <v>0</v>
      </c>
      <c r="U1445" s="11">
        <f>VLOOKUP(tblSalaries[[#This Row],[Region]],SReg,2,FALSE)</f>
        <v>0</v>
      </c>
      <c r="V1445" s="11">
        <f>VLOOKUP(tblSalaries[[#This Row],[How many hours of a day you work on Excel]],SHours,2,FALSE)</f>
        <v>1</v>
      </c>
      <c r="W1445" s="11">
        <f>IF(tblSalaries[[#This Row],[Years of Experience]]="",Filters!$I$10,VLOOKUP(tblSalaries[[#This Row],[Years of Experience]],Filters!$G$3:$I$9,3,TRUE))</f>
        <v>0</v>
      </c>
    </row>
    <row r="1446" spans="2:23" ht="15" customHeight="1" x14ac:dyDescent="0.25">
      <c r="B1446" t="s">
        <v>2842</v>
      </c>
      <c r="C1446" s="1">
        <v>41059.711724537039</v>
      </c>
      <c r="D1446">
        <v>127488.70705032947</v>
      </c>
      <c r="E1446" t="s">
        <v>1131</v>
      </c>
      <c r="F1446" t="s">
        <v>258</v>
      </c>
      <c r="G1446" t="s">
        <v>70</v>
      </c>
      <c r="H1446" t="s">
        <v>7</v>
      </c>
      <c r="I1446">
        <v>7</v>
      </c>
      <c r="J1446" t="str">
        <f>VLOOKUP(tblSalaries[[#This Row],[clean Country]],tblCountries[[#All],[Mapping]:[Region]],2,FALSE)</f>
        <v>APAC</v>
      </c>
      <c r="L1446" s="9" t="str">
        <f>IF($T1446,tblSalaries[[#This Row],[Salary in USD]],"")</f>
        <v/>
      </c>
      <c r="M1446" s="9" t="str">
        <f>IF($T1446,tblSalaries[[#This Row],[Your Job Title]],"")</f>
        <v/>
      </c>
      <c r="N1446" s="9" t="str">
        <f>IF($T1446,tblSalaries[[#This Row],[Job Type]],"")</f>
        <v/>
      </c>
      <c r="O1446" s="9" t="str">
        <f>IF($T1446,tblSalaries[[#This Row],[clean Country]],"")</f>
        <v/>
      </c>
      <c r="P1446" s="9" t="str">
        <f>IF($T1446,tblSalaries[[#This Row],[How many hours of a day you work on Excel]],"")</f>
        <v/>
      </c>
      <c r="Q1446" s="9" t="str">
        <f>IF($T1446,tblSalaries[[#This Row],[Years of Experience]],"")</f>
        <v/>
      </c>
      <c r="R1446" s="9" t="str">
        <f>IF($T1446,tblSalaries[[#This Row],[Region]],"")</f>
        <v/>
      </c>
      <c r="T1446" s="11">
        <f t="shared" si="22"/>
        <v>0</v>
      </c>
      <c r="U1446" s="11">
        <f>VLOOKUP(tblSalaries[[#This Row],[Region]],SReg,2,FALSE)</f>
        <v>0</v>
      </c>
      <c r="V1446" s="11">
        <f>VLOOKUP(tblSalaries[[#This Row],[How many hours of a day you work on Excel]],SHours,2,FALSE)</f>
        <v>1</v>
      </c>
      <c r="W1446" s="11">
        <f>IF(tblSalaries[[#This Row],[Years of Experience]]="",Filters!$I$10,VLOOKUP(tblSalaries[[#This Row],[Years of Experience]],Filters!$G$3:$I$9,3,TRUE))</f>
        <v>0</v>
      </c>
    </row>
    <row r="1447" spans="2:23" ht="15" customHeight="1" x14ac:dyDescent="0.25">
      <c r="B1447" t="s">
        <v>2843</v>
      </c>
      <c r="C1447" s="1">
        <v>41059.713738425926</v>
      </c>
      <c r="D1447">
        <v>58318.59606648951</v>
      </c>
      <c r="E1447" t="s">
        <v>1132</v>
      </c>
      <c r="F1447" t="s">
        <v>45</v>
      </c>
      <c r="G1447" t="s">
        <v>59</v>
      </c>
      <c r="H1447" t="s">
        <v>10</v>
      </c>
      <c r="I1447">
        <v>20</v>
      </c>
      <c r="J1447" t="str">
        <f>VLOOKUP(tblSalaries[[#This Row],[clean Country]],tblCountries[[#All],[Mapping]:[Region]],2,FALSE)</f>
        <v>EMEA</v>
      </c>
      <c r="L1447" s="9" t="str">
        <f>IF($T1447,tblSalaries[[#This Row],[Salary in USD]],"")</f>
        <v/>
      </c>
      <c r="M1447" s="9" t="str">
        <f>IF($T1447,tblSalaries[[#This Row],[Your Job Title]],"")</f>
        <v/>
      </c>
      <c r="N1447" s="9" t="str">
        <f>IF($T1447,tblSalaries[[#This Row],[Job Type]],"")</f>
        <v/>
      </c>
      <c r="O1447" s="9" t="str">
        <f>IF($T1447,tblSalaries[[#This Row],[clean Country]],"")</f>
        <v/>
      </c>
      <c r="P1447" s="9" t="str">
        <f>IF($T1447,tblSalaries[[#This Row],[How many hours of a day you work on Excel]],"")</f>
        <v/>
      </c>
      <c r="Q1447" s="9" t="str">
        <f>IF($T1447,tblSalaries[[#This Row],[Years of Experience]],"")</f>
        <v/>
      </c>
      <c r="R1447" s="9" t="str">
        <f>IF($T1447,tblSalaries[[#This Row],[Region]],"")</f>
        <v/>
      </c>
      <c r="T1447" s="11">
        <f t="shared" si="22"/>
        <v>0</v>
      </c>
      <c r="U1447" s="11">
        <f>VLOOKUP(tblSalaries[[#This Row],[Region]],SReg,2,FALSE)</f>
        <v>0</v>
      </c>
      <c r="V1447" s="11">
        <f>VLOOKUP(tblSalaries[[#This Row],[How many hours of a day you work on Excel]],SHours,2,FALSE)</f>
        <v>1</v>
      </c>
      <c r="W1447" s="11">
        <f>IF(tblSalaries[[#This Row],[Years of Experience]]="",Filters!$I$10,VLOOKUP(tblSalaries[[#This Row],[Years of Experience]],Filters!$G$3:$I$9,3,TRUE))</f>
        <v>1</v>
      </c>
    </row>
    <row r="1448" spans="2:23" ht="15" customHeight="1" x14ac:dyDescent="0.25">
      <c r="B1448" t="s">
        <v>2844</v>
      </c>
      <c r="C1448" s="1">
        <v>41059.718368055554</v>
      </c>
      <c r="D1448">
        <v>9509.8988293070688</v>
      </c>
      <c r="E1448" t="s">
        <v>1133</v>
      </c>
      <c r="F1448" t="s">
        <v>391</v>
      </c>
      <c r="G1448" t="s">
        <v>41</v>
      </c>
      <c r="H1448" t="s">
        <v>7</v>
      </c>
      <c r="I1448">
        <v>2</v>
      </c>
      <c r="J1448" t="str">
        <f>VLOOKUP(tblSalaries[[#This Row],[clean Country]],tblCountries[[#All],[Mapping]:[Region]],2,FALSE)</f>
        <v>EMEA</v>
      </c>
      <c r="L1448" s="9" t="str">
        <f>IF($T1448,tblSalaries[[#This Row],[Salary in USD]],"")</f>
        <v/>
      </c>
      <c r="M1448" s="9" t="str">
        <f>IF($T1448,tblSalaries[[#This Row],[Your Job Title]],"")</f>
        <v/>
      </c>
      <c r="N1448" s="9" t="str">
        <f>IF($T1448,tblSalaries[[#This Row],[Job Type]],"")</f>
        <v/>
      </c>
      <c r="O1448" s="9" t="str">
        <f>IF($T1448,tblSalaries[[#This Row],[clean Country]],"")</f>
        <v/>
      </c>
      <c r="P1448" s="9" t="str">
        <f>IF($T1448,tblSalaries[[#This Row],[How many hours of a day you work on Excel]],"")</f>
        <v/>
      </c>
      <c r="Q1448" s="9" t="str">
        <f>IF($T1448,tblSalaries[[#This Row],[Years of Experience]],"")</f>
        <v/>
      </c>
      <c r="R1448" s="9" t="str">
        <f>IF($T1448,tblSalaries[[#This Row],[Region]],"")</f>
        <v/>
      </c>
      <c r="T1448" s="11">
        <f t="shared" si="22"/>
        <v>0</v>
      </c>
      <c r="U1448" s="11">
        <f>VLOOKUP(tblSalaries[[#This Row],[Region]],SReg,2,FALSE)</f>
        <v>0</v>
      </c>
      <c r="V1448" s="11">
        <f>VLOOKUP(tblSalaries[[#This Row],[How many hours of a day you work on Excel]],SHours,2,FALSE)</f>
        <v>1</v>
      </c>
      <c r="W1448" s="11">
        <f>IF(tblSalaries[[#This Row],[Years of Experience]]="",Filters!$I$10,VLOOKUP(tblSalaries[[#This Row],[Years of Experience]],Filters!$G$3:$I$9,3,TRUE))</f>
        <v>0</v>
      </c>
    </row>
    <row r="1449" spans="2:23" ht="15" customHeight="1" x14ac:dyDescent="0.25">
      <c r="B1449" t="s">
        <v>2845</v>
      </c>
      <c r="C1449" s="1">
        <v>41059.721273148149</v>
      </c>
      <c r="D1449">
        <v>12821.700014958649</v>
      </c>
      <c r="E1449" t="s">
        <v>1134</v>
      </c>
      <c r="F1449" t="s">
        <v>17</v>
      </c>
      <c r="G1449" t="s">
        <v>6</v>
      </c>
      <c r="H1449" t="s">
        <v>7</v>
      </c>
      <c r="I1449">
        <v>3</v>
      </c>
      <c r="J1449" t="str">
        <f>VLOOKUP(tblSalaries[[#This Row],[clean Country]],tblCountries[[#All],[Mapping]:[Region]],2,FALSE)</f>
        <v>APAC</v>
      </c>
      <c r="L1449" s="9" t="str">
        <f>IF($T1449,tblSalaries[[#This Row],[Salary in USD]],"")</f>
        <v/>
      </c>
      <c r="M1449" s="9" t="str">
        <f>IF($T1449,tblSalaries[[#This Row],[Your Job Title]],"")</f>
        <v/>
      </c>
      <c r="N1449" s="9" t="str">
        <f>IF($T1449,tblSalaries[[#This Row],[Job Type]],"")</f>
        <v/>
      </c>
      <c r="O1449" s="9" t="str">
        <f>IF($T1449,tblSalaries[[#This Row],[clean Country]],"")</f>
        <v/>
      </c>
      <c r="P1449" s="9" t="str">
        <f>IF($T1449,tblSalaries[[#This Row],[How many hours of a day you work on Excel]],"")</f>
        <v/>
      </c>
      <c r="Q1449" s="9" t="str">
        <f>IF($T1449,tblSalaries[[#This Row],[Years of Experience]],"")</f>
        <v/>
      </c>
      <c r="R1449" s="9" t="str">
        <f>IF($T1449,tblSalaries[[#This Row],[Region]],"")</f>
        <v/>
      </c>
      <c r="T1449" s="11">
        <f t="shared" si="22"/>
        <v>0</v>
      </c>
      <c r="U1449" s="11">
        <f>VLOOKUP(tblSalaries[[#This Row],[Region]],SReg,2,FALSE)</f>
        <v>0</v>
      </c>
      <c r="V1449" s="11">
        <f>VLOOKUP(tblSalaries[[#This Row],[How many hours of a day you work on Excel]],SHours,2,FALSE)</f>
        <v>1</v>
      </c>
      <c r="W1449" s="11">
        <f>IF(tblSalaries[[#This Row],[Years of Experience]]="",Filters!$I$10,VLOOKUP(tblSalaries[[#This Row],[Years of Experience]],Filters!$G$3:$I$9,3,TRUE))</f>
        <v>0</v>
      </c>
    </row>
    <row r="1450" spans="2:23" ht="15" customHeight="1" x14ac:dyDescent="0.25">
      <c r="B1450" t="s">
        <v>2846</v>
      </c>
      <c r="C1450" s="1">
        <v>41059.760740740741</v>
      </c>
      <c r="D1450">
        <v>4000</v>
      </c>
      <c r="E1450" t="s">
        <v>1135</v>
      </c>
      <c r="F1450" t="s">
        <v>17</v>
      </c>
      <c r="G1450" t="s">
        <v>6</v>
      </c>
      <c r="H1450" t="s">
        <v>10</v>
      </c>
      <c r="I1450">
        <v>6</v>
      </c>
      <c r="J1450" t="str">
        <f>VLOOKUP(tblSalaries[[#This Row],[clean Country]],tblCountries[[#All],[Mapping]:[Region]],2,FALSE)</f>
        <v>APAC</v>
      </c>
      <c r="L1450" s="9" t="str">
        <f>IF($T1450,tblSalaries[[#This Row],[Salary in USD]],"")</f>
        <v/>
      </c>
      <c r="M1450" s="9" t="str">
        <f>IF($T1450,tblSalaries[[#This Row],[Your Job Title]],"")</f>
        <v/>
      </c>
      <c r="N1450" s="9" t="str">
        <f>IF($T1450,tblSalaries[[#This Row],[Job Type]],"")</f>
        <v/>
      </c>
      <c r="O1450" s="9" t="str">
        <f>IF($T1450,tblSalaries[[#This Row],[clean Country]],"")</f>
        <v/>
      </c>
      <c r="P1450" s="9" t="str">
        <f>IF($T1450,tblSalaries[[#This Row],[How many hours of a day you work on Excel]],"")</f>
        <v/>
      </c>
      <c r="Q1450" s="9" t="str">
        <f>IF($T1450,tblSalaries[[#This Row],[Years of Experience]],"")</f>
        <v/>
      </c>
      <c r="R1450" s="9" t="str">
        <f>IF($T1450,tblSalaries[[#This Row],[Region]],"")</f>
        <v/>
      </c>
      <c r="T1450" s="11">
        <f t="shared" si="22"/>
        <v>0</v>
      </c>
      <c r="U1450" s="11">
        <f>VLOOKUP(tblSalaries[[#This Row],[Region]],SReg,2,FALSE)</f>
        <v>0</v>
      </c>
      <c r="V1450" s="11">
        <f>VLOOKUP(tblSalaries[[#This Row],[How many hours of a day you work on Excel]],SHours,2,FALSE)</f>
        <v>1</v>
      </c>
      <c r="W1450" s="11">
        <f>IF(tblSalaries[[#This Row],[Years of Experience]]="",Filters!$I$10,VLOOKUP(tblSalaries[[#This Row],[Years of Experience]],Filters!$G$3:$I$9,3,TRUE))</f>
        <v>0</v>
      </c>
    </row>
    <row r="1451" spans="2:23" ht="15" customHeight="1" x14ac:dyDescent="0.25">
      <c r="B1451" t="s">
        <v>2847</v>
      </c>
      <c r="C1451" s="1">
        <v>41059.76116898148</v>
      </c>
      <c r="D1451">
        <v>42000</v>
      </c>
      <c r="E1451" t="s">
        <v>1136</v>
      </c>
      <c r="F1451" t="s">
        <v>17</v>
      </c>
      <c r="G1451" t="s">
        <v>12</v>
      </c>
      <c r="H1451" t="s">
        <v>10</v>
      </c>
      <c r="I1451">
        <v>2</v>
      </c>
      <c r="J1451" t="str">
        <f>VLOOKUP(tblSalaries[[#This Row],[clean Country]],tblCountries[[#All],[Mapping]:[Region]],2,FALSE)</f>
        <v>USA</v>
      </c>
      <c r="L1451" s="9" t="str">
        <f>IF($T1451,tblSalaries[[#This Row],[Salary in USD]],"")</f>
        <v/>
      </c>
      <c r="M1451" s="9" t="str">
        <f>IF($T1451,tblSalaries[[#This Row],[Your Job Title]],"")</f>
        <v/>
      </c>
      <c r="N1451" s="9" t="str">
        <f>IF($T1451,tblSalaries[[#This Row],[Job Type]],"")</f>
        <v/>
      </c>
      <c r="O1451" s="9" t="str">
        <f>IF($T1451,tblSalaries[[#This Row],[clean Country]],"")</f>
        <v/>
      </c>
      <c r="P1451" s="9" t="str">
        <f>IF($T1451,tblSalaries[[#This Row],[How many hours of a day you work on Excel]],"")</f>
        <v/>
      </c>
      <c r="Q1451" s="9" t="str">
        <f>IF($T1451,tblSalaries[[#This Row],[Years of Experience]],"")</f>
        <v/>
      </c>
      <c r="R1451" s="9" t="str">
        <f>IF($T1451,tblSalaries[[#This Row],[Region]],"")</f>
        <v/>
      </c>
      <c r="T1451" s="11">
        <f t="shared" si="22"/>
        <v>0</v>
      </c>
      <c r="U1451" s="11">
        <f>VLOOKUP(tblSalaries[[#This Row],[Region]],SReg,2,FALSE)</f>
        <v>1</v>
      </c>
      <c r="V1451" s="11">
        <f>VLOOKUP(tblSalaries[[#This Row],[How many hours of a day you work on Excel]],SHours,2,FALSE)</f>
        <v>1</v>
      </c>
      <c r="W1451" s="11">
        <f>IF(tblSalaries[[#This Row],[Years of Experience]]="",Filters!$I$10,VLOOKUP(tblSalaries[[#This Row],[Years of Experience]],Filters!$G$3:$I$9,3,TRUE))</f>
        <v>0</v>
      </c>
    </row>
    <row r="1452" spans="2:23" ht="15" customHeight="1" x14ac:dyDescent="0.25">
      <c r="B1452" t="s">
        <v>2848</v>
      </c>
      <c r="C1452" s="1">
        <v>41059.782835648148</v>
      </c>
      <c r="D1452">
        <v>3200</v>
      </c>
      <c r="E1452" t="s">
        <v>1137</v>
      </c>
      <c r="F1452" t="s">
        <v>45</v>
      </c>
      <c r="G1452" t="s">
        <v>6</v>
      </c>
      <c r="H1452" t="s">
        <v>10</v>
      </c>
      <c r="I1452">
        <v>19</v>
      </c>
      <c r="J1452" t="str">
        <f>VLOOKUP(tblSalaries[[#This Row],[clean Country]],tblCountries[[#All],[Mapping]:[Region]],2,FALSE)</f>
        <v>APAC</v>
      </c>
      <c r="L1452" s="9" t="str">
        <f>IF($T1452,tblSalaries[[#This Row],[Salary in USD]],"")</f>
        <v/>
      </c>
      <c r="M1452" s="9" t="str">
        <f>IF($T1452,tblSalaries[[#This Row],[Your Job Title]],"")</f>
        <v/>
      </c>
      <c r="N1452" s="9" t="str">
        <f>IF($T1452,tblSalaries[[#This Row],[Job Type]],"")</f>
        <v/>
      </c>
      <c r="O1452" s="9" t="str">
        <f>IF($T1452,tblSalaries[[#This Row],[clean Country]],"")</f>
        <v/>
      </c>
      <c r="P1452" s="9" t="str">
        <f>IF($T1452,tblSalaries[[#This Row],[How many hours of a day you work on Excel]],"")</f>
        <v/>
      </c>
      <c r="Q1452" s="9" t="str">
        <f>IF($T1452,tblSalaries[[#This Row],[Years of Experience]],"")</f>
        <v/>
      </c>
      <c r="R1452" s="9" t="str">
        <f>IF($T1452,tblSalaries[[#This Row],[Region]],"")</f>
        <v/>
      </c>
      <c r="T1452" s="11">
        <f t="shared" si="22"/>
        <v>0</v>
      </c>
      <c r="U1452" s="11">
        <f>VLOOKUP(tblSalaries[[#This Row],[Region]],SReg,2,FALSE)</f>
        <v>0</v>
      </c>
      <c r="V1452" s="11">
        <f>VLOOKUP(tblSalaries[[#This Row],[How many hours of a day you work on Excel]],SHours,2,FALSE)</f>
        <v>1</v>
      </c>
      <c r="W1452" s="11">
        <f>IF(tblSalaries[[#This Row],[Years of Experience]]="",Filters!$I$10,VLOOKUP(tblSalaries[[#This Row],[Years of Experience]],Filters!$G$3:$I$9,3,TRUE))</f>
        <v>1</v>
      </c>
    </row>
    <row r="1453" spans="2:23" ht="15" customHeight="1" x14ac:dyDescent="0.25">
      <c r="B1453" t="s">
        <v>2849</v>
      </c>
      <c r="C1453" s="1">
        <v>41059.786076388889</v>
      </c>
      <c r="D1453">
        <v>60000</v>
      </c>
      <c r="E1453" t="s">
        <v>1138</v>
      </c>
      <c r="F1453" t="s">
        <v>17</v>
      </c>
      <c r="G1453" t="s">
        <v>164</v>
      </c>
      <c r="H1453" t="s">
        <v>15</v>
      </c>
      <c r="I1453">
        <v>10</v>
      </c>
      <c r="J1453" t="str">
        <f>VLOOKUP(tblSalaries[[#This Row],[clean Country]],tblCountries[[#All],[Mapping]:[Region]],2,FALSE)</f>
        <v>EMEA</v>
      </c>
      <c r="L1453" s="9" t="str">
        <f>IF($T1453,tblSalaries[[#This Row],[Salary in USD]],"")</f>
        <v/>
      </c>
      <c r="M1453" s="9" t="str">
        <f>IF($T1453,tblSalaries[[#This Row],[Your Job Title]],"")</f>
        <v/>
      </c>
      <c r="N1453" s="9" t="str">
        <f>IF($T1453,tblSalaries[[#This Row],[Job Type]],"")</f>
        <v/>
      </c>
      <c r="O1453" s="9" t="str">
        <f>IF($T1453,tblSalaries[[#This Row],[clean Country]],"")</f>
        <v/>
      </c>
      <c r="P1453" s="9" t="str">
        <f>IF($T1453,tblSalaries[[#This Row],[How many hours of a day you work on Excel]],"")</f>
        <v/>
      </c>
      <c r="Q1453" s="9" t="str">
        <f>IF($T1453,tblSalaries[[#This Row],[Years of Experience]],"")</f>
        <v/>
      </c>
      <c r="R1453" s="9" t="str">
        <f>IF($T1453,tblSalaries[[#This Row],[Region]],"")</f>
        <v/>
      </c>
      <c r="T1453" s="11">
        <f t="shared" si="22"/>
        <v>0</v>
      </c>
      <c r="U1453" s="11">
        <f>VLOOKUP(tblSalaries[[#This Row],[Region]],SReg,2,FALSE)</f>
        <v>0</v>
      </c>
      <c r="V1453" s="11">
        <f>VLOOKUP(tblSalaries[[#This Row],[How many hours of a day you work on Excel]],SHours,2,FALSE)</f>
        <v>0</v>
      </c>
      <c r="W1453" s="11">
        <f>IF(tblSalaries[[#This Row],[Years of Experience]]="",Filters!$I$10,VLOOKUP(tblSalaries[[#This Row],[Years of Experience]],Filters!$G$3:$I$9,3,TRUE))</f>
        <v>1</v>
      </c>
    </row>
    <row r="1454" spans="2:23" ht="15" customHeight="1" x14ac:dyDescent="0.25">
      <c r="B1454" t="s">
        <v>2850</v>
      </c>
      <c r="C1454" s="1">
        <v>41059.792592592596</v>
      </c>
      <c r="D1454">
        <v>85000</v>
      </c>
      <c r="E1454" t="s">
        <v>1139</v>
      </c>
      <c r="F1454" t="s">
        <v>17</v>
      </c>
      <c r="G1454" t="s">
        <v>12</v>
      </c>
      <c r="H1454" t="s">
        <v>7</v>
      </c>
      <c r="I1454">
        <v>9</v>
      </c>
      <c r="J1454" t="str">
        <f>VLOOKUP(tblSalaries[[#This Row],[clean Country]],tblCountries[[#All],[Mapping]:[Region]],2,FALSE)</f>
        <v>USA</v>
      </c>
      <c r="L1454" s="9" t="str">
        <f>IF($T1454,tblSalaries[[#This Row],[Salary in USD]],"")</f>
        <v/>
      </c>
      <c r="M1454" s="9" t="str">
        <f>IF($T1454,tblSalaries[[#This Row],[Your Job Title]],"")</f>
        <v/>
      </c>
      <c r="N1454" s="9" t="str">
        <f>IF($T1454,tblSalaries[[#This Row],[Job Type]],"")</f>
        <v/>
      </c>
      <c r="O1454" s="9" t="str">
        <f>IF($T1454,tblSalaries[[#This Row],[clean Country]],"")</f>
        <v/>
      </c>
      <c r="P1454" s="9" t="str">
        <f>IF($T1454,tblSalaries[[#This Row],[How many hours of a day you work on Excel]],"")</f>
        <v/>
      </c>
      <c r="Q1454" s="9" t="str">
        <f>IF($T1454,tblSalaries[[#This Row],[Years of Experience]],"")</f>
        <v/>
      </c>
      <c r="R1454" s="9" t="str">
        <f>IF($T1454,tblSalaries[[#This Row],[Region]],"")</f>
        <v/>
      </c>
      <c r="T1454" s="11">
        <f t="shared" si="22"/>
        <v>0</v>
      </c>
      <c r="U1454" s="11">
        <f>VLOOKUP(tblSalaries[[#This Row],[Region]],SReg,2,FALSE)</f>
        <v>1</v>
      </c>
      <c r="V1454" s="11">
        <f>VLOOKUP(tblSalaries[[#This Row],[How many hours of a day you work on Excel]],SHours,2,FALSE)</f>
        <v>1</v>
      </c>
      <c r="W1454" s="11">
        <f>IF(tblSalaries[[#This Row],[Years of Experience]]="",Filters!$I$10,VLOOKUP(tblSalaries[[#This Row],[Years of Experience]],Filters!$G$3:$I$9,3,TRUE))</f>
        <v>0</v>
      </c>
    </row>
    <row r="1455" spans="2:23" ht="15" customHeight="1" x14ac:dyDescent="0.25">
      <c r="B1455" t="s">
        <v>2851</v>
      </c>
      <c r="C1455" s="1">
        <v>41059.794953703706</v>
      </c>
      <c r="D1455">
        <v>109000</v>
      </c>
      <c r="E1455" t="s">
        <v>1140</v>
      </c>
      <c r="F1455" t="s">
        <v>45</v>
      </c>
      <c r="G1455" t="s">
        <v>12</v>
      </c>
      <c r="H1455" t="s">
        <v>7</v>
      </c>
      <c r="I1455">
        <v>15</v>
      </c>
      <c r="J1455" t="str">
        <f>VLOOKUP(tblSalaries[[#This Row],[clean Country]],tblCountries[[#All],[Mapping]:[Region]],2,FALSE)</f>
        <v>USA</v>
      </c>
      <c r="L1455" s="9">
        <f>IF($T1455,tblSalaries[[#This Row],[Salary in USD]],"")</f>
        <v>109000</v>
      </c>
      <c r="M1455" s="9" t="str">
        <f>IF($T1455,tblSalaries[[#This Row],[Your Job Title]],"")</f>
        <v>Mgr Technology</v>
      </c>
      <c r="N1455" s="9" t="str">
        <f>IF($T1455,tblSalaries[[#This Row],[Job Type]],"")</f>
        <v>Manager</v>
      </c>
      <c r="O1455" s="9" t="str">
        <f>IF($T1455,tblSalaries[[#This Row],[clean Country]],"")</f>
        <v>USA</v>
      </c>
      <c r="P1455" s="9" t="str">
        <f>IF($T1455,tblSalaries[[#This Row],[How many hours of a day you work on Excel]],"")</f>
        <v>4 to 6 hours a day</v>
      </c>
      <c r="Q1455" s="9">
        <f>IF($T1455,tblSalaries[[#This Row],[Years of Experience]],"")</f>
        <v>15</v>
      </c>
      <c r="R1455" s="9" t="str">
        <f>IF($T1455,tblSalaries[[#This Row],[Region]],"")</f>
        <v>USA</v>
      </c>
      <c r="T1455" s="11">
        <f t="shared" si="22"/>
        <v>1</v>
      </c>
      <c r="U1455" s="11">
        <f>VLOOKUP(tblSalaries[[#This Row],[Region]],SReg,2,FALSE)</f>
        <v>1</v>
      </c>
      <c r="V1455" s="11">
        <f>VLOOKUP(tblSalaries[[#This Row],[How many hours of a day you work on Excel]],SHours,2,FALSE)</f>
        <v>1</v>
      </c>
      <c r="W1455" s="11">
        <f>IF(tblSalaries[[#This Row],[Years of Experience]]="",Filters!$I$10,VLOOKUP(tblSalaries[[#This Row],[Years of Experience]],Filters!$G$3:$I$9,3,TRUE))</f>
        <v>1</v>
      </c>
    </row>
    <row r="1456" spans="2:23" ht="15" customHeight="1" x14ac:dyDescent="0.25">
      <c r="B1456" t="s">
        <v>2852</v>
      </c>
      <c r="C1456" s="1">
        <v>41059.81082175926</v>
      </c>
      <c r="D1456">
        <v>76223.966339496474</v>
      </c>
      <c r="E1456" t="s">
        <v>90</v>
      </c>
      <c r="F1456" t="s">
        <v>17</v>
      </c>
      <c r="G1456" t="s">
        <v>671</v>
      </c>
      <c r="H1456" t="s">
        <v>10</v>
      </c>
      <c r="I1456">
        <v>14</v>
      </c>
      <c r="J1456" t="str">
        <f>VLOOKUP(tblSalaries[[#This Row],[clean Country]],tblCountries[[#All],[Mapping]:[Region]],2,FALSE)</f>
        <v>EMEA</v>
      </c>
      <c r="L1456" s="9" t="str">
        <f>IF($T1456,tblSalaries[[#This Row],[Salary in USD]],"")</f>
        <v/>
      </c>
      <c r="M1456" s="9" t="str">
        <f>IF($T1456,tblSalaries[[#This Row],[Your Job Title]],"")</f>
        <v/>
      </c>
      <c r="N1456" s="9" t="str">
        <f>IF($T1456,tblSalaries[[#This Row],[Job Type]],"")</f>
        <v/>
      </c>
      <c r="O1456" s="9" t="str">
        <f>IF($T1456,tblSalaries[[#This Row],[clean Country]],"")</f>
        <v/>
      </c>
      <c r="P1456" s="9" t="str">
        <f>IF($T1456,tblSalaries[[#This Row],[How many hours of a day you work on Excel]],"")</f>
        <v/>
      </c>
      <c r="Q1456" s="9" t="str">
        <f>IF($T1456,tblSalaries[[#This Row],[Years of Experience]],"")</f>
        <v/>
      </c>
      <c r="R1456" s="9" t="str">
        <f>IF($T1456,tblSalaries[[#This Row],[Region]],"")</f>
        <v/>
      </c>
      <c r="T1456" s="11">
        <f t="shared" si="22"/>
        <v>0</v>
      </c>
      <c r="U1456" s="11">
        <f>VLOOKUP(tblSalaries[[#This Row],[Region]],SReg,2,FALSE)</f>
        <v>0</v>
      </c>
      <c r="V1456" s="11">
        <f>VLOOKUP(tblSalaries[[#This Row],[How many hours of a day you work on Excel]],SHours,2,FALSE)</f>
        <v>1</v>
      </c>
      <c r="W1456" s="11">
        <f>IF(tblSalaries[[#This Row],[Years of Experience]]="",Filters!$I$10,VLOOKUP(tblSalaries[[#This Row],[Years of Experience]],Filters!$G$3:$I$9,3,TRUE))</f>
        <v>1</v>
      </c>
    </row>
    <row r="1457" spans="2:23" ht="15" customHeight="1" x14ac:dyDescent="0.25">
      <c r="B1457" t="s">
        <v>2853</v>
      </c>
      <c r="C1457" s="1">
        <v>41059.821412037039</v>
      </c>
      <c r="D1457">
        <v>77000</v>
      </c>
      <c r="E1457" t="s">
        <v>1141</v>
      </c>
      <c r="F1457" t="s">
        <v>233</v>
      </c>
      <c r="G1457" t="s">
        <v>12</v>
      </c>
      <c r="H1457" t="s">
        <v>15</v>
      </c>
      <c r="I1457">
        <v>13</v>
      </c>
      <c r="J1457" t="str">
        <f>VLOOKUP(tblSalaries[[#This Row],[clean Country]],tblCountries[[#All],[Mapping]:[Region]],2,FALSE)</f>
        <v>USA</v>
      </c>
      <c r="L1457" s="9" t="str">
        <f>IF($T1457,tblSalaries[[#This Row],[Salary in USD]],"")</f>
        <v/>
      </c>
      <c r="M1457" s="9" t="str">
        <f>IF($T1457,tblSalaries[[#This Row],[Your Job Title]],"")</f>
        <v/>
      </c>
      <c r="N1457" s="9" t="str">
        <f>IF($T1457,tblSalaries[[#This Row],[Job Type]],"")</f>
        <v/>
      </c>
      <c r="O1457" s="9" t="str">
        <f>IF($T1457,tblSalaries[[#This Row],[clean Country]],"")</f>
        <v/>
      </c>
      <c r="P1457" s="9" t="str">
        <f>IF($T1457,tblSalaries[[#This Row],[How many hours of a day you work on Excel]],"")</f>
        <v/>
      </c>
      <c r="Q1457" s="9" t="str">
        <f>IF($T1457,tblSalaries[[#This Row],[Years of Experience]],"")</f>
        <v/>
      </c>
      <c r="R1457" s="9" t="str">
        <f>IF($T1457,tblSalaries[[#This Row],[Region]],"")</f>
        <v/>
      </c>
      <c r="T1457" s="11">
        <f t="shared" si="22"/>
        <v>0</v>
      </c>
      <c r="U1457" s="11">
        <f>VLOOKUP(tblSalaries[[#This Row],[Region]],SReg,2,FALSE)</f>
        <v>1</v>
      </c>
      <c r="V1457" s="11">
        <f>VLOOKUP(tblSalaries[[#This Row],[How many hours of a day you work on Excel]],SHours,2,FALSE)</f>
        <v>0</v>
      </c>
      <c r="W1457" s="11">
        <f>IF(tblSalaries[[#This Row],[Years of Experience]]="",Filters!$I$10,VLOOKUP(tblSalaries[[#This Row],[Years of Experience]],Filters!$G$3:$I$9,3,TRUE))</f>
        <v>1</v>
      </c>
    </row>
    <row r="1458" spans="2:23" ht="15" customHeight="1" x14ac:dyDescent="0.25">
      <c r="B1458" t="s">
        <v>2854</v>
      </c>
      <c r="C1458" s="1">
        <v>41059.822025462963</v>
      </c>
      <c r="D1458">
        <v>25000</v>
      </c>
      <c r="E1458" t="s">
        <v>178</v>
      </c>
      <c r="F1458" t="s">
        <v>17</v>
      </c>
      <c r="G1458" t="s">
        <v>6</v>
      </c>
      <c r="H1458" t="s">
        <v>10</v>
      </c>
      <c r="I1458">
        <v>4</v>
      </c>
      <c r="J1458" t="str">
        <f>VLOOKUP(tblSalaries[[#This Row],[clean Country]],tblCountries[[#All],[Mapping]:[Region]],2,FALSE)</f>
        <v>APAC</v>
      </c>
      <c r="L1458" s="9" t="str">
        <f>IF($T1458,tblSalaries[[#This Row],[Salary in USD]],"")</f>
        <v/>
      </c>
      <c r="M1458" s="9" t="str">
        <f>IF($T1458,tblSalaries[[#This Row],[Your Job Title]],"")</f>
        <v/>
      </c>
      <c r="N1458" s="9" t="str">
        <f>IF($T1458,tblSalaries[[#This Row],[Job Type]],"")</f>
        <v/>
      </c>
      <c r="O1458" s="9" t="str">
        <f>IF($T1458,tblSalaries[[#This Row],[clean Country]],"")</f>
        <v/>
      </c>
      <c r="P1458" s="9" t="str">
        <f>IF($T1458,tblSalaries[[#This Row],[How many hours of a day you work on Excel]],"")</f>
        <v/>
      </c>
      <c r="Q1458" s="9" t="str">
        <f>IF($T1458,tblSalaries[[#This Row],[Years of Experience]],"")</f>
        <v/>
      </c>
      <c r="R1458" s="9" t="str">
        <f>IF($T1458,tblSalaries[[#This Row],[Region]],"")</f>
        <v/>
      </c>
      <c r="T1458" s="11">
        <f t="shared" si="22"/>
        <v>0</v>
      </c>
      <c r="U1458" s="11">
        <f>VLOOKUP(tblSalaries[[#This Row],[Region]],SReg,2,FALSE)</f>
        <v>0</v>
      </c>
      <c r="V1458" s="11">
        <f>VLOOKUP(tblSalaries[[#This Row],[How many hours of a day you work on Excel]],SHours,2,FALSE)</f>
        <v>1</v>
      </c>
      <c r="W1458" s="11">
        <f>IF(tblSalaries[[#This Row],[Years of Experience]]="",Filters!$I$10,VLOOKUP(tblSalaries[[#This Row],[Years of Experience]],Filters!$G$3:$I$9,3,TRUE))</f>
        <v>0</v>
      </c>
    </row>
    <row r="1459" spans="2:23" ht="15" customHeight="1" x14ac:dyDescent="0.25">
      <c r="B1459" t="s">
        <v>2855</v>
      </c>
      <c r="C1459" s="1">
        <v>41059.847118055557</v>
      </c>
      <c r="D1459">
        <v>64000</v>
      </c>
      <c r="E1459" t="s">
        <v>446</v>
      </c>
      <c r="F1459" t="s">
        <v>45</v>
      </c>
      <c r="G1459" t="s">
        <v>12</v>
      </c>
      <c r="H1459" t="s">
        <v>15</v>
      </c>
      <c r="I1459">
        <v>12</v>
      </c>
      <c r="J1459" t="str">
        <f>VLOOKUP(tblSalaries[[#This Row],[clean Country]],tblCountries[[#All],[Mapping]:[Region]],2,FALSE)</f>
        <v>USA</v>
      </c>
      <c r="L1459" s="9" t="str">
        <f>IF($T1459,tblSalaries[[#This Row],[Salary in USD]],"")</f>
        <v/>
      </c>
      <c r="M1459" s="9" t="str">
        <f>IF($T1459,tblSalaries[[#This Row],[Your Job Title]],"")</f>
        <v/>
      </c>
      <c r="N1459" s="9" t="str">
        <f>IF($T1459,tblSalaries[[#This Row],[Job Type]],"")</f>
        <v/>
      </c>
      <c r="O1459" s="9" t="str">
        <f>IF($T1459,tblSalaries[[#This Row],[clean Country]],"")</f>
        <v/>
      </c>
      <c r="P1459" s="9" t="str">
        <f>IF($T1459,tblSalaries[[#This Row],[How many hours of a day you work on Excel]],"")</f>
        <v/>
      </c>
      <c r="Q1459" s="9" t="str">
        <f>IF($T1459,tblSalaries[[#This Row],[Years of Experience]],"")</f>
        <v/>
      </c>
      <c r="R1459" s="9" t="str">
        <f>IF($T1459,tblSalaries[[#This Row],[Region]],"")</f>
        <v/>
      </c>
      <c r="T1459" s="11">
        <f t="shared" si="22"/>
        <v>0</v>
      </c>
      <c r="U1459" s="11">
        <f>VLOOKUP(tblSalaries[[#This Row],[Region]],SReg,2,FALSE)</f>
        <v>1</v>
      </c>
      <c r="V1459" s="11">
        <f>VLOOKUP(tblSalaries[[#This Row],[How many hours of a day you work on Excel]],SHours,2,FALSE)</f>
        <v>0</v>
      </c>
      <c r="W1459" s="11">
        <f>IF(tblSalaries[[#This Row],[Years of Experience]]="",Filters!$I$10,VLOOKUP(tblSalaries[[#This Row],[Years of Experience]],Filters!$G$3:$I$9,3,TRUE))</f>
        <v>1</v>
      </c>
    </row>
    <row r="1460" spans="2:23" ht="15" customHeight="1" x14ac:dyDescent="0.25">
      <c r="B1460" t="s">
        <v>2856</v>
      </c>
      <c r="C1460" s="1">
        <v>41059.851504629631</v>
      </c>
      <c r="D1460">
        <v>231119.74856804207</v>
      </c>
      <c r="E1460" t="s">
        <v>1142</v>
      </c>
      <c r="F1460" t="s">
        <v>233</v>
      </c>
      <c r="G1460" t="s">
        <v>59</v>
      </c>
      <c r="H1460" t="s">
        <v>15</v>
      </c>
      <c r="I1460">
        <v>10</v>
      </c>
      <c r="J1460" t="str">
        <f>VLOOKUP(tblSalaries[[#This Row],[clean Country]],tblCountries[[#All],[Mapping]:[Region]],2,FALSE)</f>
        <v>EMEA</v>
      </c>
      <c r="L1460" s="9" t="str">
        <f>IF($T1460,tblSalaries[[#This Row],[Salary in USD]],"")</f>
        <v/>
      </c>
      <c r="M1460" s="9" t="str">
        <f>IF($T1460,tblSalaries[[#This Row],[Your Job Title]],"")</f>
        <v/>
      </c>
      <c r="N1460" s="9" t="str">
        <f>IF($T1460,tblSalaries[[#This Row],[Job Type]],"")</f>
        <v/>
      </c>
      <c r="O1460" s="9" t="str">
        <f>IF($T1460,tblSalaries[[#This Row],[clean Country]],"")</f>
        <v/>
      </c>
      <c r="P1460" s="9" t="str">
        <f>IF($T1460,tblSalaries[[#This Row],[How many hours of a day you work on Excel]],"")</f>
        <v/>
      </c>
      <c r="Q1460" s="9" t="str">
        <f>IF($T1460,tblSalaries[[#This Row],[Years of Experience]],"")</f>
        <v/>
      </c>
      <c r="R1460" s="9" t="str">
        <f>IF($T1460,tblSalaries[[#This Row],[Region]],"")</f>
        <v/>
      </c>
      <c r="T1460" s="11">
        <f t="shared" si="22"/>
        <v>0</v>
      </c>
      <c r="U1460" s="11">
        <f>VLOOKUP(tblSalaries[[#This Row],[Region]],SReg,2,FALSE)</f>
        <v>0</v>
      </c>
      <c r="V1460" s="11">
        <f>VLOOKUP(tblSalaries[[#This Row],[How many hours of a day you work on Excel]],SHours,2,FALSE)</f>
        <v>0</v>
      </c>
      <c r="W1460" s="11">
        <f>IF(tblSalaries[[#This Row],[Years of Experience]]="",Filters!$I$10,VLOOKUP(tblSalaries[[#This Row],[Years of Experience]],Filters!$G$3:$I$9,3,TRUE))</f>
        <v>1</v>
      </c>
    </row>
    <row r="1461" spans="2:23" ht="15" customHeight="1" x14ac:dyDescent="0.25">
      <c r="B1461" t="s">
        <v>2857</v>
      </c>
      <c r="C1461" s="1">
        <v>41059.861631944441</v>
      </c>
      <c r="D1461">
        <v>76000</v>
      </c>
      <c r="E1461" t="s">
        <v>538</v>
      </c>
      <c r="F1461" t="s">
        <v>17</v>
      </c>
      <c r="G1461" t="s">
        <v>12</v>
      </c>
      <c r="H1461" t="s">
        <v>10</v>
      </c>
      <c r="I1461">
        <v>10</v>
      </c>
      <c r="J1461" t="str">
        <f>VLOOKUP(tblSalaries[[#This Row],[clean Country]],tblCountries[[#All],[Mapping]:[Region]],2,FALSE)</f>
        <v>USA</v>
      </c>
      <c r="L1461" s="9">
        <f>IF($T1461,tblSalaries[[#This Row],[Salary in USD]],"")</f>
        <v>76000</v>
      </c>
      <c r="M1461" s="9" t="str">
        <f>IF($T1461,tblSalaries[[#This Row],[Your Job Title]],"")</f>
        <v>Sr. Analyst</v>
      </c>
      <c r="N1461" s="9" t="str">
        <f>IF($T1461,tblSalaries[[#This Row],[Job Type]],"")</f>
        <v>Analyst</v>
      </c>
      <c r="O1461" s="9" t="str">
        <f>IF($T1461,tblSalaries[[#This Row],[clean Country]],"")</f>
        <v>USA</v>
      </c>
      <c r="P1461" s="9" t="str">
        <f>IF($T1461,tblSalaries[[#This Row],[How many hours of a day you work on Excel]],"")</f>
        <v>All the 8 hours baby, all the 8!</v>
      </c>
      <c r="Q1461" s="9">
        <f>IF($T1461,tblSalaries[[#This Row],[Years of Experience]],"")</f>
        <v>10</v>
      </c>
      <c r="R1461" s="9" t="str">
        <f>IF($T1461,tblSalaries[[#This Row],[Region]],"")</f>
        <v>USA</v>
      </c>
      <c r="T1461" s="11">
        <f t="shared" si="22"/>
        <v>1</v>
      </c>
      <c r="U1461" s="11">
        <f>VLOOKUP(tblSalaries[[#This Row],[Region]],SReg,2,FALSE)</f>
        <v>1</v>
      </c>
      <c r="V1461" s="11">
        <f>VLOOKUP(tblSalaries[[#This Row],[How many hours of a day you work on Excel]],SHours,2,FALSE)</f>
        <v>1</v>
      </c>
      <c r="W1461" s="11">
        <f>IF(tblSalaries[[#This Row],[Years of Experience]]="",Filters!$I$10,VLOOKUP(tblSalaries[[#This Row],[Years of Experience]],Filters!$G$3:$I$9,3,TRUE))</f>
        <v>1</v>
      </c>
    </row>
    <row r="1462" spans="2:23" ht="15" customHeight="1" x14ac:dyDescent="0.25">
      <c r="B1462" t="s">
        <v>2858</v>
      </c>
      <c r="C1462" s="1">
        <v>41059.862812500003</v>
      </c>
      <c r="D1462">
        <v>15761.782720672842</v>
      </c>
      <c r="E1462" t="s">
        <v>17</v>
      </c>
      <c r="F1462" t="s">
        <v>17</v>
      </c>
      <c r="G1462" t="s">
        <v>59</v>
      </c>
      <c r="H1462" t="s">
        <v>15</v>
      </c>
      <c r="I1462">
        <v>8</v>
      </c>
      <c r="J1462" t="str">
        <f>VLOOKUP(tblSalaries[[#This Row],[clean Country]],tblCountries[[#All],[Mapping]:[Region]],2,FALSE)</f>
        <v>EMEA</v>
      </c>
      <c r="L1462" s="9" t="str">
        <f>IF($T1462,tblSalaries[[#This Row],[Salary in USD]],"")</f>
        <v/>
      </c>
      <c r="M1462" s="9" t="str">
        <f>IF($T1462,tblSalaries[[#This Row],[Your Job Title]],"")</f>
        <v/>
      </c>
      <c r="N1462" s="9" t="str">
        <f>IF($T1462,tblSalaries[[#This Row],[Job Type]],"")</f>
        <v/>
      </c>
      <c r="O1462" s="9" t="str">
        <f>IF($T1462,tblSalaries[[#This Row],[clean Country]],"")</f>
        <v/>
      </c>
      <c r="P1462" s="9" t="str">
        <f>IF($T1462,tblSalaries[[#This Row],[How many hours of a day you work on Excel]],"")</f>
        <v/>
      </c>
      <c r="Q1462" s="9" t="str">
        <f>IF($T1462,tblSalaries[[#This Row],[Years of Experience]],"")</f>
        <v/>
      </c>
      <c r="R1462" s="9" t="str">
        <f>IF($T1462,tblSalaries[[#This Row],[Region]],"")</f>
        <v/>
      </c>
      <c r="T1462" s="11">
        <f t="shared" si="22"/>
        <v>0</v>
      </c>
      <c r="U1462" s="11">
        <f>VLOOKUP(tblSalaries[[#This Row],[Region]],SReg,2,FALSE)</f>
        <v>0</v>
      </c>
      <c r="V1462" s="11">
        <f>VLOOKUP(tblSalaries[[#This Row],[How many hours of a day you work on Excel]],SHours,2,FALSE)</f>
        <v>0</v>
      </c>
      <c r="W1462" s="11">
        <f>IF(tblSalaries[[#This Row],[Years of Experience]]="",Filters!$I$10,VLOOKUP(tblSalaries[[#This Row],[Years of Experience]],Filters!$G$3:$I$9,3,TRUE))</f>
        <v>0</v>
      </c>
    </row>
    <row r="1463" spans="2:23" ht="15" customHeight="1" x14ac:dyDescent="0.25">
      <c r="B1463" t="s">
        <v>2859</v>
      </c>
      <c r="C1463" s="1">
        <v>41059.863043981481</v>
      </c>
      <c r="D1463">
        <v>168285.09330643489</v>
      </c>
      <c r="E1463" t="s">
        <v>233</v>
      </c>
      <c r="F1463" t="s">
        <v>233</v>
      </c>
      <c r="G1463" t="s">
        <v>70</v>
      </c>
      <c r="H1463" t="s">
        <v>15</v>
      </c>
      <c r="I1463">
        <v>17</v>
      </c>
      <c r="J1463" t="str">
        <f>VLOOKUP(tblSalaries[[#This Row],[clean Country]],tblCountries[[#All],[Mapping]:[Region]],2,FALSE)</f>
        <v>APAC</v>
      </c>
      <c r="L1463" s="9" t="str">
        <f>IF($T1463,tblSalaries[[#This Row],[Salary in USD]],"")</f>
        <v/>
      </c>
      <c r="M1463" s="9" t="str">
        <f>IF($T1463,tblSalaries[[#This Row],[Your Job Title]],"")</f>
        <v/>
      </c>
      <c r="N1463" s="9" t="str">
        <f>IF($T1463,tblSalaries[[#This Row],[Job Type]],"")</f>
        <v/>
      </c>
      <c r="O1463" s="9" t="str">
        <f>IF($T1463,tblSalaries[[#This Row],[clean Country]],"")</f>
        <v/>
      </c>
      <c r="P1463" s="9" t="str">
        <f>IF($T1463,tblSalaries[[#This Row],[How many hours of a day you work on Excel]],"")</f>
        <v/>
      </c>
      <c r="Q1463" s="9" t="str">
        <f>IF($T1463,tblSalaries[[#This Row],[Years of Experience]],"")</f>
        <v/>
      </c>
      <c r="R1463" s="9" t="str">
        <f>IF($T1463,tblSalaries[[#This Row],[Region]],"")</f>
        <v/>
      </c>
      <c r="T1463" s="11">
        <f t="shared" si="22"/>
        <v>0</v>
      </c>
      <c r="U1463" s="11">
        <f>VLOOKUP(tblSalaries[[#This Row],[Region]],SReg,2,FALSE)</f>
        <v>0</v>
      </c>
      <c r="V1463" s="11">
        <f>VLOOKUP(tblSalaries[[#This Row],[How many hours of a day you work on Excel]],SHours,2,FALSE)</f>
        <v>0</v>
      </c>
      <c r="W1463" s="11">
        <f>IF(tblSalaries[[#This Row],[Years of Experience]]="",Filters!$I$10,VLOOKUP(tblSalaries[[#This Row],[Years of Experience]],Filters!$G$3:$I$9,3,TRUE))</f>
        <v>1</v>
      </c>
    </row>
    <row r="1464" spans="2:23" ht="15" customHeight="1" x14ac:dyDescent="0.25">
      <c r="B1464" t="s">
        <v>2860</v>
      </c>
      <c r="C1464" s="1">
        <v>41059.866608796299</v>
      </c>
      <c r="D1464">
        <v>50000</v>
      </c>
      <c r="E1464" t="s">
        <v>235</v>
      </c>
      <c r="F1464" t="s">
        <v>17</v>
      </c>
      <c r="G1464" t="s">
        <v>847</v>
      </c>
      <c r="H1464" t="s">
        <v>7</v>
      </c>
      <c r="I1464">
        <v>13</v>
      </c>
      <c r="J1464" t="str">
        <f>VLOOKUP(tblSalaries[[#This Row],[clean Country]],tblCountries[[#All],[Mapping]:[Region]],2,FALSE)</f>
        <v>EMEA</v>
      </c>
      <c r="L1464" s="9" t="str">
        <f>IF($T1464,tblSalaries[[#This Row],[Salary in USD]],"")</f>
        <v/>
      </c>
      <c r="M1464" s="9" t="str">
        <f>IF($T1464,tblSalaries[[#This Row],[Your Job Title]],"")</f>
        <v/>
      </c>
      <c r="N1464" s="9" t="str">
        <f>IF($T1464,tblSalaries[[#This Row],[Job Type]],"")</f>
        <v/>
      </c>
      <c r="O1464" s="9" t="str">
        <f>IF($T1464,tblSalaries[[#This Row],[clean Country]],"")</f>
        <v/>
      </c>
      <c r="P1464" s="9" t="str">
        <f>IF($T1464,tblSalaries[[#This Row],[How many hours of a day you work on Excel]],"")</f>
        <v/>
      </c>
      <c r="Q1464" s="9" t="str">
        <f>IF($T1464,tblSalaries[[#This Row],[Years of Experience]],"")</f>
        <v/>
      </c>
      <c r="R1464" s="9" t="str">
        <f>IF($T1464,tblSalaries[[#This Row],[Region]],"")</f>
        <v/>
      </c>
      <c r="T1464" s="11">
        <f t="shared" si="22"/>
        <v>0</v>
      </c>
      <c r="U1464" s="11">
        <f>VLOOKUP(tblSalaries[[#This Row],[Region]],SReg,2,FALSE)</f>
        <v>0</v>
      </c>
      <c r="V1464" s="11">
        <f>VLOOKUP(tblSalaries[[#This Row],[How many hours of a day you work on Excel]],SHours,2,FALSE)</f>
        <v>1</v>
      </c>
      <c r="W1464" s="11">
        <f>IF(tblSalaries[[#This Row],[Years of Experience]]="",Filters!$I$10,VLOOKUP(tblSalaries[[#This Row],[Years of Experience]],Filters!$G$3:$I$9,3,TRUE))</f>
        <v>1</v>
      </c>
    </row>
    <row r="1465" spans="2:23" ht="15" customHeight="1" x14ac:dyDescent="0.25">
      <c r="B1465" t="s">
        <v>2861</v>
      </c>
      <c r="C1465" s="1">
        <v>41059.87027777778</v>
      </c>
      <c r="D1465">
        <v>7200</v>
      </c>
      <c r="E1465" t="s">
        <v>1143</v>
      </c>
      <c r="F1465" t="s">
        <v>391</v>
      </c>
      <c r="G1465" t="s">
        <v>153</v>
      </c>
      <c r="H1465" t="s">
        <v>7</v>
      </c>
      <c r="I1465">
        <v>8</v>
      </c>
      <c r="J1465" t="str">
        <f>VLOOKUP(tblSalaries[[#This Row],[clean Country]],tblCountries[[#All],[Mapping]:[Region]],2,FALSE)</f>
        <v>S AMER</v>
      </c>
      <c r="L1465" s="9" t="str">
        <f>IF($T1465,tblSalaries[[#This Row],[Salary in USD]],"")</f>
        <v/>
      </c>
      <c r="M1465" s="9" t="str">
        <f>IF($T1465,tblSalaries[[#This Row],[Your Job Title]],"")</f>
        <v/>
      </c>
      <c r="N1465" s="9" t="str">
        <f>IF($T1465,tblSalaries[[#This Row],[Job Type]],"")</f>
        <v/>
      </c>
      <c r="O1465" s="9" t="str">
        <f>IF($T1465,tblSalaries[[#This Row],[clean Country]],"")</f>
        <v/>
      </c>
      <c r="P1465" s="9" t="str">
        <f>IF($T1465,tblSalaries[[#This Row],[How many hours of a day you work on Excel]],"")</f>
        <v/>
      </c>
      <c r="Q1465" s="9" t="str">
        <f>IF($T1465,tblSalaries[[#This Row],[Years of Experience]],"")</f>
        <v/>
      </c>
      <c r="R1465" s="9" t="str">
        <f>IF($T1465,tblSalaries[[#This Row],[Region]],"")</f>
        <v/>
      </c>
      <c r="T1465" s="11">
        <f t="shared" si="22"/>
        <v>0</v>
      </c>
      <c r="U1465" s="11">
        <f>VLOOKUP(tblSalaries[[#This Row],[Region]],SReg,2,FALSE)</f>
        <v>0</v>
      </c>
      <c r="V1465" s="11">
        <f>VLOOKUP(tblSalaries[[#This Row],[How many hours of a day you work on Excel]],SHours,2,FALSE)</f>
        <v>1</v>
      </c>
      <c r="W1465" s="11">
        <f>IF(tblSalaries[[#This Row],[Years of Experience]]="",Filters!$I$10,VLOOKUP(tblSalaries[[#This Row],[Years of Experience]],Filters!$G$3:$I$9,3,TRUE))</f>
        <v>0</v>
      </c>
    </row>
    <row r="1466" spans="2:23" ht="15" customHeight="1" x14ac:dyDescent="0.25">
      <c r="B1466" t="s">
        <v>2862</v>
      </c>
      <c r="C1466" s="1">
        <v>41059.880486111113</v>
      </c>
      <c r="D1466">
        <v>53356.776437647524</v>
      </c>
      <c r="E1466" t="s">
        <v>1144</v>
      </c>
      <c r="F1466" t="s">
        <v>294</v>
      </c>
      <c r="G1466" t="s">
        <v>21</v>
      </c>
      <c r="H1466" t="s">
        <v>10</v>
      </c>
      <c r="I1466">
        <v>7</v>
      </c>
      <c r="J1466" t="str">
        <f>VLOOKUP(tblSalaries[[#This Row],[clean Country]],tblCountries[[#All],[Mapping]:[Region]],2,FALSE)</f>
        <v>EMEA</v>
      </c>
      <c r="L1466" s="9" t="str">
        <f>IF($T1466,tblSalaries[[#This Row],[Salary in USD]],"")</f>
        <v/>
      </c>
      <c r="M1466" s="9" t="str">
        <f>IF($T1466,tblSalaries[[#This Row],[Your Job Title]],"")</f>
        <v/>
      </c>
      <c r="N1466" s="9" t="str">
        <f>IF($T1466,tblSalaries[[#This Row],[Job Type]],"")</f>
        <v/>
      </c>
      <c r="O1466" s="9" t="str">
        <f>IF($T1466,tblSalaries[[#This Row],[clean Country]],"")</f>
        <v/>
      </c>
      <c r="P1466" s="9" t="str">
        <f>IF($T1466,tblSalaries[[#This Row],[How many hours of a day you work on Excel]],"")</f>
        <v/>
      </c>
      <c r="Q1466" s="9" t="str">
        <f>IF($T1466,tblSalaries[[#This Row],[Years of Experience]],"")</f>
        <v/>
      </c>
      <c r="R1466" s="9" t="str">
        <f>IF($T1466,tblSalaries[[#This Row],[Region]],"")</f>
        <v/>
      </c>
      <c r="T1466" s="11">
        <f t="shared" si="22"/>
        <v>0</v>
      </c>
      <c r="U1466" s="11">
        <f>VLOOKUP(tblSalaries[[#This Row],[Region]],SReg,2,FALSE)</f>
        <v>0</v>
      </c>
      <c r="V1466" s="11">
        <f>VLOOKUP(tblSalaries[[#This Row],[How many hours of a day you work on Excel]],SHours,2,FALSE)</f>
        <v>1</v>
      </c>
      <c r="W1466" s="11">
        <f>IF(tblSalaries[[#This Row],[Years of Experience]]="",Filters!$I$10,VLOOKUP(tblSalaries[[#This Row],[Years of Experience]],Filters!$G$3:$I$9,3,TRUE))</f>
        <v>0</v>
      </c>
    </row>
    <row r="1467" spans="2:23" ht="15" customHeight="1" x14ac:dyDescent="0.25">
      <c r="B1467" t="s">
        <v>2863</v>
      </c>
      <c r="C1467" s="1">
        <v>41059.888553240744</v>
      </c>
      <c r="D1467">
        <v>45000</v>
      </c>
      <c r="E1467" t="s">
        <v>829</v>
      </c>
      <c r="F1467" t="s">
        <v>56</v>
      </c>
      <c r="G1467" t="s">
        <v>12</v>
      </c>
      <c r="H1467" t="s">
        <v>15</v>
      </c>
      <c r="I1467">
        <v>10</v>
      </c>
      <c r="J1467" t="str">
        <f>VLOOKUP(tblSalaries[[#This Row],[clean Country]],tblCountries[[#All],[Mapping]:[Region]],2,FALSE)</f>
        <v>USA</v>
      </c>
      <c r="L1467" s="9" t="str">
        <f>IF($T1467,tblSalaries[[#This Row],[Salary in USD]],"")</f>
        <v/>
      </c>
      <c r="M1467" s="9" t="str">
        <f>IF($T1467,tblSalaries[[#This Row],[Your Job Title]],"")</f>
        <v/>
      </c>
      <c r="N1467" s="9" t="str">
        <f>IF($T1467,tblSalaries[[#This Row],[Job Type]],"")</f>
        <v/>
      </c>
      <c r="O1467" s="9" t="str">
        <f>IF($T1467,tblSalaries[[#This Row],[clean Country]],"")</f>
        <v/>
      </c>
      <c r="P1467" s="9" t="str">
        <f>IF($T1467,tblSalaries[[#This Row],[How many hours of a day you work on Excel]],"")</f>
        <v/>
      </c>
      <c r="Q1467" s="9" t="str">
        <f>IF($T1467,tblSalaries[[#This Row],[Years of Experience]],"")</f>
        <v/>
      </c>
      <c r="R1467" s="9" t="str">
        <f>IF($T1467,tblSalaries[[#This Row],[Region]],"")</f>
        <v/>
      </c>
      <c r="T1467" s="11">
        <f t="shared" si="22"/>
        <v>0</v>
      </c>
      <c r="U1467" s="11">
        <f>VLOOKUP(tblSalaries[[#This Row],[Region]],SReg,2,FALSE)</f>
        <v>1</v>
      </c>
      <c r="V1467" s="11">
        <f>VLOOKUP(tblSalaries[[#This Row],[How many hours of a day you work on Excel]],SHours,2,FALSE)</f>
        <v>0</v>
      </c>
      <c r="W1467" s="11">
        <f>IF(tblSalaries[[#This Row],[Years of Experience]]="",Filters!$I$10,VLOOKUP(tblSalaries[[#This Row],[Years of Experience]],Filters!$G$3:$I$9,3,TRUE))</f>
        <v>1</v>
      </c>
    </row>
    <row r="1468" spans="2:23" ht="15" customHeight="1" x14ac:dyDescent="0.25">
      <c r="B1468" t="s">
        <v>2864</v>
      </c>
      <c r="C1468" s="1">
        <v>41059.893101851849</v>
      </c>
      <c r="D1468">
        <v>5000</v>
      </c>
      <c r="E1468" t="s">
        <v>1145</v>
      </c>
      <c r="F1468" t="s">
        <v>45</v>
      </c>
      <c r="G1468" t="s">
        <v>6</v>
      </c>
      <c r="H1468" t="s">
        <v>10</v>
      </c>
      <c r="I1468">
        <v>4</v>
      </c>
      <c r="J1468" t="str">
        <f>VLOOKUP(tblSalaries[[#This Row],[clean Country]],tblCountries[[#All],[Mapping]:[Region]],2,FALSE)</f>
        <v>APAC</v>
      </c>
      <c r="L1468" s="9" t="str">
        <f>IF($T1468,tblSalaries[[#This Row],[Salary in USD]],"")</f>
        <v/>
      </c>
      <c r="M1468" s="9" t="str">
        <f>IF($T1468,tblSalaries[[#This Row],[Your Job Title]],"")</f>
        <v/>
      </c>
      <c r="N1468" s="9" t="str">
        <f>IF($T1468,tblSalaries[[#This Row],[Job Type]],"")</f>
        <v/>
      </c>
      <c r="O1468" s="9" t="str">
        <f>IF($T1468,tblSalaries[[#This Row],[clean Country]],"")</f>
        <v/>
      </c>
      <c r="P1468" s="9" t="str">
        <f>IF($T1468,tblSalaries[[#This Row],[How many hours of a day you work on Excel]],"")</f>
        <v/>
      </c>
      <c r="Q1468" s="9" t="str">
        <f>IF($T1468,tblSalaries[[#This Row],[Years of Experience]],"")</f>
        <v/>
      </c>
      <c r="R1468" s="9" t="str">
        <f>IF($T1468,tblSalaries[[#This Row],[Region]],"")</f>
        <v/>
      </c>
      <c r="T1468" s="11">
        <f t="shared" si="22"/>
        <v>0</v>
      </c>
      <c r="U1468" s="11">
        <f>VLOOKUP(tblSalaries[[#This Row],[Region]],SReg,2,FALSE)</f>
        <v>0</v>
      </c>
      <c r="V1468" s="11">
        <f>VLOOKUP(tblSalaries[[#This Row],[How many hours of a day you work on Excel]],SHours,2,FALSE)</f>
        <v>1</v>
      </c>
      <c r="W1468" s="11">
        <f>IF(tblSalaries[[#This Row],[Years of Experience]]="",Filters!$I$10,VLOOKUP(tblSalaries[[#This Row],[Years of Experience]],Filters!$G$3:$I$9,3,TRUE))</f>
        <v>0</v>
      </c>
    </row>
    <row r="1469" spans="2:23" ht="15" customHeight="1" x14ac:dyDescent="0.25">
      <c r="B1469" t="s">
        <v>2865</v>
      </c>
      <c r="C1469" s="1">
        <v>41059.906319444446</v>
      </c>
      <c r="D1469">
        <v>75473.31457379504</v>
      </c>
      <c r="E1469" t="s">
        <v>1146</v>
      </c>
      <c r="F1469" t="s">
        <v>17</v>
      </c>
      <c r="G1469" t="s">
        <v>70</v>
      </c>
      <c r="H1469" t="s">
        <v>10</v>
      </c>
      <c r="I1469">
        <v>20</v>
      </c>
      <c r="J1469" t="str">
        <f>VLOOKUP(tblSalaries[[#This Row],[clean Country]],tblCountries[[#All],[Mapping]:[Region]],2,FALSE)</f>
        <v>APAC</v>
      </c>
      <c r="L1469" s="9" t="str">
        <f>IF($T1469,tblSalaries[[#This Row],[Salary in USD]],"")</f>
        <v/>
      </c>
      <c r="M1469" s="9" t="str">
        <f>IF($T1469,tblSalaries[[#This Row],[Your Job Title]],"")</f>
        <v/>
      </c>
      <c r="N1469" s="9" t="str">
        <f>IF($T1469,tblSalaries[[#This Row],[Job Type]],"")</f>
        <v/>
      </c>
      <c r="O1469" s="9" t="str">
        <f>IF($T1469,tblSalaries[[#This Row],[clean Country]],"")</f>
        <v/>
      </c>
      <c r="P1469" s="9" t="str">
        <f>IF($T1469,tblSalaries[[#This Row],[How many hours of a day you work on Excel]],"")</f>
        <v/>
      </c>
      <c r="Q1469" s="9" t="str">
        <f>IF($T1469,tblSalaries[[#This Row],[Years of Experience]],"")</f>
        <v/>
      </c>
      <c r="R1469" s="9" t="str">
        <f>IF($T1469,tblSalaries[[#This Row],[Region]],"")</f>
        <v/>
      </c>
      <c r="T1469" s="11">
        <f t="shared" si="22"/>
        <v>0</v>
      </c>
      <c r="U1469" s="11">
        <f>VLOOKUP(tblSalaries[[#This Row],[Region]],SReg,2,FALSE)</f>
        <v>0</v>
      </c>
      <c r="V1469" s="11">
        <f>VLOOKUP(tblSalaries[[#This Row],[How many hours of a day you work on Excel]],SHours,2,FALSE)</f>
        <v>1</v>
      </c>
      <c r="W1469" s="11">
        <f>IF(tblSalaries[[#This Row],[Years of Experience]]="",Filters!$I$10,VLOOKUP(tblSalaries[[#This Row],[Years of Experience]],Filters!$G$3:$I$9,3,TRUE))</f>
        <v>1</v>
      </c>
    </row>
    <row r="1470" spans="2:23" ht="15" customHeight="1" x14ac:dyDescent="0.25">
      <c r="B1470" t="s">
        <v>2866</v>
      </c>
      <c r="C1470" s="1">
        <v>41059.92454861111</v>
      </c>
      <c r="D1470">
        <v>15000</v>
      </c>
      <c r="E1470" t="s">
        <v>45</v>
      </c>
      <c r="F1470" t="s">
        <v>45</v>
      </c>
      <c r="G1470" t="s">
        <v>61</v>
      </c>
      <c r="H1470" t="s">
        <v>15</v>
      </c>
      <c r="I1470">
        <v>5</v>
      </c>
      <c r="J1470" t="str">
        <f>VLOOKUP(tblSalaries[[#This Row],[clean Country]],tblCountries[[#All],[Mapping]:[Region]],2,FALSE)</f>
        <v>EMEA</v>
      </c>
      <c r="L1470" s="9" t="str">
        <f>IF($T1470,tblSalaries[[#This Row],[Salary in USD]],"")</f>
        <v/>
      </c>
      <c r="M1470" s="9" t="str">
        <f>IF($T1470,tblSalaries[[#This Row],[Your Job Title]],"")</f>
        <v/>
      </c>
      <c r="N1470" s="9" t="str">
        <f>IF($T1470,tblSalaries[[#This Row],[Job Type]],"")</f>
        <v/>
      </c>
      <c r="O1470" s="9" t="str">
        <f>IF($T1470,tblSalaries[[#This Row],[clean Country]],"")</f>
        <v/>
      </c>
      <c r="P1470" s="9" t="str">
        <f>IF($T1470,tblSalaries[[#This Row],[How many hours of a day you work on Excel]],"")</f>
        <v/>
      </c>
      <c r="Q1470" s="9" t="str">
        <f>IF($T1470,tblSalaries[[#This Row],[Years of Experience]],"")</f>
        <v/>
      </c>
      <c r="R1470" s="9" t="str">
        <f>IF($T1470,tblSalaries[[#This Row],[Region]],"")</f>
        <v/>
      </c>
      <c r="T1470" s="11">
        <f t="shared" si="22"/>
        <v>0</v>
      </c>
      <c r="U1470" s="11">
        <f>VLOOKUP(tblSalaries[[#This Row],[Region]],SReg,2,FALSE)</f>
        <v>0</v>
      </c>
      <c r="V1470" s="11">
        <f>VLOOKUP(tblSalaries[[#This Row],[How many hours of a day you work on Excel]],SHours,2,FALSE)</f>
        <v>0</v>
      </c>
      <c r="W1470" s="11">
        <f>IF(tblSalaries[[#This Row],[Years of Experience]]="",Filters!$I$10,VLOOKUP(tblSalaries[[#This Row],[Years of Experience]],Filters!$G$3:$I$9,3,TRUE))</f>
        <v>0</v>
      </c>
    </row>
    <row r="1471" spans="2:23" ht="15" customHeight="1" x14ac:dyDescent="0.25">
      <c r="B1471" t="s">
        <v>2867</v>
      </c>
      <c r="C1471" s="1">
        <v>41059.938576388886</v>
      </c>
      <c r="D1471">
        <v>42558.381206218859</v>
      </c>
      <c r="E1471" t="s">
        <v>1147</v>
      </c>
      <c r="F1471" t="s">
        <v>391</v>
      </c>
      <c r="G1471" t="s">
        <v>21</v>
      </c>
      <c r="H1471" t="s">
        <v>10</v>
      </c>
      <c r="I1471">
        <v>8</v>
      </c>
      <c r="J1471" t="str">
        <f>VLOOKUP(tblSalaries[[#This Row],[clean Country]],tblCountries[[#All],[Mapping]:[Region]],2,FALSE)</f>
        <v>EMEA</v>
      </c>
      <c r="L1471" s="9" t="str">
        <f>IF($T1471,tblSalaries[[#This Row],[Salary in USD]],"")</f>
        <v/>
      </c>
      <c r="M1471" s="9" t="str">
        <f>IF($T1471,tblSalaries[[#This Row],[Your Job Title]],"")</f>
        <v/>
      </c>
      <c r="N1471" s="9" t="str">
        <f>IF($T1471,tblSalaries[[#This Row],[Job Type]],"")</f>
        <v/>
      </c>
      <c r="O1471" s="9" t="str">
        <f>IF($T1471,tblSalaries[[#This Row],[clean Country]],"")</f>
        <v/>
      </c>
      <c r="P1471" s="9" t="str">
        <f>IF($T1471,tblSalaries[[#This Row],[How many hours of a day you work on Excel]],"")</f>
        <v/>
      </c>
      <c r="Q1471" s="9" t="str">
        <f>IF($T1471,tblSalaries[[#This Row],[Years of Experience]],"")</f>
        <v/>
      </c>
      <c r="R1471" s="9" t="str">
        <f>IF($T1471,tblSalaries[[#This Row],[Region]],"")</f>
        <v/>
      </c>
      <c r="T1471" s="11">
        <f t="shared" si="22"/>
        <v>0</v>
      </c>
      <c r="U1471" s="11">
        <f>VLOOKUP(tblSalaries[[#This Row],[Region]],SReg,2,FALSE)</f>
        <v>0</v>
      </c>
      <c r="V1471" s="11">
        <f>VLOOKUP(tblSalaries[[#This Row],[How many hours of a day you work on Excel]],SHours,2,FALSE)</f>
        <v>1</v>
      </c>
      <c r="W1471" s="11">
        <f>IF(tblSalaries[[#This Row],[Years of Experience]]="",Filters!$I$10,VLOOKUP(tblSalaries[[#This Row],[Years of Experience]],Filters!$G$3:$I$9,3,TRUE))</f>
        <v>0</v>
      </c>
    </row>
    <row r="1472" spans="2:23" ht="15" customHeight="1" x14ac:dyDescent="0.25">
      <c r="B1472" t="s">
        <v>2868</v>
      </c>
      <c r="C1472" s="1">
        <v>41059.938599537039</v>
      </c>
      <c r="D1472">
        <v>61000</v>
      </c>
      <c r="E1472" t="s">
        <v>11</v>
      </c>
      <c r="F1472" t="s">
        <v>17</v>
      </c>
      <c r="G1472" t="s">
        <v>12</v>
      </c>
      <c r="H1472" t="s">
        <v>7</v>
      </c>
      <c r="I1472">
        <v>5</v>
      </c>
      <c r="J1472" t="str">
        <f>VLOOKUP(tblSalaries[[#This Row],[clean Country]],tblCountries[[#All],[Mapping]:[Region]],2,FALSE)</f>
        <v>USA</v>
      </c>
      <c r="L1472" s="9" t="str">
        <f>IF($T1472,tblSalaries[[#This Row],[Salary in USD]],"")</f>
        <v/>
      </c>
      <c r="M1472" s="9" t="str">
        <f>IF($T1472,tblSalaries[[#This Row],[Your Job Title]],"")</f>
        <v/>
      </c>
      <c r="N1472" s="9" t="str">
        <f>IF($T1472,tblSalaries[[#This Row],[Job Type]],"")</f>
        <v/>
      </c>
      <c r="O1472" s="9" t="str">
        <f>IF($T1472,tblSalaries[[#This Row],[clean Country]],"")</f>
        <v/>
      </c>
      <c r="P1472" s="9" t="str">
        <f>IF($T1472,tblSalaries[[#This Row],[How many hours of a day you work on Excel]],"")</f>
        <v/>
      </c>
      <c r="Q1472" s="9" t="str">
        <f>IF($T1472,tblSalaries[[#This Row],[Years of Experience]],"")</f>
        <v/>
      </c>
      <c r="R1472" s="9" t="str">
        <f>IF($T1472,tblSalaries[[#This Row],[Region]],"")</f>
        <v/>
      </c>
      <c r="T1472" s="11">
        <f t="shared" si="22"/>
        <v>0</v>
      </c>
      <c r="U1472" s="11">
        <f>VLOOKUP(tblSalaries[[#This Row],[Region]],SReg,2,FALSE)</f>
        <v>1</v>
      </c>
      <c r="V1472" s="11">
        <f>VLOOKUP(tblSalaries[[#This Row],[How many hours of a day you work on Excel]],SHours,2,FALSE)</f>
        <v>1</v>
      </c>
      <c r="W1472" s="11">
        <f>IF(tblSalaries[[#This Row],[Years of Experience]]="",Filters!$I$10,VLOOKUP(tblSalaries[[#This Row],[Years of Experience]],Filters!$G$3:$I$9,3,TRUE))</f>
        <v>0</v>
      </c>
    </row>
    <row r="1473" spans="2:23" ht="15" customHeight="1" x14ac:dyDescent="0.25">
      <c r="B1473" t="s">
        <v>2869</v>
      </c>
      <c r="C1473" s="1">
        <v>41059.939131944448</v>
      </c>
      <c r="D1473">
        <v>66000</v>
      </c>
      <c r="E1473" t="s">
        <v>1148</v>
      </c>
      <c r="F1473" t="s">
        <v>17</v>
      </c>
      <c r="G1473" t="s">
        <v>12</v>
      </c>
      <c r="H1473" t="s">
        <v>7</v>
      </c>
      <c r="I1473">
        <v>2</v>
      </c>
      <c r="J1473" t="str">
        <f>VLOOKUP(tblSalaries[[#This Row],[clean Country]],tblCountries[[#All],[Mapping]:[Region]],2,FALSE)</f>
        <v>USA</v>
      </c>
      <c r="L1473" s="9" t="str">
        <f>IF($T1473,tblSalaries[[#This Row],[Salary in USD]],"")</f>
        <v/>
      </c>
      <c r="M1473" s="9" t="str">
        <f>IF($T1473,tblSalaries[[#This Row],[Your Job Title]],"")</f>
        <v/>
      </c>
      <c r="N1473" s="9" t="str">
        <f>IF($T1473,tblSalaries[[#This Row],[Job Type]],"")</f>
        <v/>
      </c>
      <c r="O1473" s="9" t="str">
        <f>IF($T1473,tblSalaries[[#This Row],[clean Country]],"")</f>
        <v/>
      </c>
      <c r="P1473" s="9" t="str">
        <f>IF($T1473,tblSalaries[[#This Row],[How many hours of a day you work on Excel]],"")</f>
        <v/>
      </c>
      <c r="Q1473" s="9" t="str">
        <f>IF($T1473,tblSalaries[[#This Row],[Years of Experience]],"")</f>
        <v/>
      </c>
      <c r="R1473" s="9" t="str">
        <f>IF($T1473,tblSalaries[[#This Row],[Region]],"")</f>
        <v/>
      </c>
      <c r="T1473" s="11">
        <f t="shared" si="22"/>
        <v>0</v>
      </c>
      <c r="U1473" s="11">
        <f>VLOOKUP(tblSalaries[[#This Row],[Region]],SReg,2,FALSE)</f>
        <v>1</v>
      </c>
      <c r="V1473" s="11">
        <f>VLOOKUP(tblSalaries[[#This Row],[How many hours of a day you work on Excel]],SHours,2,FALSE)</f>
        <v>1</v>
      </c>
      <c r="W1473" s="11">
        <f>IF(tblSalaries[[#This Row],[Years of Experience]]="",Filters!$I$10,VLOOKUP(tblSalaries[[#This Row],[Years of Experience]],Filters!$G$3:$I$9,3,TRUE))</f>
        <v>0</v>
      </c>
    </row>
    <row r="1474" spans="2:23" ht="15" customHeight="1" x14ac:dyDescent="0.25">
      <c r="B1474" t="s">
        <v>2870</v>
      </c>
      <c r="C1474" s="1">
        <v>41059.958148148151</v>
      </c>
      <c r="D1474">
        <v>4950.6008391090336</v>
      </c>
      <c r="E1474" t="s">
        <v>563</v>
      </c>
      <c r="F1474" t="s">
        <v>3391</v>
      </c>
      <c r="G1474" t="s">
        <v>6</v>
      </c>
      <c r="H1474" t="s">
        <v>10</v>
      </c>
      <c r="I1474">
        <v>8</v>
      </c>
      <c r="J1474" t="str">
        <f>VLOOKUP(tblSalaries[[#This Row],[clean Country]],tblCountries[[#All],[Mapping]:[Region]],2,FALSE)</f>
        <v>APAC</v>
      </c>
      <c r="L1474" s="9" t="str">
        <f>IF($T1474,tblSalaries[[#This Row],[Salary in USD]],"")</f>
        <v/>
      </c>
      <c r="M1474" s="9" t="str">
        <f>IF($T1474,tblSalaries[[#This Row],[Your Job Title]],"")</f>
        <v/>
      </c>
      <c r="N1474" s="9" t="str">
        <f>IF($T1474,tblSalaries[[#This Row],[Job Type]],"")</f>
        <v/>
      </c>
      <c r="O1474" s="9" t="str">
        <f>IF($T1474,tblSalaries[[#This Row],[clean Country]],"")</f>
        <v/>
      </c>
      <c r="P1474" s="9" t="str">
        <f>IF($T1474,tblSalaries[[#This Row],[How many hours of a day you work on Excel]],"")</f>
        <v/>
      </c>
      <c r="Q1474" s="9" t="str">
        <f>IF($T1474,tblSalaries[[#This Row],[Years of Experience]],"")</f>
        <v/>
      </c>
      <c r="R1474" s="9" t="str">
        <f>IF($T1474,tblSalaries[[#This Row],[Region]],"")</f>
        <v/>
      </c>
      <c r="T1474" s="11">
        <f t="shared" si="22"/>
        <v>0</v>
      </c>
      <c r="U1474" s="11">
        <f>VLOOKUP(tblSalaries[[#This Row],[Region]],SReg,2,FALSE)</f>
        <v>0</v>
      </c>
      <c r="V1474" s="11">
        <f>VLOOKUP(tblSalaries[[#This Row],[How many hours of a day you work on Excel]],SHours,2,FALSE)</f>
        <v>1</v>
      </c>
      <c r="W1474" s="11">
        <f>IF(tblSalaries[[#This Row],[Years of Experience]]="",Filters!$I$10,VLOOKUP(tblSalaries[[#This Row],[Years of Experience]],Filters!$G$3:$I$9,3,TRUE))</f>
        <v>0</v>
      </c>
    </row>
    <row r="1475" spans="2:23" ht="15" customHeight="1" x14ac:dyDescent="0.25">
      <c r="B1475" t="s">
        <v>2871</v>
      </c>
      <c r="C1475" s="1">
        <v>41059.959583333337</v>
      </c>
      <c r="D1475">
        <v>55000</v>
      </c>
      <c r="E1475" t="s">
        <v>1149</v>
      </c>
      <c r="F1475" t="s">
        <v>45</v>
      </c>
      <c r="G1475" t="s">
        <v>12</v>
      </c>
      <c r="H1475" t="s">
        <v>15</v>
      </c>
      <c r="I1475">
        <v>14</v>
      </c>
      <c r="J1475" t="str">
        <f>VLOOKUP(tblSalaries[[#This Row],[clean Country]],tblCountries[[#All],[Mapping]:[Region]],2,FALSE)</f>
        <v>USA</v>
      </c>
      <c r="L1475" s="9" t="str">
        <f>IF($T1475,tblSalaries[[#This Row],[Salary in USD]],"")</f>
        <v/>
      </c>
      <c r="M1475" s="9" t="str">
        <f>IF($T1475,tblSalaries[[#This Row],[Your Job Title]],"")</f>
        <v/>
      </c>
      <c r="N1475" s="9" t="str">
        <f>IF($T1475,tblSalaries[[#This Row],[Job Type]],"")</f>
        <v/>
      </c>
      <c r="O1475" s="9" t="str">
        <f>IF($T1475,tblSalaries[[#This Row],[clean Country]],"")</f>
        <v/>
      </c>
      <c r="P1475" s="9" t="str">
        <f>IF($T1475,tblSalaries[[#This Row],[How many hours of a day you work on Excel]],"")</f>
        <v/>
      </c>
      <c r="Q1475" s="9" t="str">
        <f>IF($T1475,tblSalaries[[#This Row],[Years of Experience]],"")</f>
        <v/>
      </c>
      <c r="R1475" s="9" t="str">
        <f>IF($T1475,tblSalaries[[#This Row],[Region]],"")</f>
        <v/>
      </c>
      <c r="T1475" s="11">
        <f t="shared" si="22"/>
        <v>0</v>
      </c>
      <c r="U1475" s="11">
        <f>VLOOKUP(tblSalaries[[#This Row],[Region]],SReg,2,FALSE)</f>
        <v>1</v>
      </c>
      <c r="V1475" s="11">
        <f>VLOOKUP(tblSalaries[[#This Row],[How many hours of a day you work on Excel]],SHours,2,FALSE)</f>
        <v>0</v>
      </c>
      <c r="W1475" s="11">
        <f>IF(tblSalaries[[#This Row],[Years of Experience]]="",Filters!$I$10,VLOOKUP(tblSalaries[[#This Row],[Years of Experience]],Filters!$G$3:$I$9,3,TRUE))</f>
        <v>1</v>
      </c>
    </row>
    <row r="1476" spans="2:23" ht="15" customHeight="1" x14ac:dyDescent="0.25">
      <c r="B1476" t="s">
        <v>2872</v>
      </c>
      <c r="C1476" s="1">
        <v>41059.976388888892</v>
      </c>
      <c r="D1476">
        <v>32000</v>
      </c>
      <c r="E1476" t="s">
        <v>1150</v>
      </c>
      <c r="F1476" t="s">
        <v>3391</v>
      </c>
      <c r="G1476" t="s">
        <v>12</v>
      </c>
      <c r="H1476" t="s">
        <v>7</v>
      </c>
      <c r="I1476">
        <v>10</v>
      </c>
      <c r="J1476" t="str">
        <f>VLOOKUP(tblSalaries[[#This Row],[clean Country]],tblCountries[[#All],[Mapping]:[Region]],2,FALSE)</f>
        <v>USA</v>
      </c>
      <c r="L1476" s="9">
        <f>IF($T1476,tblSalaries[[#This Row],[Salary in USD]],"")</f>
        <v>32000</v>
      </c>
      <c r="M1476" s="9" t="str">
        <f>IF($T1476,tblSalaries[[#This Row],[Your Job Title]],"")</f>
        <v>Reports Writer</v>
      </c>
      <c r="N1476" s="9" t="str">
        <f>IF($T1476,tblSalaries[[#This Row],[Job Type]],"")</f>
        <v>Reporting</v>
      </c>
      <c r="O1476" s="9" t="str">
        <f>IF($T1476,tblSalaries[[#This Row],[clean Country]],"")</f>
        <v>USA</v>
      </c>
      <c r="P1476" s="9" t="str">
        <f>IF($T1476,tblSalaries[[#This Row],[How many hours of a day you work on Excel]],"")</f>
        <v>4 to 6 hours a day</v>
      </c>
      <c r="Q1476" s="9">
        <f>IF($T1476,tblSalaries[[#This Row],[Years of Experience]],"")</f>
        <v>10</v>
      </c>
      <c r="R1476" s="9" t="str">
        <f>IF($T1476,tblSalaries[[#This Row],[Region]],"")</f>
        <v>USA</v>
      </c>
      <c r="T1476" s="11">
        <f t="shared" si="22"/>
        <v>1</v>
      </c>
      <c r="U1476" s="11">
        <f>VLOOKUP(tblSalaries[[#This Row],[Region]],SReg,2,FALSE)</f>
        <v>1</v>
      </c>
      <c r="V1476" s="11">
        <f>VLOOKUP(tblSalaries[[#This Row],[How many hours of a day you work on Excel]],SHours,2,FALSE)</f>
        <v>1</v>
      </c>
      <c r="W1476" s="11">
        <f>IF(tblSalaries[[#This Row],[Years of Experience]]="",Filters!$I$10,VLOOKUP(tblSalaries[[#This Row],[Years of Experience]],Filters!$G$3:$I$9,3,TRUE))</f>
        <v>1</v>
      </c>
    </row>
    <row r="1477" spans="2:23" ht="15" customHeight="1" x14ac:dyDescent="0.25">
      <c r="B1477" t="s">
        <v>2873</v>
      </c>
      <c r="C1477" s="1">
        <v>41059.979143518518</v>
      </c>
      <c r="D1477">
        <v>18000</v>
      </c>
      <c r="E1477" t="s">
        <v>1151</v>
      </c>
      <c r="F1477" t="s">
        <v>17</v>
      </c>
      <c r="G1477" t="s">
        <v>6</v>
      </c>
      <c r="H1477" t="s">
        <v>10</v>
      </c>
      <c r="I1477">
        <v>6</v>
      </c>
      <c r="J1477" t="str">
        <f>VLOOKUP(tblSalaries[[#This Row],[clean Country]],tblCountries[[#All],[Mapping]:[Region]],2,FALSE)</f>
        <v>APAC</v>
      </c>
      <c r="L1477" s="9" t="str">
        <f>IF($T1477,tblSalaries[[#This Row],[Salary in USD]],"")</f>
        <v/>
      </c>
      <c r="M1477" s="9" t="str">
        <f>IF($T1477,tblSalaries[[#This Row],[Your Job Title]],"")</f>
        <v/>
      </c>
      <c r="N1477" s="9" t="str">
        <f>IF($T1477,tblSalaries[[#This Row],[Job Type]],"")</f>
        <v/>
      </c>
      <c r="O1477" s="9" t="str">
        <f>IF($T1477,tblSalaries[[#This Row],[clean Country]],"")</f>
        <v/>
      </c>
      <c r="P1477" s="9" t="str">
        <f>IF($T1477,tblSalaries[[#This Row],[How many hours of a day you work on Excel]],"")</f>
        <v/>
      </c>
      <c r="Q1477" s="9" t="str">
        <f>IF($T1477,tblSalaries[[#This Row],[Years of Experience]],"")</f>
        <v/>
      </c>
      <c r="R1477" s="9" t="str">
        <f>IF($T1477,tblSalaries[[#This Row],[Region]],"")</f>
        <v/>
      </c>
      <c r="T1477" s="11">
        <f t="shared" si="22"/>
        <v>0</v>
      </c>
      <c r="U1477" s="11">
        <f>VLOOKUP(tblSalaries[[#This Row],[Region]],SReg,2,FALSE)</f>
        <v>0</v>
      </c>
      <c r="V1477" s="11">
        <f>VLOOKUP(tblSalaries[[#This Row],[How many hours of a day you work on Excel]],SHours,2,FALSE)</f>
        <v>1</v>
      </c>
      <c r="W1477" s="11">
        <f>IF(tblSalaries[[#This Row],[Years of Experience]]="",Filters!$I$10,VLOOKUP(tblSalaries[[#This Row],[Years of Experience]],Filters!$G$3:$I$9,3,TRUE))</f>
        <v>0</v>
      </c>
    </row>
    <row r="1478" spans="2:23" ht="15" customHeight="1" x14ac:dyDescent="0.25">
      <c r="B1478" t="s">
        <v>2874</v>
      </c>
      <c r="C1478" s="1">
        <v>41059.999560185184</v>
      </c>
      <c r="D1478">
        <v>11575.14584683767</v>
      </c>
      <c r="E1478" t="s">
        <v>1152</v>
      </c>
      <c r="F1478" t="s">
        <v>17</v>
      </c>
      <c r="G1478" t="s">
        <v>6</v>
      </c>
      <c r="H1478" t="s">
        <v>7</v>
      </c>
      <c r="I1478">
        <v>21</v>
      </c>
      <c r="J1478" t="str">
        <f>VLOOKUP(tblSalaries[[#This Row],[clean Country]],tblCountries[[#All],[Mapping]:[Region]],2,FALSE)</f>
        <v>APAC</v>
      </c>
      <c r="L1478" s="9" t="str">
        <f>IF($T1478,tblSalaries[[#This Row],[Salary in USD]],"")</f>
        <v/>
      </c>
      <c r="M1478" s="9" t="str">
        <f>IF($T1478,tblSalaries[[#This Row],[Your Job Title]],"")</f>
        <v/>
      </c>
      <c r="N1478" s="9" t="str">
        <f>IF($T1478,tblSalaries[[#This Row],[Job Type]],"")</f>
        <v/>
      </c>
      <c r="O1478" s="9" t="str">
        <f>IF($T1478,tblSalaries[[#This Row],[clean Country]],"")</f>
        <v/>
      </c>
      <c r="P1478" s="9" t="str">
        <f>IF($T1478,tblSalaries[[#This Row],[How many hours of a day you work on Excel]],"")</f>
        <v/>
      </c>
      <c r="Q1478" s="9" t="str">
        <f>IF($T1478,tblSalaries[[#This Row],[Years of Experience]],"")</f>
        <v/>
      </c>
      <c r="R1478" s="9" t="str">
        <f>IF($T1478,tblSalaries[[#This Row],[Region]],"")</f>
        <v/>
      </c>
      <c r="T1478" s="11">
        <f t="shared" si="22"/>
        <v>0</v>
      </c>
      <c r="U1478" s="11">
        <f>VLOOKUP(tblSalaries[[#This Row],[Region]],SReg,2,FALSE)</f>
        <v>0</v>
      </c>
      <c r="V1478" s="11">
        <f>VLOOKUP(tblSalaries[[#This Row],[How many hours of a day you work on Excel]],SHours,2,FALSE)</f>
        <v>1</v>
      </c>
      <c r="W1478" s="11">
        <f>IF(tblSalaries[[#This Row],[Years of Experience]]="",Filters!$I$10,VLOOKUP(tblSalaries[[#This Row],[Years of Experience]],Filters!$G$3:$I$9,3,TRUE))</f>
        <v>1</v>
      </c>
    </row>
    <row r="1479" spans="2:23" ht="15" customHeight="1" x14ac:dyDescent="0.25">
      <c r="B1479" t="s">
        <v>2875</v>
      </c>
      <c r="C1479" s="1">
        <v>41060.025347222225</v>
      </c>
      <c r="D1479">
        <v>63519.971949580387</v>
      </c>
      <c r="E1479" t="s">
        <v>694</v>
      </c>
      <c r="F1479" t="s">
        <v>258</v>
      </c>
      <c r="G1479" t="s">
        <v>671</v>
      </c>
      <c r="H1479" t="s">
        <v>10</v>
      </c>
      <c r="I1479">
        <v>15</v>
      </c>
      <c r="J1479" t="str">
        <f>VLOOKUP(tblSalaries[[#This Row],[clean Country]],tblCountries[[#All],[Mapping]:[Region]],2,FALSE)</f>
        <v>EMEA</v>
      </c>
      <c r="L1479" s="9" t="str">
        <f>IF($T1479,tblSalaries[[#This Row],[Salary in USD]],"")</f>
        <v/>
      </c>
      <c r="M1479" s="9" t="str">
        <f>IF($T1479,tblSalaries[[#This Row],[Your Job Title]],"")</f>
        <v/>
      </c>
      <c r="N1479" s="9" t="str">
        <f>IF($T1479,tblSalaries[[#This Row],[Job Type]],"")</f>
        <v/>
      </c>
      <c r="O1479" s="9" t="str">
        <f>IF($T1479,tblSalaries[[#This Row],[clean Country]],"")</f>
        <v/>
      </c>
      <c r="P1479" s="9" t="str">
        <f>IF($T1479,tblSalaries[[#This Row],[How many hours of a day you work on Excel]],"")</f>
        <v/>
      </c>
      <c r="Q1479" s="9" t="str">
        <f>IF($T1479,tblSalaries[[#This Row],[Years of Experience]],"")</f>
        <v/>
      </c>
      <c r="R1479" s="9" t="str">
        <f>IF($T1479,tblSalaries[[#This Row],[Region]],"")</f>
        <v/>
      </c>
      <c r="T1479" s="11">
        <f t="shared" ref="T1479:T1542" si="23">U1479*V1479*W1479</f>
        <v>0</v>
      </c>
      <c r="U1479" s="11">
        <f>VLOOKUP(tblSalaries[[#This Row],[Region]],SReg,2,FALSE)</f>
        <v>0</v>
      </c>
      <c r="V1479" s="11">
        <f>VLOOKUP(tblSalaries[[#This Row],[How many hours of a day you work on Excel]],SHours,2,FALSE)</f>
        <v>1</v>
      </c>
      <c r="W1479" s="11">
        <f>IF(tblSalaries[[#This Row],[Years of Experience]]="",Filters!$I$10,VLOOKUP(tblSalaries[[#This Row],[Years of Experience]],Filters!$G$3:$I$9,3,TRUE))</f>
        <v>1</v>
      </c>
    </row>
    <row r="1480" spans="2:23" ht="15" customHeight="1" x14ac:dyDescent="0.25">
      <c r="B1480" t="s">
        <v>2876</v>
      </c>
      <c r="C1480" s="1">
        <v>41060.032581018517</v>
      </c>
      <c r="D1480">
        <v>71231.666749770273</v>
      </c>
      <c r="E1480" t="s">
        <v>1153</v>
      </c>
      <c r="F1480" t="s">
        <v>56</v>
      </c>
      <c r="G1480" t="s">
        <v>6</v>
      </c>
      <c r="H1480" t="s">
        <v>10</v>
      </c>
      <c r="I1480">
        <v>5</v>
      </c>
      <c r="J1480" t="str">
        <f>VLOOKUP(tblSalaries[[#This Row],[clean Country]],tblCountries[[#All],[Mapping]:[Region]],2,FALSE)</f>
        <v>APAC</v>
      </c>
      <c r="L1480" s="9" t="str">
        <f>IF($T1480,tblSalaries[[#This Row],[Salary in USD]],"")</f>
        <v/>
      </c>
      <c r="M1480" s="9" t="str">
        <f>IF($T1480,tblSalaries[[#This Row],[Your Job Title]],"")</f>
        <v/>
      </c>
      <c r="N1480" s="9" t="str">
        <f>IF($T1480,tblSalaries[[#This Row],[Job Type]],"")</f>
        <v/>
      </c>
      <c r="O1480" s="9" t="str">
        <f>IF($T1480,tblSalaries[[#This Row],[clean Country]],"")</f>
        <v/>
      </c>
      <c r="P1480" s="9" t="str">
        <f>IF($T1480,tblSalaries[[#This Row],[How many hours of a day you work on Excel]],"")</f>
        <v/>
      </c>
      <c r="Q1480" s="9" t="str">
        <f>IF($T1480,tblSalaries[[#This Row],[Years of Experience]],"")</f>
        <v/>
      </c>
      <c r="R1480" s="9" t="str">
        <f>IF($T1480,tblSalaries[[#This Row],[Region]],"")</f>
        <v/>
      </c>
      <c r="T1480" s="11">
        <f t="shared" si="23"/>
        <v>0</v>
      </c>
      <c r="U1480" s="11">
        <f>VLOOKUP(tblSalaries[[#This Row],[Region]],SReg,2,FALSE)</f>
        <v>0</v>
      </c>
      <c r="V1480" s="11">
        <f>VLOOKUP(tblSalaries[[#This Row],[How many hours of a day you work on Excel]],SHours,2,FALSE)</f>
        <v>1</v>
      </c>
      <c r="W1480" s="11">
        <f>IF(tblSalaries[[#This Row],[Years of Experience]]="",Filters!$I$10,VLOOKUP(tblSalaries[[#This Row],[Years of Experience]],Filters!$G$3:$I$9,3,TRUE))</f>
        <v>0</v>
      </c>
    </row>
    <row r="1481" spans="2:23" ht="15" customHeight="1" x14ac:dyDescent="0.25">
      <c r="B1481" t="s">
        <v>2877</v>
      </c>
      <c r="C1481" s="1">
        <v>41060.047986111109</v>
      </c>
      <c r="D1481">
        <v>10000</v>
      </c>
      <c r="E1481" t="s">
        <v>1154</v>
      </c>
      <c r="F1481" t="s">
        <v>17</v>
      </c>
      <c r="G1481" t="s">
        <v>118</v>
      </c>
      <c r="H1481" t="s">
        <v>7</v>
      </c>
      <c r="I1481">
        <v>1</v>
      </c>
      <c r="J1481" t="str">
        <f>VLOOKUP(tblSalaries[[#This Row],[clean Country]],tblCountries[[#All],[Mapping]:[Region]],2,FALSE)</f>
        <v>S AMER</v>
      </c>
      <c r="L1481" s="9" t="str">
        <f>IF($T1481,tblSalaries[[#This Row],[Salary in USD]],"")</f>
        <v/>
      </c>
      <c r="M1481" s="9" t="str">
        <f>IF($T1481,tblSalaries[[#This Row],[Your Job Title]],"")</f>
        <v/>
      </c>
      <c r="N1481" s="9" t="str">
        <f>IF($T1481,tblSalaries[[#This Row],[Job Type]],"")</f>
        <v/>
      </c>
      <c r="O1481" s="9" t="str">
        <f>IF($T1481,tblSalaries[[#This Row],[clean Country]],"")</f>
        <v/>
      </c>
      <c r="P1481" s="9" t="str">
        <f>IF($T1481,tblSalaries[[#This Row],[How many hours of a day you work on Excel]],"")</f>
        <v/>
      </c>
      <c r="Q1481" s="9" t="str">
        <f>IF($T1481,tblSalaries[[#This Row],[Years of Experience]],"")</f>
        <v/>
      </c>
      <c r="R1481" s="9" t="str">
        <f>IF($T1481,tblSalaries[[#This Row],[Region]],"")</f>
        <v/>
      </c>
      <c r="T1481" s="11">
        <f t="shared" si="23"/>
        <v>0</v>
      </c>
      <c r="U1481" s="11">
        <f>VLOOKUP(tblSalaries[[#This Row],[Region]],SReg,2,FALSE)</f>
        <v>0</v>
      </c>
      <c r="V1481" s="11">
        <f>VLOOKUP(tblSalaries[[#This Row],[How many hours of a day you work on Excel]],SHours,2,FALSE)</f>
        <v>1</v>
      </c>
      <c r="W1481" s="11">
        <f>IF(tblSalaries[[#This Row],[Years of Experience]]="",Filters!$I$10,VLOOKUP(tblSalaries[[#This Row],[Years of Experience]],Filters!$G$3:$I$9,3,TRUE))</f>
        <v>0</v>
      </c>
    </row>
    <row r="1482" spans="2:23" ht="15" customHeight="1" x14ac:dyDescent="0.25">
      <c r="B1482" t="s">
        <v>2878</v>
      </c>
      <c r="C1482" s="1">
        <v>41060.053657407407</v>
      </c>
      <c r="D1482">
        <v>74300</v>
      </c>
      <c r="E1482" t="s">
        <v>1155</v>
      </c>
      <c r="F1482" t="s">
        <v>17</v>
      </c>
      <c r="G1482" t="s">
        <v>12</v>
      </c>
      <c r="H1482" t="s">
        <v>7</v>
      </c>
      <c r="I1482">
        <v>3</v>
      </c>
      <c r="J1482" t="str">
        <f>VLOOKUP(tblSalaries[[#This Row],[clean Country]],tblCountries[[#All],[Mapping]:[Region]],2,FALSE)</f>
        <v>USA</v>
      </c>
      <c r="L1482" s="9" t="str">
        <f>IF($T1482,tblSalaries[[#This Row],[Salary in USD]],"")</f>
        <v/>
      </c>
      <c r="M1482" s="9" t="str">
        <f>IF($T1482,tblSalaries[[#This Row],[Your Job Title]],"")</f>
        <v/>
      </c>
      <c r="N1482" s="9" t="str">
        <f>IF($T1482,tblSalaries[[#This Row],[Job Type]],"")</f>
        <v/>
      </c>
      <c r="O1482" s="9" t="str">
        <f>IF($T1482,tblSalaries[[#This Row],[clean Country]],"")</f>
        <v/>
      </c>
      <c r="P1482" s="9" t="str">
        <f>IF($T1482,tblSalaries[[#This Row],[How many hours of a day you work on Excel]],"")</f>
        <v/>
      </c>
      <c r="Q1482" s="9" t="str">
        <f>IF($T1482,tblSalaries[[#This Row],[Years of Experience]],"")</f>
        <v/>
      </c>
      <c r="R1482" s="9" t="str">
        <f>IF($T1482,tblSalaries[[#This Row],[Region]],"")</f>
        <v/>
      </c>
      <c r="T1482" s="11">
        <f t="shared" si="23"/>
        <v>0</v>
      </c>
      <c r="U1482" s="11">
        <f>VLOOKUP(tblSalaries[[#This Row],[Region]],SReg,2,FALSE)</f>
        <v>1</v>
      </c>
      <c r="V1482" s="11">
        <f>VLOOKUP(tblSalaries[[#This Row],[How many hours of a day you work on Excel]],SHours,2,FALSE)</f>
        <v>1</v>
      </c>
      <c r="W1482" s="11">
        <f>IF(tblSalaries[[#This Row],[Years of Experience]]="",Filters!$I$10,VLOOKUP(tblSalaries[[#This Row],[Years of Experience]],Filters!$G$3:$I$9,3,TRUE))</f>
        <v>0</v>
      </c>
    </row>
    <row r="1483" spans="2:23" ht="15" customHeight="1" x14ac:dyDescent="0.25">
      <c r="B1483" t="s">
        <v>2879</v>
      </c>
      <c r="C1483" s="1">
        <v>41060.054027777776</v>
      </c>
      <c r="D1483">
        <v>26711.875031163851</v>
      </c>
      <c r="E1483" t="s">
        <v>1156</v>
      </c>
      <c r="F1483" t="s">
        <v>294</v>
      </c>
      <c r="G1483" t="s">
        <v>6</v>
      </c>
      <c r="H1483" t="s">
        <v>7</v>
      </c>
      <c r="I1483">
        <v>10</v>
      </c>
      <c r="J1483" t="str">
        <f>VLOOKUP(tblSalaries[[#This Row],[clean Country]],tblCountries[[#All],[Mapping]:[Region]],2,FALSE)</f>
        <v>APAC</v>
      </c>
      <c r="L1483" s="9" t="str">
        <f>IF($T1483,tblSalaries[[#This Row],[Salary in USD]],"")</f>
        <v/>
      </c>
      <c r="M1483" s="9" t="str">
        <f>IF($T1483,tblSalaries[[#This Row],[Your Job Title]],"")</f>
        <v/>
      </c>
      <c r="N1483" s="9" t="str">
        <f>IF($T1483,tblSalaries[[#This Row],[Job Type]],"")</f>
        <v/>
      </c>
      <c r="O1483" s="9" t="str">
        <f>IF($T1483,tblSalaries[[#This Row],[clean Country]],"")</f>
        <v/>
      </c>
      <c r="P1483" s="9" t="str">
        <f>IF($T1483,tblSalaries[[#This Row],[How many hours of a day you work on Excel]],"")</f>
        <v/>
      </c>
      <c r="Q1483" s="9" t="str">
        <f>IF($T1483,tblSalaries[[#This Row],[Years of Experience]],"")</f>
        <v/>
      </c>
      <c r="R1483" s="9" t="str">
        <f>IF($T1483,tblSalaries[[#This Row],[Region]],"")</f>
        <v/>
      </c>
      <c r="T1483" s="11">
        <f t="shared" si="23"/>
        <v>0</v>
      </c>
      <c r="U1483" s="11">
        <f>VLOOKUP(tblSalaries[[#This Row],[Region]],SReg,2,FALSE)</f>
        <v>0</v>
      </c>
      <c r="V1483" s="11">
        <f>VLOOKUP(tblSalaries[[#This Row],[How many hours of a day you work on Excel]],SHours,2,FALSE)</f>
        <v>1</v>
      </c>
      <c r="W1483" s="11">
        <f>IF(tblSalaries[[#This Row],[Years of Experience]]="",Filters!$I$10,VLOOKUP(tblSalaries[[#This Row],[Years of Experience]],Filters!$G$3:$I$9,3,TRUE))</f>
        <v>1</v>
      </c>
    </row>
    <row r="1484" spans="2:23" ht="15" customHeight="1" x14ac:dyDescent="0.25">
      <c r="B1484" t="s">
        <v>2880</v>
      </c>
      <c r="C1484" s="1">
        <v>41060.073472222219</v>
      </c>
      <c r="D1484">
        <v>9545.0433444692171</v>
      </c>
      <c r="E1484" t="s">
        <v>77</v>
      </c>
      <c r="F1484" t="s">
        <v>45</v>
      </c>
      <c r="G1484" t="s">
        <v>6</v>
      </c>
      <c r="H1484" t="s">
        <v>7</v>
      </c>
      <c r="I1484">
        <v>4</v>
      </c>
      <c r="J1484" t="str">
        <f>VLOOKUP(tblSalaries[[#This Row],[clean Country]],tblCountries[[#All],[Mapping]:[Region]],2,FALSE)</f>
        <v>APAC</v>
      </c>
      <c r="L1484" s="9" t="str">
        <f>IF($T1484,tblSalaries[[#This Row],[Salary in USD]],"")</f>
        <v/>
      </c>
      <c r="M1484" s="9" t="str">
        <f>IF($T1484,tblSalaries[[#This Row],[Your Job Title]],"")</f>
        <v/>
      </c>
      <c r="N1484" s="9" t="str">
        <f>IF($T1484,tblSalaries[[#This Row],[Job Type]],"")</f>
        <v/>
      </c>
      <c r="O1484" s="9" t="str">
        <f>IF($T1484,tblSalaries[[#This Row],[clean Country]],"")</f>
        <v/>
      </c>
      <c r="P1484" s="9" t="str">
        <f>IF($T1484,tblSalaries[[#This Row],[How many hours of a day you work on Excel]],"")</f>
        <v/>
      </c>
      <c r="Q1484" s="9" t="str">
        <f>IF($T1484,tblSalaries[[#This Row],[Years of Experience]],"")</f>
        <v/>
      </c>
      <c r="R1484" s="9" t="str">
        <f>IF($T1484,tblSalaries[[#This Row],[Region]],"")</f>
        <v/>
      </c>
      <c r="T1484" s="11">
        <f t="shared" si="23"/>
        <v>0</v>
      </c>
      <c r="U1484" s="11">
        <f>VLOOKUP(tblSalaries[[#This Row],[Region]],SReg,2,FALSE)</f>
        <v>0</v>
      </c>
      <c r="V1484" s="11">
        <f>VLOOKUP(tblSalaries[[#This Row],[How many hours of a day you work on Excel]],SHours,2,FALSE)</f>
        <v>1</v>
      </c>
      <c r="W1484" s="11">
        <f>IF(tblSalaries[[#This Row],[Years of Experience]]="",Filters!$I$10,VLOOKUP(tblSalaries[[#This Row],[Years of Experience]],Filters!$G$3:$I$9,3,TRUE))</f>
        <v>0</v>
      </c>
    </row>
    <row r="1485" spans="2:23" ht="15" customHeight="1" x14ac:dyDescent="0.25">
      <c r="B1485" t="s">
        <v>2881</v>
      </c>
      <c r="C1485" s="1">
        <v>41060.076689814814</v>
      </c>
      <c r="D1485">
        <v>95000</v>
      </c>
      <c r="E1485" t="s">
        <v>224</v>
      </c>
      <c r="F1485" t="s">
        <v>17</v>
      </c>
      <c r="G1485" t="s">
        <v>12</v>
      </c>
      <c r="H1485" t="s">
        <v>7</v>
      </c>
      <c r="I1485">
        <v>15</v>
      </c>
      <c r="J1485" t="str">
        <f>VLOOKUP(tblSalaries[[#This Row],[clean Country]],tblCountries[[#All],[Mapping]:[Region]],2,FALSE)</f>
        <v>USA</v>
      </c>
      <c r="L1485" s="9">
        <f>IF($T1485,tblSalaries[[#This Row],[Salary in USD]],"")</f>
        <v>95000</v>
      </c>
      <c r="M1485" s="9" t="str">
        <f>IF($T1485,tblSalaries[[#This Row],[Your Job Title]],"")</f>
        <v>Sr Financial Analyst</v>
      </c>
      <c r="N1485" s="9" t="str">
        <f>IF($T1485,tblSalaries[[#This Row],[Job Type]],"")</f>
        <v>Analyst</v>
      </c>
      <c r="O1485" s="9" t="str">
        <f>IF($T1485,tblSalaries[[#This Row],[clean Country]],"")</f>
        <v>USA</v>
      </c>
      <c r="P1485" s="9" t="str">
        <f>IF($T1485,tblSalaries[[#This Row],[How many hours of a day you work on Excel]],"")</f>
        <v>4 to 6 hours a day</v>
      </c>
      <c r="Q1485" s="9">
        <f>IF($T1485,tblSalaries[[#This Row],[Years of Experience]],"")</f>
        <v>15</v>
      </c>
      <c r="R1485" s="9" t="str">
        <f>IF($T1485,tblSalaries[[#This Row],[Region]],"")</f>
        <v>USA</v>
      </c>
      <c r="T1485" s="11">
        <f t="shared" si="23"/>
        <v>1</v>
      </c>
      <c r="U1485" s="11">
        <f>VLOOKUP(tblSalaries[[#This Row],[Region]],SReg,2,FALSE)</f>
        <v>1</v>
      </c>
      <c r="V1485" s="11">
        <f>VLOOKUP(tblSalaries[[#This Row],[How many hours of a day you work on Excel]],SHours,2,FALSE)</f>
        <v>1</v>
      </c>
      <c r="W1485" s="11">
        <f>IF(tblSalaries[[#This Row],[Years of Experience]]="",Filters!$I$10,VLOOKUP(tblSalaries[[#This Row],[Years of Experience]],Filters!$G$3:$I$9,3,TRUE))</f>
        <v>1</v>
      </c>
    </row>
    <row r="1486" spans="2:23" ht="15" customHeight="1" x14ac:dyDescent="0.25">
      <c r="B1486" t="s">
        <v>2882</v>
      </c>
      <c r="C1486" s="1">
        <v>41060.100428240738</v>
      </c>
      <c r="D1486">
        <v>64300</v>
      </c>
      <c r="E1486" t="s">
        <v>1157</v>
      </c>
      <c r="F1486" t="s">
        <v>258</v>
      </c>
      <c r="G1486" t="s">
        <v>12</v>
      </c>
      <c r="H1486" t="s">
        <v>7</v>
      </c>
      <c r="I1486">
        <v>15</v>
      </c>
      <c r="J1486" t="str">
        <f>VLOOKUP(tblSalaries[[#This Row],[clean Country]],tblCountries[[#All],[Mapping]:[Region]],2,FALSE)</f>
        <v>USA</v>
      </c>
      <c r="L1486" s="9">
        <f>IF($T1486,tblSalaries[[#This Row],[Salary in USD]],"")</f>
        <v>64300</v>
      </c>
      <c r="M1486" s="9" t="str">
        <f>IF($T1486,tblSalaries[[#This Row],[Your Job Title]],"")</f>
        <v>Financial Analst</v>
      </c>
      <c r="N1486" s="9" t="str">
        <f>IF($T1486,tblSalaries[[#This Row],[Job Type]],"")</f>
        <v>Accountant</v>
      </c>
      <c r="O1486" s="9" t="str">
        <f>IF($T1486,tblSalaries[[#This Row],[clean Country]],"")</f>
        <v>USA</v>
      </c>
      <c r="P1486" s="9" t="str">
        <f>IF($T1486,tblSalaries[[#This Row],[How many hours of a day you work on Excel]],"")</f>
        <v>4 to 6 hours a day</v>
      </c>
      <c r="Q1486" s="9">
        <f>IF($T1486,tblSalaries[[#This Row],[Years of Experience]],"")</f>
        <v>15</v>
      </c>
      <c r="R1486" s="9" t="str">
        <f>IF($T1486,tblSalaries[[#This Row],[Region]],"")</f>
        <v>USA</v>
      </c>
      <c r="T1486" s="11">
        <f t="shared" si="23"/>
        <v>1</v>
      </c>
      <c r="U1486" s="11">
        <f>VLOOKUP(tblSalaries[[#This Row],[Region]],SReg,2,FALSE)</f>
        <v>1</v>
      </c>
      <c r="V1486" s="11">
        <f>VLOOKUP(tblSalaries[[#This Row],[How many hours of a day you work on Excel]],SHours,2,FALSE)</f>
        <v>1</v>
      </c>
      <c r="W1486" s="11">
        <f>IF(tblSalaries[[#This Row],[Years of Experience]]="",Filters!$I$10,VLOOKUP(tblSalaries[[#This Row],[Years of Experience]],Filters!$G$3:$I$9,3,TRUE))</f>
        <v>1</v>
      </c>
    </row>
    <row r="1487" spans="2:23" ht="15" customHeight="1" x14ac:dyDescent="0.25">
      <c r="B1487" t="s">
        <v>2883</v>
      </c>
      <c r="C1487" s="1">
        <v>41060.109131944446</v>
      </c>
      <c r="D1487">
        <v>250000</v>
      </c>
      <c r="E1487" t="s">
        <v>69</v>
      </c>
      <c r="F1487" t="s">
        <v>294</v>
      </c>
      <c r="G1487" t="s">
        <v>12</v>
      </c>
      <c r="H1487" t="s">
        <v>10</v>
      </c>
      <c r="I1487">
        <v>20</v>
      </c>
      <c r="J1487" t="str">
        <f>VLOOKUP(tblSalaries[[#This Row],[clean Country]],tblCountries[[#All],[Mapping]:[Region]],2,FALSE)</f>
        <v>USA</v>
      </c>
      <c r="L1487" s="9">
        <f>IF($T1487,tblSalaries[[#This Row],[Salary in USD]],"")</f>
        <v>250000</v>
      </c>
      <c r="M1487" s="9" t="str">
        <f>IF($T1487,tblSalaries[[#This Row],[Your Job Title]],"")</f>
        <v>consultant</v>
      </c>
      <c r="N1487" s="9" t="str">
        <f>IF($T1487,tblSalaries[[#This Row],[Job Type]],"")</f>
        <v>Consultant</v>
      </c>
      <c r="O1487" s="9" t="str">
        <f>IF($T1487,tblSalaries[[#This Row],[clean Country]],"")</f>
        <v>USA</v>
      </c>
      <c r="P1487" s="9" t="str">
        <f>IF($T1487,tblSalaries[[#This Row],[How many hours of a day you work on Excel]],"")</f>
        <v>All the 8 hours baby, all the 8!</v>
      </c>
      <c r="Q1487" s="9">
        <f>IF($T1487,tblSalaries[[#This Row],[Years of Experience]],"")</f>
        <v>20</v>
      </c>
      <c r="R1487" s="9" t="str">
        <f>IF($T1487,tblSalaries[[#This Row],[Region]],"")</f>
        <v>USA</v>
      </c>
      <c r="T1487" s="11">
        <f t="shared" si="23"/>
        <v>1</v>
      </c>
      <c r="U1487" s="11">
        <f>VLOOKUP(tblSalaries[[#This Row],[Region]],SReg,2,FALSE)</f>
        <v>1</v>
      </c>
      <c r="V1487" s="11">
        <f>VLOOKUP(tblSalaries[[#This Row],[How many hours of a day you work on Excel]],SHours,2,FALSE)</f>
        <v>1</v>
      </c>
      <c r="W1487" s="11">
        <f>IF(tblSalaries[[#This Row],[Years of Experience]]="",Filters!$I$10,VLOOKUP(tblSalaries[[#This Row],[Years of Experience]],Filters!$G$3:$I$9,3,TRUE))</f>
        <v>1</v>
      </c>
    </row>
    <row r="1488" spans="2:23" ht="15" customHeight="1" x14ac:dyDescent="0.25">
      <c r="B1488" t="s">
        <v>2884</v>
      </c>
      <c r="C1488" s="1">
        <v>41060.129965277774</v>
      </c>
      <c r="D1488">
        <v>89000</v>
      </c>
      <c r="E1488" t="s">
        <v>502</v>
      </c>
      <c r="F1488" t="s">
        <v>45</v>
      </c>
      <c r="G1488" t="s">
        <v>12</v>
      </c>
      <c r="H1488" t="s">
        <v>15</v>
      </c>
      <c r="I1488">
        <v>10</v>
      </c>
      <c r="J1488" t="str">
        <f>VLOOKUP(tblSalaries[[#This Row],[clean Country]],tblCountries[[#All],[Mapping]:[Region]],2,FALSE)</f>
        <v>USA</v>
      </c>
      <c r="L1488" s="9" t="str">
        <f>IF($T1488,tblSalaries[[#This Row],[Salary in USD]],"")</f>
        <v/>
      </c>
      <c r="M1488" s="9" t="str">
        <f>IF($T1488,tblSalaries[[#This Row],[Your Job Title]],"")</f>
        <v/>
      </c>
      <c r="N1488" s="9" t="str">
        <f>IF($T1488,tblSalaries[[#This Row],[Job Type]],"")</f>
        <v/>
      </c>
      <c r="O1488" s="9" t="str">
        <f>IF($T1488,tblSalaries[[#This Row],[clean Country]],"")</f>
        <v/>
      </c>
      <c r="P1488" s="9" t="str">
        <f>IF($T1488,tblSalaries[[#This Row],[How many hours of a day you work on Excel]],"")</f>
        <v/>
      </c>
      <c r="Q1488" s="9" t="str">
        <f>IF($T1488,tblSalaries[[#This Row],[Years of Experience]],"")</f>
        <v/>
      </c>
      <c r="R1488" s="9" t="str">
        <f>IF($T1488,tblSalaries[[#This Row],[Region]],"")</f>
        <v/>
      </c>
      <c r="T1488" s="11">
        <f t="shared" si="23"/>
        <v>0</v>
      </c>
      <c r="U1488" s="11">
        <f>VLOOKUP(tblSalaries[[#This Row],[Region]],SReg,2,FALSE)</f>
        <v>1</v>
      </c>
      <c r="V1488" s="11">
        <f>VLOOKUP(tblSalaries[[#This Row],[How many hours of a day you work on Excel]],SHours,2,FALSE)</f>
        <v>0</v>
      </c>
      <c r="W1488" s="11">
        <f>IF(tblSalaries[[#This Row],[Years of Experience]]="",Filters!$I$10,VLOOKUP(tblSalaries[[#This Row],[Years of Experience]],Filters!$G$3:$I$9,3,TRUE))</f>
        <v>1</v>
      </c>
    </row>
    <row r="1489" spans="2:23" ht="15" customHeight="1" x14ac:dyDescent="0.25">
      <c r="B1489" t="s">
        <v>2885</v>
      </c>
      <c r="C1489" s="1">
        <v>41060.175219907411</v>
      </c>
      <c r="D1489">
        <v>75000</v>
      </c>
      <c r="E1489" t="s">
        <v>11</v>
      </c>
      <c r="F1489" t="s">
        <v>17</v>
      </c>
      <c r="G1489" t="s">
        <v>12</v>
      </c>
      <c r="H1489" t="s">
        <v>10</v>
      </c>
      <c r="I1489">
        <v>1.5</v>
      </c>
      <c r="J1489" t="str">
        <f>VLOOKUP(tblSalaries[[#This Row],[clean Country]],tblCountries[[#All],[Mapping]:[Region]],2,FALSE)</f>
        <v>USA</v>
      </c>
      <c r="L1489" s="9" t="str">
        <f>IF($T1489,tblSalaries[[#This Row],[Salary in USD]],"")</f>
        <v/>
      </c>
      <c r="M1489" s="9" t="str">
        <f>IF($T1489,tblSalaries[[#This Row],[Your Job Title]],"")</f>
        <v/>
      </c>
      <c r="N1489" s="9" t="str">
        <f>IF($T1489,tblSalaries[[#This Row],[Job Type]],"")</f>
        <v/>
      </c>
      <c r="O1489" s="9" t="str">
        <f>IF($T1489,tblSalaries[[#This Row],[clean Country]],"")</f>
        <v/>
      </c>
      <c r="P1489" s="9" t="str">
        <f>IF($T1489,tblSalaries[[#This Row],[How many hours of a day you work on Excel]],"")</f>
        <v/>
      </c>
      <c r="Q1489" s="9" t="str">
        <f>IF($T1489,tblSalaries[[#This Row],[Years of Experience]],"")</f>
        <v/>
      </c>
      <c r="R1489" s="9" t="str">
        <f>IF($T1489,tblSalaries[[#This Row],[Region]],"")</f>
        <v/>
      </c>
      <c r="T1489" s="11">
        <f t="shared" si="23"/>
        <v>0</v>
      </c>
      <c r="U1489" s="11">
        <f>VLOOKUP(tblSalaries[[#This Row],[Region]],SReg,2,FALSE)</f>
        <v>1</v>
      </c>
      <c r="V1489" s="11">
        <f>VLOOKUP(tblSalaries[[#This Row],[How many hours of a day you work on Excel]],SHours,2,FALSE)</f>
        <v>1</v>
      </c>
      <c r="W1489" s="11">
        <f>IF(tblSalaries[[#This Row],[Years of Experience]]="",Filters!$I$10,VLOOKUP(tblSalaries[[#This Row],[Years of Experience]],Filters!$G$3:$I$9,3,TRUE))</f>
        <v>0</v>
      </c>
    </row>
    <row r="1490" spans="2:23" ht="15" customHeight="1" x14ac:dyDescent="0.25">
      <c r="B1490" t="s">
        <v>2886</v>
      </c>
      <c r="C1490" s="1">
        <v>41060.210405092592</v>
      </c>
      <c r="D1490">
        <v>45000</v>
      </c>
      <c r="E1490" t="s">
        <v>1158</v>
      </c>
      <c r="F1490" t="s">
        <v>17</v>
      </c>
      <c r="G1490" t="s">
        <v>12</v>
      </c>
      <c r="H1490" t="s">
        <v>10</v>
      </c>
      <c r="I1490">
        <v>5</v>
      </c>
      <c r="J1490" t="str">
        <f>VLOOKUP(tblSalaries[[#This Row],[clean Country]],tblCountries[[#All],[Mapping]:[Region]],2,FALSE)</f>
        <v>USA</v>
      </c>
      <c r="L1490" s="9" t="str">
        <f>IF($T1490,tblSalaries[[#This Row],[Salary in USD]],"")</f>
        <v/>
      </c>
      <c r="M1490" s="9" t="str">
        <f>IF($T1490,tblSalaries[[#This Row],[Your Job Title]],"")</f>
        <v/>
      </c>
      <c r="N1490" s="9" t="str">
        <f>IF($T1490,tblSalaries[[#This Row],[Job Type]],"")</f>
        <v/>
      </c>
      <c r="O1490" s="9" t="str">
        <f>IF($T1490,tblSalaries[[#This Row],[clean Country]],"")</f>
        <v/>
      </c>
      <c r="P1490" s="9" t="str">
        <f>IF($T1490,tblSalaries[[#This Row],[How many hours of a day you work on Excel]],"")</f>
        <v/>
      </c>
      <c r="Q1490" s="9" t="str">
        <f>IF($T1490,tblSalaries[[#This Row],[Years of Experience]],"")</f>
        <v/>
      </c>
      <c r="R1490" s="9" t="str">
        <f>IF($T1490,tblSalaries[[#This Row],[Region]],"")</f>
        <v/>
      </c>
      <c r="T1490" s="11">
        <f t="shared" si="23"/>
        <v>0</v>
      </c>
      <c r="U1490" s="11">
        <f>VLOOKUP(tblSalaries[[#This Row],[Region]],SReg,2,FALSE)</f>
        <v>1</v>
      </c>
      <c r="V1490" s="11">
        <f>VLOOKUP(tblSalaries[[#This Row],[How many hours of a day you work on Excel]],SHours,2,FALSE)</f>
        <v>1</v>
      </c>
      <c r="W1490" s="11">
        <f>IF(tblSalaries[[#This Row],[Years of Experience]]="",Filters!$I$10,VLOOKUP(tblSalaries[[#This Row],[Years of Experience]],Filters!$G$3:$I$9,3,TRUE))</f>
        <v>0</v>
      </c>
    </row>
    <row r="1491" spans="2:23" ht="15" customHeight="1" x14ac:dyDescent="0.25">
      <c r="B1491" t="s">
        <v>2887</v>
      </c>
      <c r="C1491" s="1">
        <v>41060.224976851852</v>
      </c>
      <c r="D1491">
        <v>127500</v>
      </c>
      <c r="E1491" t="s">
        <v>1159</v>
      </c>
      <c r="F1491" t="s">
        <v>3393</v>
      </c>
      <c r="G1491" t="s">
        <v>12</v>
      </c>
      <c r="H1491" t="s">
        <v>10</v>
      </c>
      <c r="I1491">
        <v>22</v>
      </c>
      <c r="J1491" t="str">
        <f>VLOOKUP(tblSalaries[[#This Row],[clean Country]],tblCountries[[#All],[Mapping]:[Region]],2,FALSE)</f>
        <v>USA</v>
      </c>
      <c r="L1491" s="9">
        <f>IF($T1491,tblSalaries[[#This Row],[Salary in USD]],"")</f>
        <v>127500</v>
      </c>
      <c r="M1491" s="9" t="str">
        <f>IF($T1491,tblSalaries[[#This Row],[Your Job Title]],"")</f>
        <v>SVP</v>
      </c>
      <c r="N1491" s="9" t="str">
        <f>IF($T1491,tblSalaries[[#This Row],[Job Type]],"")</f>
        <v>CXO or Top Mgmt.</v>
      </c>
      <c r="O1491" s="9" t="str">
        <f>IF($T1491,tblSalaries[[#This Row],[clean Country]],"")</f>
        <v>USA</v>
      </c>
      <c r="P1491" s="9" t="str">
        <f>IF($T1491,tblSalaries[[#This Row],[How many hours of a day you work on Excel]],"")</f>
        <v>All the 8 hours baby, all the 8!</v>
      </c>
      <c r="Q1491" s="9">
        <f>IF($T1491,tblSalaries[[#This Row],[Years of Experience]],"")</f>
        <v>22</v>
      </c>
      <c r="R1491" s="9" t="str">
        <f>IF($T1491,tblSalaries[[#This Row],[Region]],"")</f>
        <v>USA</v>
      </c>
      <c r="T1491" s="11">
        <f t="shared" si="23"/>
        <v>1</v>
      </c>
      <c r="U1491" s="11">
        <f>VLOOKUP(tblSalaries[[#This Row],[Region]],SReg,2,FALSE)</f>
        <v>1</v>
      </c>
      <c r="V1491" s="11">
        <f>VLOOKUP(tblSalaries[[#This Row],[How many hours of a day you work on Excel]],SHours,2,FALSE)</f>
        <v>1</v>
      </c>
      <c r="W1491" s="11">
        <f>IF(tblSalaries[[#This Row],[Years of Experience]]="",Filters!$I$10,VLOOKUP(tblSalaries[[#This Row],[Years of Experience]],Filters!$G$3:$I$9,3,TRUE))</f>
        <v>1</v>
      </c>
    </row>
    <row r="1492" spans="2:23" ht="15" customHeight="1" x14ac:dyDescent="0.25">
      <c r="B1492" t="s">
        <v>2888</v>
      </c>
      <c r="C1492" s="1">
        <v>41060.230486111112</v>
      </c>
      <c r="D1492">
        <v>170000</v>
      </c>
      <c r="E1492" t="s">
        <v>25</v>
      </c>
      <c r="F1492" t="s">
        <v>3393</v>
      </c>
      <c r="G1492" t="s">
        <v>12</v>
      </c>
      <c r="H1492" t="s">
        <v>15</v>
      </c>
      <c r="I1492">
        <v>18</v>
      </c>
      <c r="J1492" t="str">
        <f>VLOOKUP(tblSalaries[[#This Row],[clean Country]],tblCountries[[#All],[Mapping]:[Region]],2,FALSE)</f>
        <v>USA</v>
      </c>
      <c r="L1492" s="9" t="str">
        <f>IF($T1492,tblSalaries[[#This Row],[Salary in USD]],"")</f>
        <v/>
      </c>
      <c r="M1492" s="9" t="str">
        <f>IF($T1492,tblSalaries[[#This Row],[Your Job Title]],"")</f>
        <v/>
      </c>
      <c r="N1492" s="9" t="str">
        <f>IF($T1492,tblSalaries[[#This Row],[Job Type]],"")</f>
        <v/>
      </c>
      <c r="O1492" s="9" t="str">
        <f>IF($T1492,tblSalaries[[#This Row],[clean Country]],"")</f>
        <v/>
      </c>
      <c r="P1492" s="9" t="str">
        <f>IF($T1492,tblSalaries[[#This Row],[How many hours of a day you work on Excel]],"")</f>
        <v/>
      </c>
      <c r="Q1492" s="9" t="str">
        <f>IF($T1492,tblSalaries[[#This Row],[Years of Experience]],"")</f>
        <v/>
      </c>
      <c r="R1492" s="9" t="str">
        <f>IF($T1492,tblSalaries[[#This Row],[Region]],"")</f>
        <v/>
      </c>
      <c r="T1492" s="11">
        <f t="shared" si="23"/>
        <v>0</v>
      </c>
      <c r="U1492" s="11">
        <f>VLOOKUP(tblSalaries[[#This Row],[Region]],SReg,2,FALSE)</f>
        <v>1</v>
      </c>
      <c r="V1492" s="11">
        <f>VLOOKUP(tblSalaries[[#This Row],[How many hours of a day you work on Excel]],SHours,2,FALSE)</f>
        <v>0</v>
      </c>
      <c r="W1492" s="11">
        <f>IF(tblSalaries[[#This Row],[Years of Experience]]="",Filters!$I$10,VLOOKUP(tblSalaries[[#This Row],[Years of Experience]],Filters!$G$3:$I$9,3,TRUE))</f>
        <v>1</v>
      </c>
    </row>
    <row r="1493" spans="2:23" ht="15" customHeight="1" x14ac:dyDescent="0.25">
      <c r="B1493" t="s">
        <v>2889</v>
      </c>
      <c r="C1493" s="1">
        <v>41060.234363425923</v>
      </c>
      <c r="D1493">
        <v>9600</v>
      </c>
      <c r="E1493" t="s">
        <v>646</v>
      </c>
      <c r="F1493" t="s">
        <v>17</v>
      </c>
      <c r="G1493" t="s">
        <v>1160</v>
      </c>
      <c r="H1493" t="s">
        <v>10</v>
      </c>
      <c r="I1493">
        <v>2</v>
      </c>
      <c r="J1493" t="str">
        <f>VLOOKUP(tblSalaries[[#This Row],[clean Country]],tblCountries[[#All],[Mapping]:[Region]],2,FALSE)</f>
        <v>EMEA</v>
      </c>
      <c r="L1493" s="9" t="str">
        <f>IF($T1493,tblSalaries[[#This Row],[Salary in USD]],"")</f>
        <v/>
      </c>
      <c r="M1493" s="9" t="str">
        <f>IF($T1493,tblSalaries[[#This Row],[Your Job Title]],"")</f>
        <v/>
      </c>
      <c r="N1493" s="9" t="str">
        <f>IF($T1493,tblSalaries[[#This Row],[Job Type]],"")</f>
        <v/>
      </c>
      <c r="O1493" s="9" t="str">
        <f>IF($T1493,tblSalaries[[#This Row],[clean Country]],"")</f>
        <v/>
      </c>
      <c r="P1493" s="9" t="str">
        <f>IF($T1493,tblSalaries[[#This Row],[How many hours of a day you work on Excel]],"")</f>
        <v/>
      </c>
      <c r="Q1493" s="9" t="str">
        <f>IF($T1493,tblSalaries[[#This Row],[Years of Experience]],"")</f>
        <v/>
      </c>
      <c r="R1493" s="9" t="str">
        <f>IF($T1493,tblSalaries[[#This Row],[Region]],"")</f>
        <v/>
      </c>
      <c r="T1493" s="11">
        <f t="shared" si="23"/>
        <v>0</v>
      </c>
      <c r="U1493" s="11">
        <f>VLOOKUP(tblSalaries[[#This Row],[Region]],SReg,2,FALSE)</f>
        <v>0</v>
      </c>
      <c r="V1493" s="11">
        <f>VLOOKUP(tblSalaries[[#This Row],[How many hours of a day you work on Excel]],SHours,2,FALSE)</f>
        <v>1</v>
      </c>
      <c r="W1493" s="11">
        <f>IF(tblSalaries[[#This Row],[Years of Experience]]="",Filters!$I$10,VLOOKUP(tblSalaries[[#This Row],[Years of Experience]],Filters!$G$3:$I$9,3,TRUE))</f>
        <v>0</v>
      </c>
    </row>
    <row r="1494" spans="2:23" ht="15" customHeight="1" x14ac:dyDescent="0.25">
      <c r="B1494" t="s">
        <v>2890</v>
      </c>
      <c r="C1494" s="1">
        <v>41060.259513888886</v>
      </c>
      <c r="D1494">
        <v>62000</v>
      </c>
      <c r="E1494" t="s">
        <v>1161</v>
      </c>
      <c r="F1494" t="s">
        <v>17</v>
      </c>
      <c r="G1494" t="s">
        <v>12</v>
      </c>
      <c r="H1494" t="s">
        <v>10</v>
      </c>
      <c r="I1494">
        <v>27</v>
      </c>
      <c r="J1494" t="str">
        <f>VLOOKUP(tblSalaries[[#This Row],[clean Country]],tblCountries[[#All],[Mapping]:[Region]],2,FALSE)</f>
        <v>USA</v>
      </c>
      <c r="L1494" s="9">
        <f>IF($T1494,tblSalaries[[#This Row],[Salary in USD]],"")</f>
        <v>62000</v>
      </c>
      <c r="M1494" s="9" t="str">
        <f>IF($T1494,tblSalaries[[#This Row],[Your Job Title]],"")</f>
        <v>info analyst</v>
      </c>
      <c r="N1494" s="9" t="str">
        <f>IF($T1494,tblSalaries[[#This Row],[Job Type]],"")</f>
        <v>Analyst</v>
      </c>
      <c r="O1494" s="9" t="str">
        <f>IF($T1494,tblSalaries[[#This Row],[clean Country]],"")</f>
        <v>USA</v>
      </c>
      <c r="P1494" s="9" t="str">
        <f>IF($T1494,tblSalaries[[#This Row],[How many hours of a day you work on Excel]],"")</f>
        <v>All the 8 hours baby, all the 8!</v>
      </c>
      <c r="Q1494" s="9">
        <f>IF($T1494,tblSalaries[[#This Row],[Years of Experience]],"")</f>
        <v>27</v>
      </c>
      <c r="R1494" s="9" t="str">
        <f>IF($T1494,tblSalaries[[#This Row],[Region]],"")</f>
        <v>USA</v>
      </c>
      <c r="T1494" s="11">
        <f t="shared" si="23"/>
        <v>1</v>
      </c>
      <c r="U1494" s="11">
        <f>VLOOKUP(tblSalaries[[#This Row],[Region]],SReg,2,FALSE)</f>
        <v>1</v>
      </c>
      <c r="V1494" s="11">
        <f>VLOOKUP(tblSalaries[[#This Row],[How many hours of a day you work on Excel]],SHours,2,FALSE)</f>
        <v>1</v>
      </c>
      <c r="W1494" s="11">
        <f>IF(tblSalaries[[#This Row],[Years of Experience]]="",Filters!$I$10,VLOOKUP(tblSalaries[[#This Row],[Years of Experience]],Filters!$G$3:$I$9,3,TRUE))</f>
        <v>1</v>
      </c>
    </row>
    <row r="1495" spans="2:23" ht="15" customHeight="1" x14ac:dyDescent="0.25">
      <c r="B1495" t="s">
        <v>2891</v>
      </c>
      <c r="C1495" s="1">
        <v>41060.266076388885</v>
      </c>
      <c r="D1495">
        <v>22000</v>
      </c>
      <c r="E1495" t="s">
        <v>1162</v>
      </c>
      <c r="F1495" t="s">
        <v>45</v>
      </c>
      <c r="G1495" t="s">
        <v>12</v>
      </c>
      <c r="H1495" t="s">
        <v>7</v>
      </c>
      <c r="I1495">
        <v>3</v>
      </c>
      <c r="J1495" t="str">
        <f>VLOOKUP(tblSalaries[[#This Row],[clean Country]],tblCountries[[#All],[Mapping]:[Region]],2,FALSE)</f>
        <v>USA</v>
      </c>
      <c r="L1495" s="9" t="str">
        <f>IF($T1495,tblSalaries[[#This Row],[Salary in USD]],"")</f>
        <v/>
      </c>
      <c r="M1495" s="9" t="str">
        <f>IF($T1495,tblSalaries[[#This Row],[Your Job Title]],"")</f>
        <v/>
      </c>
      <c r="N1495" s="9" t="str">
        <f>IF($T1495,tblSalaries[[#This Row],[Job Type]],"")</f>
        <v/>
      </c>
      <c r="O1495" s="9" t="str">
        <f>IF($T1495,tblSalaries[[#This Row],[clean Country]],"")</f>
        <v/>
      </c>
      <c r="P1495" s="9" t="str">
        <f>IF($T1495,tblSalaries[[#This Row],[How many hours of a day you work on Excel]],"")</f>
        <v/>
      </c>
      <c r="Q1495" s="9" t="str">
        <f>IF($T1495,tblSalaries[[#This Row],[Years of Experience]],"")</f>
        <v/>
      </c>
      <c r="R1495" s="9" t="str">
        <f>IF($T1495,tblSalaries[[#This Row],[Region]],"")</f>
        <v/>
      </c>
      <c r="T1495" s="11">
        <f t="shared" si="23"/>
        <v>0</v>
      </c>
      <c r="U1495" s="11">
        <f>VLOOKUP(tblSalaries[[#This Row],[Region]],SReg,2,FALSE)</f>
        <v>1</v>
      </c>
      <c r="V1495" s="11">
        <f>VLOOKUP(tblSalaries[[#This Row],[How many hours of a day you work on Excel]],SHours,2,FALSE)</f>
        <v>1</v>
      </c>
      <c r="W1495" s="11">
        <f>IF(tblSalaries[[#This Row],[Years of Experience]]="",Filters!$I$10,VLOOKUP(tblSalaries[[#This Row],[Years of Experience]],Filters!$G$3:$I$9,3,TRUE))</f>
        <v>0</v>
      </c>
    </row>
    <row r="1496" spans="2:23" ht="15" customHeight="1" x14ac:dyDescent="0.25">
      <c r="B1496" t="s">
        <v>2892</v>
      </c>
      <c r="C1496" s="1">
        <v>41060.266608796293</v>
      </c>
      <c r="D1496">
        <v>45000</v>
      </c>
      <c r="E1496" t="s">
        <v>173</v>
      </c>
      <c r="F1496" t="s">
        <v>17</v>
      </c>
      <c r="G1496" t="s">
        <v>12</v>
      </c>
      <c r="H1496" t="s">
        <v>7</v>
      </c>
      <c r="I1496">
        <v>8</v>
      </c>
      <c r="J1496" t="str">
        <f>VLOOKUP(tblSalaries[[#This Row],[clean Country]],tblCountries[[#All],[Mapping]:[Region]],2,FALSE)</f>
        <v>USA</v>
      </c>
      <c r="L1496" s="9" t="str">
        <f>IF($T1496,tblSalaries[[#This Row],[Salary in USD]],"")</f>
        <v/>
      </c>
      <c r="M1496" s="9" t="str">
        <f>IF($T1496,tblSalaries[[#This Row],[Your Job Title]],"")</f>
        <v/>
      </c>
      <c r="N1496" s="9" t="str">
        <f>IF($T1496,tblSalaries[[#This Row],[Job Type]],"")</f>
        <v/>
      </c>
      <c r="O1496" s="9" t="str">
        <f>IF($T1496,tblSalaries[[#This Row],[clean Country]],"")</f>
        <v/>
      </c>
      <c r="P1496" s="9" t="str">
        <f>IF($T1496,tblSalaries[[#This Row],[How many hours of a day you work on Excel]],"")</f>
        <v/>
      </c>
      <c r="Q1496" s="9" t="str">
        <f>IF($T1496,tblSalaries[[#This Row],[Years of Experience]],"")</f>
        <v/>
      </c>
      <c r="R1496" s="9" t="str">
        <f>IF($T1496,tblSalaries[[#This Row],[Region]],"")</f>
        <v/>
      </c>
      <c r="T1496" s="11">
        <f t="shared" si="23"/>
        <v>0</v>
      </c>
      <c r="U1496" s="11">
        <f>VLOOKUP(tblSalaries[[#This Row],[Region]],SReg,2,FALSE)</f>
        <v>1</v>
      </c>
      <c r="V1496" s="11">
        <f>VLOOKUP(tblSalaries[[#This Row],[How many hours of a day you work on Excel]],SHours,2,FALSE)</f>
        <v>1</v>
      </c>
      <c r="W1496" s="11">
        <f>IF(tblSalaries[[#This Row],[Years of Experience]]="",Filters!$I$10,VLOOKUP(tblSalaries[[#This Row],[Years of Experience]],Filters!$G$3:$I$9,3,TRUE))</f>
        <v>0</v>
      </c>
    </row>
    <row r="1497" spans="2:23" ht="15" customHeight="1" x14ac:dyDescent="0.25">
      <c r="B1497" t="s">
        <v>2893</v>
      </c>
      <c r="C1497" s="1">
        <v>41060.303888888891</v>
      </c>
      <c r="D1497">
        <v>145000</v>
      </c>
      <c r="E1497" t="s">
        <v>483</v>
      </c>
      <c r="F1497" t="s">
        <v>17</v>
      </c>
      <c r="G1497" t="s">
        <v>12</v>
      </c>
      <c r="H1497" t="s">
        <v>7</v>
      </c>
      <c r="I1497">
        <v>6</v>
      </c>
      <c r="J1497" t="str">
        <f>VLOOKUP(tblSalaries[[#This Row],[clean Country]],tblCountries[[#All],[Mapping]:[Region]],2,FALSE)</f>
        <v>USA</v>
      </c>
      <c r="L1497" s="9" t="str">
        <f>IF($T1497,tblSalaries[[#This Row],[Salary in USD]],"")</f>
        <v/>
      </c>
      <c r="M1497" s="9" t="str">
        <f>IF($T1497,tblSalaries[[#This Row],[Your Job Title]],"")</f>
        <v/>
      </c>
      <c r="N1497" s="9" t="str">
        <f>IF($T1497,tblSalaries[[#This Row],[Job Type]],"")</f>
        <v/>
      </c>
      <c r="O1497" s="9" t="str">
        <f>IF($T1497,tblSalaries[[#This Row],[clean Country]],"")</f>
        <v/>
      </c>
      <c r="P1497" s="9" t="str">
        <f>IF($T1497,tblSalaries[[#This Row],[How many hours of a day you work on Excel]],"")</f>
        <v/>
      </c>
      <c r="Q1497" s="9" t="str">
        <f>IF($T1497,tblSalaries[[#This Row],[Years of Experience]],"")</f>
        <v/>
      </c>
      <c r="R1497" s="9" t="str">
        <f>IF($T1497,tblSalaries[[#This Row],[Region]],"")</f>
        <v/>
      </c>
      <c r="T1497" s="11">
        <f t="shared" si="23"/>
        <v>0</v>
      </c>
      <c r="U1497" s="11">
        <f>VLOOKUP(tblSalaries[[#This Row],[Region]],SReg,2,FALSE)</f>
        <v>1</v>
      </c>
      <c r="V1497" s="11">
        <f>VLOOKUP(tblSalaries[[#This Row],[How many hours of a day you work on Excel]],SHours,2,FALSE)</f>
        <v>1</v>
      </c>
      <c r="W1497" s="11">
        <f>IF(tblSalaries[[#This Row],[Years of Experience]]="",Filters!$I$10,VLOOKUP(tblSalaries[[#This Row],[Years of Experience]],Filters!$G$3:$I$9,3,TRUE))</f>
        <v>0</v>
      </c>
    </row>
    <row r="1498" spans="2:23" ht="15" customHeight="1" x14ac:dyDescent="0.25">
      <c r="B1498" t="s">
        <v>2894</v>
      </c>
      <c r="C1498" s="1">
        <v>41060.347256944442</v>
      </c>
      <c r="D1498">
        <v>89000</v>
      </c>
      <c r="E1498" t="s">
        <v>915</v>
      </c>
      <c r="F1498" t="s">
        <v>17</v>
      </c>
      <c r="G1498" t="s">
        <v>12</v>
      </c>
      <c r="H1498" t="s">
        <v>10</v>
      </c>
      <c r="I1498">
        <v>14</v>
      </c>
      <c r="J1498" t="str">
        <f>VLOOKUP(tblSalaries[[#This Row],[clean Country]],tblCountries[[#All],[Mapping]:[Region]],2,FALSE)</f>
        <v>USA</v>
      </c>
      <c r="L1498" s="9">
        <f>IF($T1498,tblSalaries[[#This Row],[Salary in USD]],"")</f>
        <v>89000</v>
      </c>
      <c r="M1498" s="9" t="str">
        <f>IF($T1498,tblSalaries[[#This Row],[Your Job Title]],"")</f>
        <v>BI Analyst</v>
      </c>
      <c r="N1498" s="9" t="str">
        <f>IF($T1498,tblSalaries[[#This Row],[Job Type]],"")</f>
        <v>Analyst</v>
      </c>
      <c r="O1498" s="9" t="str">
        <f>IF($T1498,tblSalaries[[#This Row],[clean Country]],"")</f>
        <v>USA</v>
      </c>
      <c r="P1498" s="9" t="str">
        <f>IF($T1498,tblSalaries[[#This Row],[How many hours of a day you work on Excel]],"")</f>
        <v>All the 8 hours baby, all the 8!</v>
      </c>
      <c r="Q1498" s="9">
        <f>IF($T1498,tblSalaries[[#This Row],[Years of Experience]],"")</f>
        <v>14</v>
      </c>
      <c r="R1498" s="9" t="str">
        <f>IF($T1498,tblSalaries[[#This Row],[Region]],"")</f>
        <v>USA</v>
      </c>
      <c r="T1498" s="11">
        <f t="shared" si="23"/>
        <v>1</v>
      </c>
      <c r="U1498" s="11">
        <f>VLOOKUP(tblSalaries[[#This Row],[Region]],SReg,2,FALSE)</f>
        <v>1</v>
      </c>
      <c r="V1498" s="11">
        <f>VLOOKUP(tblSalaries[[#This Row],[How many hours of a day you work on Excel]],SHours,2,FALSE)</f>
        <v>1</v>
      </c>
      <c r="W1498" s="11">
        <f>IF(tblSalaries[[#This Row],[Years of Experience]]="",Filters!$I$10,VLOOKUP(tblSalaries[[#This Row],[Years of Experience]],Filters!$G$3:$I$9,3,TRUE))</f>
        <v>1</v>
      </c>
    </row>
    <row r="1499" spans="2:23" ht="15" customHeight="1" x14ac:dyDescent="0.25">
      <c r="B1499" t="s">
        <v>2895</v>
      </c>
      <c r="C1499" s="1">
        <v>41060.394502314812</v>
      </c>
      <c r="D1499">
        <v>38000</v>
      </c>
      <c r="E1499" t="s">
        <v>258</v>
      </c>
      <c r="F1499" t="s">
        <v>258</v>
      </c>
      <c r="G1499" t="s">
        <v>12</v>
      </c>
      <c r="H1499" t="s">
        <v>7</v>
      </c>
      <c r="I1499">
        <v>11</v>
      </c>
      <c r="J1499" t="str">
        <f>VLOOKUP(tblSalaries[[#This Row],[clean Country]],tblCountries[[#All],[Mapping]:[Region]],2,FALSE)</f>
        <v>USA</v>
      </c>
      <c r="L1499" s="9">
        <f>IF($T1499,tblSalaries[[#This Row],[Salary in USD]],"")</f>
        <v>38000</v>
      </c>
      <c r="M1499" s="9" t="str">
        <f>IF($T1499,tblSalaries[[#This Row],[Your Job Title]],"")</f>
        <v>Accountant</v>
      </c>
      <c r="N1499" s="9" t="str">
        <f>IF($T1499,tblSalaries[[#This Row],[Job Type]],"")</f>
        <v>Accountant</v>
      </c>
      <c r="O1499" s="9" t="str">
        <f>IF($T1499,tblSalaries[[#This Row],[clean Country]],"")</f>
        <v>USA</v>
      </c>
      <c r="P1499" s="9" t="str">
        <f>IF($T1499,tblSalaries[[#This Row],[How many hours of a day you work on Excel]],"")</f>
        <v>4 to 6 hours a day</v>
      </c>
      <c r="Q1499" s="9">
        <f>IF($T1499,tblSalaries[[#This Row],[Years of Experience]],"")</f>
        <v>11</v>
      </c>
      <c r="R1499" s="9" t="str">
        <f>IF($T1499,tblSalaries[[#This Row],[Region]],"")</f>
        <v>USA</v>
      </c>
      <c r="T1499" s="11">
        <f t="shared" si="23"/>
        <v>1</v>
      </c>
      <c r="U1499" s="11">
        <f>VLOOKUP(tblSalaries[[#This Row],[Region]],SReg,2,FALSE)</f>
        <v>1</v>
      </c>
      <c r="V1499" s="11">
        <f>VLOOKUP(tblSalaries[[#This Row],[How many hours of a day you work on Excel]],SHours,2,FALSE)</f>
        <v>1</v>
      </c>
      <c r="W1499" s="11">
        <f>IF(tblSalaries[[#This Row],[Years of Experience]]="",Filters!$I$10,VLOOKUP(tblSalaries[[#This Row],[Years of Experience]],Filters!$G$3:$I$9,3,TRUE))</f>
        <v>1</v>
      </c>
    </row>
    <row r="1500" spans="2:23" ht="15" customHeight="1" x14ac:dyDescent="0.25">
      <c r="B1500" t="s">
        <v>2896</v>
      </c>
      <c r="C1500" s="1">
        <v>41060.406354166669</v>
      </c>
      <c r="D1500">
        <v>49168.076151516347</v>
      </c>
      <c r="E1500" t="s">
        <v>173</v>
      </c>
      <c r="F1500" t="s">
        <v>17</v>
      </c>
      <c r="G1500" t="s">
        <v>74</v>
      </c>
      <c r="H1500" t="s">
        <v>7</v>
      </c>
      <c r="I1500">
        <v>3</v>
      </c>
      <c r="J1500" t="str">
        <f>VLOOKUP(tblSalaries[[#This Row],[clean Country]],tblCountries[[#All],[Mapping]:[Region]],2,FALSE)</f>
        <v>CAN</v>
      </c>
      <c r="L1500" s="9" t="str">
        <f>IF($T1500,tblSalaries[[#This Row],[Salary in USD]],"")</f>
        <v/>
      </c>
      <c r="M1500" s="9" t="str">
        <f>IF($T1500,tblSalaries[[#This Row],[Your Job Title]],"")</f>
        <v/>
      </c>
      <c r="N1500" s="9" t="str">
        <f>IF($T1500,tblSalaries[[#This Row],[Job Type]],"")</f>
        <v/>
      </c>
      <c r="O1500" s="9" t="str">
        <f>IF($T1500,tblSalaries[[#This Row],[clean Country]],"")</f>
        <v/>
      </c>
      <c r="P1500" s="9" t="str">
        <f>IF($T1500,tblSalaries[[#This Row],[How many hours of a day you work on Excel]],"")</f>
        <v/>
      </c>
      <c r="Q1500" s="9" t="str">
        <f>IF($T1500,tblSalaries[[#This Row],[Years of Experience]],"")</f>
        <v/>
      </c>
      <c r="R1500" s="9" t="str">
        <f>IF($T1500,tblSalaries[[#This Row],[Region]],"")</f>
        <v/>
      </c>
      <c r="T1500" s="11">
        <f t="shared" si="23"/>
        <v>0</v>
      </c>
      <c r="U1500" s="11">
        <f>VLOOKUP(tblSalaries[[#This Row],[Region]],SReg,2,FALSE)</f>
        <v>0</v>
      </c>
      <c r="V1500" s="11">
        <f>VLOOKUP(tblSalaries[[#This Row],[How many hours of a day you work on Excel]],SHours,2,FALSE)</f>
        <v>1</v>
      </c>
      <c r="W1500" s="11">
        <f>IF(tblSalaries[[#This Row],[Years of Experience]]="",Filters!$I$10,VLOOKUP(tblSalaries[[#This Row],[Years of Experience]],Filters!$G$3:$I$9,3,TRUE))</f>
        <v>0</v>
      </c>
    </row>
    <row r="1501" spans="2:23" ht="15" customHeight="1" x14ac:dyDescent="0.25">
      <c r="B1501" t="s">
        <v>2897</v>
      </c>
      <c r="C1501" s="1">
        <v>41060.437291666669</v>
      </c>
      <c r="D1501">
        <v>8903.9583437212841</v>
      </c>
      <c r="E1501" t="s">
        <v>890</v>
      </c>
      <c r="F1501" t="s">
        <v>17</v>
      </c>
      <c r="G1501" t="s">
        <v>6</v>
      </c>
      <c r="H1501" t="s">
        <v>7</v>
      </c>
      <c r="I1501">
        <v>8</v>
      </c>
      <c r="J1501" t="str">
        <f>VLOOKUP(tblSalaries[[#This Row],[clean Country]],tblCountries[[#All],[Mapping]:[Region]],2,FALSE)</f>
        <v>APAC</v>
      </c>
      <c r="L1501" s="9" t="str">
        <f>IF($T1501,tblSalaries[[#This Row],[Salary in USD]],"")</f>
        <v/>
      </c>
      <c r="M1501" s="9" t="str">
        <f>IF($T1501,tblSalaries[[#This Row],[Your Job Title]],"")</f>
        <v/>
      </c>
      <c r="N1501" s="9" t="str">
        <f>IF($T1501,tblSalaries[[#This Row],[Job Type]],"")</f>
        <v/>
      </c>
      <c r="O1501" s="9" t="str">
        <f>IF($T1501,tblSalaries[[#This Row],[clean Country]],"")</f>
        <v/>
      </c>
      <c r="P1501" s="9" t="str">
        <f>IF($T1501,tblSalaries[[#This Row],[How many hours of a day you work on Excel]],"")</f>
        <v/>
      </c>
      <c r="Q1501" s="9" t="str">
        <f>IF($T1501,tblSalaries[[#This Row],[Years of Experience]],"")</f>
        <v/>
      </c>
      <c r="R1501" s="9" t="str">
        <f>IF($T1501,tblSalaries[[#This Row],[Region]],"")</f>
        <v/>
      </c>
      <c r="T1501" s="11">
        <f t="shared" si="23"/>
        <v>0</v>
      </c>
      <c r="U1501" s="11">
        <f>VLOOKUP(tblSalaries[[#This Row],[Region]],SReg,2,FALSE)</f>
        <v>0</v>
      </c>
      <c r="V1501" s="11">
        <f>VLOOKUP(tblSalaries[[#This Row],[How many hours of a day you work on Excel]],SHours,2,FALSE)</f>
        <v>1</v>
      </c>
      <c r="W1501" s="11">
        <f>IF(tblSalaries[[#This Row],[Years of Experience]]="",Filters!$I$10,VLOOKUP(tblSalaries[[#This Row],[Years of Experience]],Filters!$G$3:$I$9,3,TRUE))</f>
        <v>0</v>
      </c>
    </row>
    <row r="1502" spans="2:23" ht="15" customHeight="1" x14ac:dyDescent="0.25">
      <c r="B1502" t="s">
        <v>2898</v>
      </c>
      <c r="C1502" s="1">
        <v>41060.439664351848</v>
      </c>
      <c r="D1502">
        <v>10000</v>
      </c>
      <c r="E1502" t="s">
        <v>1163</v>
      </c>
      <c r="F1502" t="s">
        <v>45</v>
      </c>
      <c r="G1502" t="s">
        <v>1164</v>
      </c>
      <c r="H1502" t="s">
        <v>15</v>
      </c>
      <c r="I1502">
        <v>8</v>
      </c>
      <c r="J1502" t="str">
        <f>VLOOKUP(tblSalaries[[#This Row],[clean Country]],tblCountries[[#All],[Mapping]:[Region]],2,FALSE)</f>
        <v>APAC</v>
      </c>
      <c r="L1502" s="9" t="str">
        <f>IF($T1502,tblSalaries[[#This Row],[Salary in USD]],"")</f>
        <v/>
      </c>
      <c r="M1502" s="9" t="str">
        <f>IF($T1502,tblSalaries[[#This Row],[Your Job Title]],"")</f>
        <v/>
      </c>
      <c r="N1502" s="9" t="str">
        <f>IF($T1502,tblSalaries[[#This Row],[Job Type]],"")</f>
        <v/>
      </c>
      <c r="O1502" s="9" t="str">
        <f>IF($T1502,tblSalaries[[#This Row],[clean Country]],"")</f>
        <v/>
      </c>
      <c r="P1502" s="9" t="str">
        <f>IF($T1502,tblSalaries[[#This Row],[How many hours of a day you work on Excel]],"")</f>
        <v/>
      </c>
      <c r="Q1502" s="9" t="str">
        <f>IF($T1502,tblSalaries[[#This Row],[Years of Experience]],"")</f>
        <v/>
      </c>
      <c r="R1502" s="9" t="str">
        <f>IF($T1502,tblSalaries[[#This Row],[Region]],"")</f>
        <v/>
      </c>
      <c r="T1502" s="11">
        <f t="shared" si="23"/>
        <v>0</v>
      </c>
      <c r="U1502" s="11">
        <f>VLOOKUP(tblSalaries[[#This Row],[Region]],SReg,2,FALSE)</f>
        <v>0</v>
      </c>
      <c r="V1502" s="11">
        <f>VLOOKUP(tblSalaries[[#This Row],[How many hours of a day you work on Excel]],SHours,2,FALSE)</f>
        <v>0</v>
      </c>
      <c r="W1502" s="11">
        <f>IF(tblSalaries[[#This Row],[Years of Experience]]="",Filters!$I$10,VLOOKUP(tblSalaries[[#This Row],[Years of Experience]],Filters!$G$3:$I$9,3,TRUE))</f>
        <v>0</v>
      </c>
    </row>
    <row r="1503" spans="2:23" ht="15" customHeight="1" x14ac:dyDescent="0.25">
      <c r="B1503" t="s">
        <v>2899</v>
      </c>
      <c r="C1503" s="1">
        <v>41060.442800925928</v>
      </c>
      <c r="D1503">
        <v>105000</v>
      </c>
      <c r="E1503" t="s">
        <v>1165</v>
      </c>
      <c r="F1503" t="s">
        <v>45</v>
      </c>
      <c r="G1503" t="s">
        <v>12</v>
      </c>
      <c r="H1503" t="s">
        <v>22</v>
      </c>
      <c r="I1503">
        <v>30</v>
      </c>
      <c r="J1503" t="str">
        <f>VLOOKUP(tblSalaries[[#This Row],[clean Country]],tblCountries[[#All],[Mapping]:[Region]],2,FALSE)</f>
        <v>USA</v>
      </c>
      <c r="L1503" s="9" t="str">
        <f>IF($T1503,tblSalaries[[#This Row],[Salary in USD]],"")</f>
        <v/>
      </c>
      <c r="M1503" s="9" t="str">
        <f>IF($T1503,tblSalaries[[#This Row],[Your Job Title]],"")</f>
        <v/>
      </c>
      <c r="N1503" s="9" t="str">
        <f>IF($T1503,tblSalaries[[#This Row],[Job Type]],"")</f>
        <v/>
      </c>
      <c r="O1503" s="9" t="str">
        <f>IF($T1503,tblSalaries[[#This Row],[clean Country]],"")</f>
        <v/>
      </c>
      <c r="P1503" s="9" t="str">
        <f>IF($T1503,tblSalaries[[#This Row],[How many hours of a day you work on Excel]],"")</f>
        <v/>
      </c>
      <c r="Q1503" s="9" t="str">
        <f>IF($T1503,tblSalaries[[#This Row],[Years of Experience]],"")</f>
        <v/>
      </c>
      <c r="R1503" s="9" t="str">
        <f>IF($T1503,tblSalaries[[#This Row],[Region]],"")</f>
        <v/>
      </c>
      <c r="T1503" s="11">
        <f t="shared" si="23"/>
        <v>0</v>
      </c>
      <c r="U1503" s="11">
        <f>VLOOKUP(tblSalaries[[#This Row],[Region]],SReg,2,FALSE)</f>
        <v>1</v>
      </c>
      <c r="V1503" s="11">
        <f>VLOOKUP(tblSalaries[[#This Row],[How many hours of a day you work on Excel]],SHours,2,FALSE)</f>
        <v>0</v>
      </c>
      <c r="W1503" s="11">
        <f>IF(tblSalaries[[#This Row],[Years of Experience]]="",Filters!$I$10,VLOOKUP(tblSalaries[[#This Row],[Years of Experience]],Filters!$G$3:$I$9,3,TRUE))</f>
        <v>1</v>
      </c>
    </row>
    <row r="1504" spans="2:23" ht="15" customHeight="1" x14ac:dyDescent="0.25">
      <c r="B1504" t="s">
        <v>2900</v>
      </c>
      <c r="C1504" s="1">
        <v>41060.454722222225</v>
      </c>
      <c r="D1504">
        <v>12000</v>
      </c>
      <c r="E1504" t="s">
        <v>1166</v>
      </c>
      <c r="F1504" t="s">
        <v>17</v>
      </c>
      <c r="G1504" t="s">
        <v>1167</v>
      </c>
      <c r="H1504" t="s">
        <v>15</v>
      </c>
      <c r="I1504">
        <v>0</v>
      </c>
      <c r="J1504" t="str">
        <f>VLOOKUP(tblSalaries[[#This Row],[clean Country]],tblCountries[[#All],[Mapping]:[Region]],2,FALSE)</f>
        <v>EMEA</v>
      </c>
      <c r="L1504" s="9" t="str">
        <f>IF($T1504,tblSalaries[[#This Row],[Salary in USD]],"")</f>
        <v/>
      </c>
      <c r="M1504" s="9" t="str">
        <f>IF($T1504,tblSalaries[[#This Row],[Your Job Title]],"")</f>
        <v/>
      </c>
      <c r="N1504" s="9" t="str">
        <f>IF($T1504,tblSalaries[[#This Row],[Job Type]],"")</f>
        <v/>
      </c>
      <c r="O1504" s="9" t="str">
        <f>IF($T1504,tblSalaries[[#This Row],[clean Country]],"")</f>
        <v/>
      </c>
      <c r="P1504" s="9" t="str">
        <f>IF($T1504,tblSalaries[[#This Row],[How many hours of a day you work on Excel]],"")</f>
        <v/>
      </c>
      <c r="Q1504" s="9" t="str">
        <f>IF($T1504,tblSalaries[[#This Row],[Years of Experience]],"")</f>
        <v/>
      </c>
      <c r="R1504" s="9" t="str">
        <f>IF($T1504,tblSalaries[[#This Row],[Region]],"")</f>
        <v/>
      </c>
      <c r="T1504" s="11">
        <f t="shared" si="23"/>
        <v>0</v>
      </c>
      <c r="U1504" s="11">
        <f>VLOOKUP(tblSalaries[[#This Row],[Region]],SReg,2,FALSE)</f>
        <v>0</v>
      </c>
      <c r="V1504" s="11">
        <f>VLOOKUP(tblSalaries[[#This Row],[How many hours of a day you work on Excel]],SHours,2,FALSE)</f>
        <v>0</v>
      </c>
      <c r="W1504" s="11">
        <f>IF(tblSalaries[[#This Row],[Years of Experience]]="",Filters!$I$10,VLOOKUP(tblSalaries[[#This Row],[Years of Experience]],Filters!$G$3:$I$9,3,TRUE))</f>
        <v>0</v>
      </c>
    </row>
    <row r="1505" spans="2:23" ht="15" customHeight="1" x14ac:dyDescent="0.25">
      <c r="B1505" t="s">
        <v>2901</v>
      </c>
      <c r="C1505" s="1">
        <v>41060.464328703703</v>
      </c>
      <c r="D1505">
        <v>3561.5833374885137</v>
      </c>
      <c r="E1505" t="s">
        <v>1168</v>
      </c>
      <c r="F1505" t="s">
        <v>258</v>
      </c>
      <c r="G1505" t="s">
        <v>6</v>
      </c>
      <c r="H1505" t="s">
        <v>10</v>
      </c>
      <c r="I1505">
        <v>3</v>
      </c>
      <c r="J1505" t="str">
        <f>VLOOKUP(tblSalaries[[#This Row],[clean Country]],tblCountries[[#All],[Mapping]:[Region]],2,FALSE)</f>
        <v>APAC</v>
      </c>
      <c r="L1505" s="9" t="str">
        <f>IF($T1505,tblSalaries[[#This Row],[Salary in USD]],"")</f>
        <v/>
      </c>
      <c r="M1505" s="9" t="str">
        <f>IF($T1505,tblSalaries[[#This Row],[Your Job Title]],"")</f>
        <v/>
      </c>
      <c r="N1505" s="9" t="str">
        <f>IF($T1505,tblSalaries[[#This Row],[Job Type]],"")</f>
        <v/>
      </c>
      <c r="O1505" s="9" t="str">
        <f>IF($T1505,tblSalaries[[#This Row],[clean Country]],"")</f>
        <v/>
      </c>
      <c r="P1505" s="9" t="str">
        <f>IF($T1505,tblSalaries[[#This Row],[How many hours of a day you work on Excel]],"")</f>
        <v/>
      </c>
      <c r="Q1505" s="9" t="str">
        <f>IF($T1505,tblSalaries[[#This Row],[Years of Experience]],"")</f>
        <v/>
      </c>
      <c r="R1505" s="9" t="str">
        <f>IF($T1505,tblSalaries[[#This Row],[Region]],"")</f>
        <v/>
      </c>
      <c r="T1505" s="11">
        <f t="shared" si="23"/>
        <v>0</v>
      </c>
      <c r="U1505" s="11">
        <f>VLOOKUP(tblSalaries[[#This Row],[Region]],SReg,2,FALSE)</f>
        <v>0</v>
      </c>
      <c r="V1505" s="11">
        <f>VLOOKUP(tblSalaries[[#This Row],[How many hours of a day you work on Excel]],SHours,2,FALSE)</f>
        <v>1</v>
      </c>
      <c r="W1505" s="11">
        <f>IF(tblSalaries[[#This Row],[Years of Experience]]="",Filters!$I$10,VLOOKUP(tblSalaries[[#This Row],[Years of Experience]],Filters!$G$3:$I$9,3,TRUE))</f>
        <v>0</v>
      </c>
    </row>
    <row r="1506" spans="2:23" ht="15" customHeight="1" x14ac:dyDescent="0.25">
      <c r="B1506" t="s">
        <v>2902</v>
      </c>
      <c r="C1506" s="1">
        <v>41060.559594907405</v>
      </c>
      <c r="D1506">
        <v>86692.320794224041</v>
      </c>
      <c r="E1506" t="s">
        <v>1169</v>
      </c>
      <c r="F1506" t="s">
        <v>17</v>
      </c>
      <c r="G1506" t="s">
        <v>70</v>
      </c>
      <c r="H1506" t="s">
        <v>22</v>
      </c>
      <c r="I1506">
        <v>5</v>
      </c>
      <c r="J1506" t="str">
        <f>VLOOKUP(tblSalaries[[#This Row],[clean Country]],tblCountries[[#All],[Mapping]:[Region]],2,FALSE)</f>
        <v>APAC</v>
      </c>
      <c r="L1506" s="9" t="str">
        <f>IF($T1506,tblSalaries[[#This Row],[Salary in USD]],"")</f>
        <v/>
      </c>
      <c r="M1506" s="9" t="str">
        <f>IF($T1506,tblSalaries[[#This Row],[Your Job Title]],"")</f>
        <v/>
      </c>
      <c r="N1506" s="9" t="str">
        <f>IF($T1506,tblSalaries[[#This Row],[Job Type]],"")</f>
        <v/>
      </c>
      <c r="O1506" s="9" t="str">
        <f>IF($T1506,tblSalaries[[#This Row],[clean Country]],"")</f>
        <v/>
      </c>
      <c r="P1506" s="9" t="str">
        <f>IF($T1506,tblSalaries[[#This Row],[How many hours of a day you work on Excel]],"")</f>
        <v/>
      </c>
      <c r="Q1506" s="9" t="str">
        <f>IF($T1506,tblSalaries[[#This Row],[Years of Experience]],"")</f>
        <v/>
      </c>
      <c r="R1506" s="9" t="str">
        <f>IF($T1506,tblSalaries[[#This Row],[Region]],"")</f>
        <v/>
      </c>
      <c r="T1506" s="11">
        <f t="shared" si="23"/>
        <v>0</v>
      </c>
      <c r="U1506" s="11">
        <f>VLOOKUP(tblSalaries[[#This Row],[Region]],SReg,2,FALSE)</f>
        <v>0</v>
      </c>
      <c r="V1506" s="11">
        <f>VLOOKUP(tblSalaries[[#This Row],[How many hours of a day you work on Excel]],SHours,2,FALSE)</f>
        <v>0</v>
      </c>
      <c r="W1506" s="11">
        <f>IF(tblSalaries[[#This Row],[Years of Experience]]="",Filters!$I$10,VLOOKUP(tblSalaries[[#This Row],[Years of Experience]],Filters!$G$3:$I$9,3,TRUE))</f>
        <v>0</v>
      </c>
    </row>
    <row r="1507" spans="2:23" ht="15" customHeight="1" x14ac:dyDescent="0.25">
      <c r="B1507" t="s">
        <v>2903</v>
      </c>
      <c r="C1507" s="1">
        <v>41060.666851851849</v>
      </c>
      <c r="D1507">
        <v>8000</v>
      </c>
      <c r="E1507" t="s">
        <v>368</v>
      </c>
      <c r="F1507" t="s">
        <v>3393</v>
      </c>
      <c r="G1507" t="s">
        <v>6</v>
      </c>
      <c r="H1507" t="s">
        <v>7</v>
      </c>
      <c r="I1507">
        <v>18</v>
      </c>
      <c r="J1507" t="str">
        <f>VLOOKUP(tblSalaries[[#This Row],[clean Country]],tblCountries[[#All],[Mapping]:[Region]],2,FALSE)</f>
        <v>APAC</v>
      </c>
      <c r="L1507" s="9" t="str">
        <f>IF($T1507,tblSalaries[[#This Row],[Salary in USD]],"")</f>
        <v/>
      </c>
      <c r="M1507" s="9" t="str">
        <f>IF($T1507,tblSalaries[[#This Row],[Your Job Title]],"")</f>
        <v/>
      </c>
      <c r="N1507" s="9" t="str">
        <f>IF($T1507,tblSalaries[[#This Row],[Job Type]],"")</f>
        <v/>
      </c>
      <c r="O1507" s="9" t="str">
        <f>IF($T1507,tblSalaries[[#This Row],[clean Country]],"")</f>
        <v/>
      </c>
      <c r="P1507" s="9" t="str">
        <f>IF($T1507,tblSalaries[[#This Row],[How many hours of a day you work on Excel]],"")</f>
        <v/>
      </c>
      <c r="Q1507" s="9" t="str">
        <f>IF($T1507,tblSalaries[[#This Row],[Years of Experience]],"")</f>
        <v/>
      </c>
      <c r="R1507" s="9" t="str">
        <f>IF($T1507,tblSalaries[[#This Row],[Region]],"")</f>
        <v/>
      </c>
      <c r="T1507" s="11">
        <f t="shared" si="23"/>
        <v>0</v>
      </c>
      <c r="U1507" s="11">
        <f>VLOOKUP(tblSalaries[[#This Row],[Region]],SReg,2,FALSE)</f>
        <v>0</v>
      </c>
      <c r="V1507" s="11">
        <f>VLOOKUP(tblSalaries[[#This Row],[How many hours of a day you work on Excel]],SHours,2,FALSE)</f>
        <v>1</v>
      </c>
      <c r="W1507" s="11">
        <f>IF(tblSalaries[[#This Row],[Years of Experience]]="",Filters!$I$10,VLOOKUP(tblSalaries[[#This Row],[Years of Experience]],Filters!$G$3:$I$9,3,TRUE))</f>
        <v>1</v>
      </c>
    </row>
    <row r="1508" spans="2:23" ht="15" customHeight="1" x14ac:dyDescent="0.25">
      <c r="B1508" t="s">
        <v>2904</v>
      </c>
      <c r="C1508" s="1">
        <v>41060.673935185187</v>
      </c>
      <c r="D1508">
        <v>6767.0083412281756</v>
      </c>
      <c r="E1508" t="s">
        <v>1170</v>
      </c>
      <c r="F1508" t="s">
        <v>17</v>
      </c>
      <c r="G1508" t="s">
        <v>6</v>
      </c>
      <c r="H1508" t="s">
        <v>15</v>
      </c>
      <c r="I1508">
        <v>6</v>
      </c>
      <c r="J1508" t="str">
        <f>VLOOKUP(tblSalaries[[#This Row],[clean Country]],tblCountries[[#All],[Mapping]:[Region]],2,FALSE)</f>
        <v>APAC</v>
      </c>
      <c r="L1508" s="9" t="str">
        <f>IF($T1508,tblSalaries[[#This Row],[Salary in USD]],"")</f>
        <v/>
      </c>
      <c r="M1508" s="9" t="str">
        <f>IF($T1508,tblSalaries[[#This Row],[Your Job Title]],"")</f>
        <v/>
      </c>
      <c r="N1508" s="9" t="str">
        <f>IF($T1508,tblSalaries[[#This Row],[Job Type]],"")</f>
        <v/>
      </c>
      <c r="O1508" s="9" t="str">
        <f>IF($T1508,tblSalaries[[#This Row],[clean Country]],"")</f>
        <v/>
      </c>
      <c r="P1508" s="9" t="str">
        <f>IF($T1508,tblSalaries[[#This Row],[How many hours of a day you work on Excel]],"")</f>
        <v/>
      </c>
      <c r="Q1508" s="9" t="str">
        <f>IF($T1508,tblSalaries[[#This Row],[Years of Experience]],"")</f>
        <v/>
      </c>
      <c r="R1508" s="9" t="str">
        <f>IF($T1508,tblSalaries[[#This Row],[Region]],"")</f>
        <v/>
      </c>
      <c r="T1508" s="11">
        <f t="shared" si="23"/>
        <v>0</v>
      </c>
      <c r="U1508" s="11">
        <f>VLOOKUP(tblSalaries[[#This Row],[Region]],SReg,2,FALSE)</f>
        <v>0</v>
      </c>
      <c r="V1508" s="11">
        <f>VLOOKUP(tblSalaries[[#This Row],[How many hours of a day you work on Excel]],SHours,2,FALSE)</f>
        <v>0</v>
      </c>
      <c r="W1508" s="11">
        <f>IF(tblSalaries[[#This Row],[Years of Experience]]="",Filters!$I$10,VLOOKUP(tblSalaries[[#This Row],[Years of Experience]],Filters!$G$3:$I$9,3,TRUE))</f>
        <v>0</v>
      </c>
    </row>
    <row r="1509" spans="2:23" ht="15" customHeight="1" x14ac:dyDescent="0.25">
      <c r="B1509" t="s">
        <v>2905</v>
      </c>
      <c r="C1509" s="1">
        <v>41060.677905092591</v>
      </c>
      <c r="D1509">
        <v>48073.437298052166</v>
      </c>
      <c r="E1509" t="s">
        <v>1171</v>
      </c>
      <c r="F1509" t="s">
        <v>294</v>
      </c>
      <c r="G1509" t="s">
        <v>59</v>
      </c>
      <c r="H1509" t="s">
        <v>7</v>
      </c>
      <c r="I1509">
        <v>14</v>
      </c>
      <c r="J1509" t="str">
        <f>VLOOKUP(tblSalaries[[#This Row],[clean Country]],tblCountries[[#All],[Mapping]:[Region]],2,FALSE)</f>
        <v>EMEA</v>
      </c>
      <c r="L1509" s="9" t="str">
        <f>IF($T1509,tblSalaries[[#This Row],[Salary in USD]],"")</f>
        <v/>
      </c>
      <c r="M1509" s="9" t="str">
        <f>IF($T1509,tblSalaries[[#This Row],[Your Job Title]],"")</f>
        <v/>
      </c>
      <c r="N1509" s="9" t="str">
        <f>IF($T1509,tblSalaries[[#This Row],[Job Type]],"")</f>
        <v/>
      </c>
      <c r="O1509" s="9" t="str">
        <f>IF($T1509,tblSalaries[[#This Row],[clean Country]],"")</f>
        <v/>
      </c>
      <c r="P1509" s="9" t="str">
        <f>IF($T1509,tblSalaries[[#This Row],[How many hours of a day you work on Excel]],"")</f>
        <v/>
      </c>
      <c r="Q1509" s="9" t="str">
        <f>IF($T1509,tblSalaries[[#This Row],[Years of Experience]],"")</f>
        <v/>
      </c>
      <c r="R1509" s="9" t="str">
        <f>IF($T1509,tblSalaries[[#This Row],[Region]],"")</f>
        <v/>
      </c>
      <c r="T1509" s="11">
        <f t="shared" si="23"/>
        <v>0</v>
      </c>
      <c r="U1509" s="11">
        <f>VLOOKUP(tblSalaries[[#This Row],[Region]],SReg,2,FALSE)</f>
        <v>0</v>
      </c>
      <c r="V1509" s="11">
        <f>VLOOKUP(tblSalaries[[#This Row],[How many hours of a day you work on Excel]],SHours,2,FALSE)</f>
        <v>1</v>
      </c>
      <c r="W1509" s="11">
        <f>IF(tblSalaries[[#This Row],[Years of Experience]]="",Filters!$I$10,VLOOKUP(tblSalaries[[#This Row],[Years of Experience]],Filters!$G$3:$I$9,3,TRUE))</f>
        <v>1</v>
      </c>
    </row>
    <row r="1510" spans="2:23" ht="15" customHeight="1" x14ac:dyDescent="0.25">
      <c r="B1510" t="s">
        <v>2906</v>
      </c>
      <c r="C1510" s="1">
        <v>41060.684293981481</v>
      </c>
      <c r="D1510">
        <v>76223.966339496474</v>
      </c>
      <c r="E1510" t="s">
        <v>1172</v>
      </c>
      <c r="F1510" t="s">
        <v>45</v>
      </c>
      <c r="G1510" t="s">
        <v>491</v>
      </c>
      <c r="H1510" t="s">
        <v>15</v>
      </c>
      <c r="I1510">
        <v>15</v>
      </c>
      <c r="J1510" t="str">
        <f>VLOOKUP(tblSalaries[[#This Row],[clean Country]],tblCountries[[#All],[Mapping]:[Region]],2,FALSE)</f>
        <v>EMEA</v>
      </c>
      <c r="L1510" s="9" t="str">
        <f>IF($T1510,tblSalaries[[#This Row],[Salary in USD]],"")</f>
        <v/>
      </c>
      <c r="M1510" s="9" t="str">
        <f>IF($T1510,tblSalaries[[#This Row],[Your Job Title]],"")</f>
        <v/>
      </c>
      <c r="N1510" s="9" t="str">
        <f>IF($T1510,tblSalaries[[#This Row],[Job Type]],"")</f>
        <v/>
      </c>
      <c r="O1510" s="9" t="str">
        <f>IF($T1510,tblSalaries[[#This Row],[clean Country]],"")</f>
        <v/>
      </c>
      <c r="P1510" s="9" t="str">
        <f>IF($T1510,tblSalaries[[#This Row],[How many hours of a day you work on Excel]],"")</f>
        <v/>
      </c>
      <c r="Q1510" s="9" t="str">
        <f>IF($T1510,tblSalaries[[#This Row],[Years of Experience]],"")</f>
        <v/>
      </c>
      <c r="R1510" s="9" t="str">
        <f>IF($T1510,tblSalaries[[#This Row],[Region]],"")</f>
        <v/>
      </c>
      <c r="T1510" s="11">
        <f t="shared" si="23"/>
        <v>0</v>
      </c>
      <c r="U1510" s="11">
        <f>VLOOKUP(tblSalaries[[#This Row],[Region]],SReg,2,FALSE)</f>
        <v>0</v>
      </c>
      <c r="V1510" s="11">
        <f>VLOOKUP(tblSalaries[[#This Row],[How many hours of a day you work on Excel]],SHours,2,FALSE)</f>
        <v>0</v>
      </c>
      <c r="W1510" s="11">
        <f>IF(tblSalaries[[#This Row],[Years of Experience]]="",Filters!$I$10,VLOOKUP(tblSalaries[[#This Row],[Years of Experience]],Filters!$G$3:$I$9,3,TRUE))</f>
        <v>1</v>
      </c>
    </row>
    <row r="1511" spans="2:23" ht="15" customHeight="1" x14ac:dyDescent="0.25">
      <c r="B1511" t="s">
        <v>2907</v>
      </c>
      <c r="C1511" s="1">
        <v>41060.684305555558</v>
      </c>
      <c r="D1511">
        <v>85333.333333333328</v>
      </c>
      <c r="E1511" t="s">
        <v>1174</v>
      </c>
      <c r="F1511" t="s">
        <v>45</v>
      </c>
      <c r="G1511" t="s">
        <v>110</v>
      </c>
      <c r="H1511" t="s">
        <v>15</v>
      </c>
      <c r="I1511">
        <v>15</v>
      </c>
      <c r="J1511" t="str">
        <f>VLOOKUP(tblSalaries[[#This Row],[clean Country]],tblCountries[[#All],[Mapping]:[Region]],2,FALSE)</f>
        <v>EMEA</v>
      </c>
      <c r="L1511" s="9" t="str">
        <f>IF($T1511,tblSalaries[[#This Row],[Salary in USD]],"")</f>
        <v/>
      </c>
      <c r="M1511" s="9" t="str">
        <f>IF($T1511,tblSalaries[[#This Row],[Your Job Title]],"")</f>
        <v/>
      </c>
      <c r="N1511" s="9" t="str">
        <f>IF($T1511,tblSalaries[[#This Row],[Job Type]],"")</f>
        <v/>
      </c>
      <c r="O1511" s="9" t="str">
        <f>IF($T1511,tblSalaries[[#This Row],[clean Country]],"")</f>
        <v/>
      </c>
      <c r="P1511" s="9" t="str">
        <f>IF($T1511,tblSalaries[[#This Row],[How many hours of a day you work on Excel]],"")</f>
        <v/>
      </c>
      <c r="Q1511" s="9" t="str">
        <f>IF($T1511,tblSalaries[[#This Row],[Years of Experience]],"")</f>
        <v/>
      </c>
      <c r="R1511" s="9" t="str">
        <f>IF($T1511,tblSalaries[[#This Row],[Region]],"")</f>
        <v/>
      </c>
      <c r="T1511" s="11">
        <f t="shared" si="23"/>
        <v>0</v>
      </c>
      <c r="U1511" s="11">
        <f>VLOOKUP(tblSalaries[[#This Row],[Region]],SReg,2,FALSE)</f>
        <v>0</v>
      </c>
      <c r="V1511" s="11">
        <f>VLOOKUP(tblSalaries[[#This Row],[How many hours of a day you work on Excel]],SHours,2,FALSE)</f>
        <v>0</v>
      </c>
      <c r="W1511" s="11">
        <f>IF(tblSalaries[[#This Row],[Years of Experience]]="",Filters!$I$10,VLOOKUP(tblSalaries[[#This Row],[Years of Experience]],Filters!$G$3:$I$9,3,TRUE))</f>
        <v>1</v>
      </c>
    </row>
    <row r="1512" spans="2:23" ht="15" customHeight="1" x14ac:dyDescent="0.25">
      <c r="B1512" t="s">
        <v>2908</v>
      </c>
      <c r="C1512" s="1">
        <v>41060.687604166669</v>
      </c>
      <c r="D1512">
        <v>76223.981237173866</v>
      </c>
      <c r="E1512" t="s">
        <v>1175</v>
      </c>
      <c r="F1512" t="s">
        <v>45</v>
      </c>
      <c r="G1512" t="s">
        <v>59</v>
      </c>
      <c r="H1512" t="s">
        <v>10</v>
      </c>
      <c r="I1512">
        <v>8</v>
      </c>
      <c r="J1512" t="str">
        <f>VLOOKUP(tblSalaries[[#This Row],[clean Country]],tblCountries[[#All],[Mapping]:[Region]],2,FALSE)</f>
        <v>EMEA</v>
      </c>
      <c r="L1512" s="9" t="str">
        <f>IF($T1512,tblSalaries[[#This Row],[Salary in USD]],"")</f>
        <v/>
      </c>
      <c r="M1512" s="9" t="str">
        <f>IF($T1512,tblSalaries[[#This Row],[Your Job Title]],"")</f>
        <v/>
      </c>
      <c r="N1512" s="9" t="str">
        <f>IF($T1512,tblSalaries[[#This Row],[Job Type]],"")</f>
        <v/>
      </c>
      <c r="O1512" s="9" t="str">
        <f>IF($T1512,tblSalaries[[#This Row],[clean Country]],"")</f>
        <v/>
      </c>
      <c r="P1512" s="9" t="str">
        <f>IF($T1512,tblSalaries[[#This Row],[How many hours of a day you work on Excel]],"")</f>
        <v/>
      </c>
      <c r="Q1512" s="9" t="str">
        <f>IF($T1512,tblSalaries[[#This Row],[Years of Experience]],"")</f>
        <v/>
      </c>
      <c r="R1512" s="9" t="str">
        <f>IF($T1512,tblSalaries[[#This Row],[Region]],"")</f>
        <v/>
      </c>
      <c r="T1512" s="11">
        <f t="shared" si="23"/>
        <v>0</v>
      </c>
      <c r="U1512" s="11">
        <f>VLOOKUP(tblSalaries[[#This Row],[Region]],SReg,2,FALSE)</f>
        <v>0</v>
      </c>
      <c r="V1512" s="11">
        <f>VLOOKUP(tblSalaries[[#This Row],[How many hours of a day you work on Excel]],SHours,2,FALSE)</f>
        <v>1</v>
      </c>
      <c r="W1512" s="11">
        <f>IF(tblSalaries[[#This Row],[Years of Experience]]="",Filters!$I$10,VLOOKUP(tblSalaries[[#This Row],[Years of Experience]],Filters!$G$3:$I$9,3,TRUE))</f>
        <v>0</v>
      </c>
    </row>
    <row r="1513" spans="2:23" ht="15" customHeight="1" x14ac:dyDescent="0.25">
      <c r="B1513" t="s">
        <v>2909</v>
      </c>
      <c r="C1513" s="1">
        <v>41060.714571759258</v>
      </c>
      <c r="D1513">
        <v>30000</v>
      </c>
      <c r="E1513" t="s">
        <v>1176</v>
      </c>
      <c r="F1513" t="s">
        <v>45</v>
      </c>
      <c r="G1513" t="s">
        <v>14</v>
      </c>
      <c r="H1513" t="s">
        <v>7</v>
      </c>
      <c r="I1513">
        <v>5</v>
      </c>
      <c r="J1513" t="str">
        <f>VLOOKUP(tblSalaries[[#This Row],[clean Country]],tblCountries[[#All],[Mapping]:[Region]],2,FALSE)</f>
        <v>EMEA</v>
      </c>
      <c r="L1513" s="9" t="str">
        <f>IF($T1513,tblSalaries[[#This Row],[Salary in USD]],"")</f>
        <v/>
      </c>
      <c r="M1513" s="9" t="str">
        <f>IF($T1513,tblSalaries[[#This Row],[Your Job Title]],"")</f>
        <v/>
      </c>
      <c r="N1513" s="9" t="str">
        <f>IF($T1513,tblSalaries[[#This Row],[Job Type]],"")</f>
        <v/>
      </c>
      <c r="O1513" s="9" t="str">
        <f>IF($T1513,tblSalaries[[#This Row],[clean Country]],"")</f>
        <v/>
      </c>
      <c r="P1513" s="9" t="str">
        <f>IF($T1513,tblSalaries[[#This Row],[How many hours of a day you work on Excel]],"")</f>
        <v/>
      </c>
      <c r="Q1513" s="9" t="str">
        <f>IF($T1513,tblSalaries[[#This Row],[Years of Experience]],"")</f>
        <v/>
      </c>
      <c r="R1513" s="9" t="str">
        <f>IF($T1513,tblSalaries[[#This Row],[Region]],"")</f>
        <v/>
      </c>
      <c r="T1513" s="11">
        <f t="shared" si="23"/>
        <v>0</v>
      </c>
      <c r="U1513" s="11">
        <f>VLOOKUP(tblSalaries[[#This Row],[Region]],SReg,2,FALSE)</f>
        <v>0</v>
      </c>
      <c r="V1513" s="11">
        <f>VLOOKUP(tblSalaries[[#This Row],[How many hours of a day you work on Excel]],SHours,2,FALSE)</f>
        <v>1</v>
      </c>
      <c r="W1513" s="11">
        <f>IF(tblSalaries[[#This Row],[Years of Experience]]="",Filters!$I$10,VLOOKUP(tblSalaries[[#This Row],[Years of Experience]],Filters!$G$3:$I$9,3,TRUE))</f>
        <v>0</v>
      </c>
    </row>
    <row r="1514" spans="2:23" ht="15" customHeight="1" x14ac:dyDescent="0.25">
      <c r="B1514" t="s">
        <v>2910</v>
      </c>
      <c r="C1514" s="1">
        <v>41060.723437499997</v>
      </c>
      <c r="D1514">
        <v>34000</v>
      </c>
      <c r="E1514" t="s">
        <v>1177</v>
      </c>
      <c r="F1514" t="s">
        <v>17</v>
      </c>
      <c r="G1514" t="s">
        <v>6</v>
      </c>
      <c r="H1514" t="s">
        <v>10</v>
      </c>
      <c r="I1514">
        <v>4</v>
      </c>
      <c r="J1514" t="str">
        <f>VLOOKUP(tblSalaries[[#This Row],[clean Country]],tblCountries[[#All],[Mapping]:[Region]],2,FALSE)</f>
        <v>APAC</v>
      </c>
      <c r="L1514" s="9" t="str">
        <f>IF($T1514,tblSalaries[[#This Row],[Salary in USD]],"")</f>
        <v/>
      </c>
      <c r="M1514" s="9" t="str">
        <f>IF($T1514,tblSalaries[[#This Row],[Your Job Title]],"")</f>
        <v/>
      </c>
      <c r="N1514" s="9" t="str">
        <f>IF($T1514,tblSalaries[[#This Row],[Job Type]],"")</f>
        <v/>
      </c>
      <c r="O1514" s="9" t="str">
        <f>IF($T1514,tblSalaries[[#This Row],[clean Country]],"")</f>
        <v/>
      </c>
      <c r="P1514" s="9" t="str">
        <f>IF($T1514,tblSalaries[[#This Row],[How many hours of a day you work on Excel]],"")</f>
        <v/>
      </c>
      <c r="Q1514" s="9" t="str">
        <f>IF($T1514,tblSalaries[[#This Row],[Years of Experience]],"")</f>
        <v/>
      </c>
      <c r="R1514" s="9" t="str">
        <f>IF($T1514,tblSalaries[[#This Row],[Region]],"")</f>
        <v/>
      </c>
      <c r="T1514" s="11">
        <f t="shared" si="23"/>
        <v>0</v>
      </c>
      <c r="U1514" s="11">
        <f>VLOOKUP(tblSalaries[[#This Row],[Region]],SReg,2,FALSE)</f>
        <v>0</v>
      </c>
      <c r="V1514" s="11">
        <f>VLOOKUP(tblSalaries[[#This Row],[How many hours of a day you work on Excel]],SHours,2,FALSE)</f>
        <v>1</v>
      </c>
      <c r="W1514" s="11">
        <f>IF(tblSalaries[[#This Row],[Years of Experience]]="",Filters!$I$10,VLOOKUP(tblSalaries[[#This Row],[Years of Experience]],Filters!$G$3:$I$9,3,TRUE))</f>
        <v>0</v>
      </c>
    </row>
    <row r="1515" spans="2:23" ht="15" customHeight="1" x14ac:dyDescent="0.25">
      <c r="B1515" t="s">
        <v>2911</v>
      </c>
      <c r="C1515" s="1">
        <v>41060.73233796296</v>
      </c>
      <c r="D1515">
        <v>3205.4250037396623</v>
      </c>
      <c r="E1515" t="s">
        <v>1178</v>
      </c>
      <c r="F1515" t="s">
        <v>45</v>
      </c>
      <c r="G1515" t="s">
        <v>6</v>
      </c>
      <c r="H1515" t="s">
        <v>7</v>
      </c>
      <c r="I1515">
        <v>5</v>
      </c>
      <c r="J1515" t="str">
        <f>VLOOKUP(tblSalaries[[#This Row],[clean Country]],tblCountries[[#All],[Mapping]:[Region]],2,FALSE)</f>
        <v>APAC</v>
      </c>
      <c r="L1515" s="9" t="str">
        <f>IF($T1515,tblSalaries[[#This Row],[Salary in USD]],"")</f>
        <v/>
      </c>
      <c r="M1515" s="9" t="str">
        <f>IF($T1515,tblSalaries[[#This Row],[Your Job Title]],"")</f>
        <v/>
      </c>
      <c r="N1515" s="9" t="str">
        <f>IF($T1515,tblSalaries[[#This Row],[Job Type]],"")</f>
        <v/>
      </c>
      <c r="O1515" s="9" t="str">
        <f>IF($T1515,tblSalaries[[#This Row],[clean Country]],"")</f>
        <v/>
      </c>
      <c r="P1515" s="9" t="str">
        <f>IF($T1515,tblSalaries[[#This Row],[How many hours of a day you work on Excel]],"")</f>
        <v/>
      </c>
      <c r="Q1515" s="9" t="str">
        <f>IF($T1515,tblSalaries[[#This Row],[Years of Experience]],"")</f>
        <v/>
      </c>
      <c r="R1515" s="9" t="str">
        <f>IF($T1515,tblSalaries[[#This Row],[Region]],"")</f>
        <v/>
      </c>
      <c r="T1515" s="11">
        <f t="shared" si="23"/>
        <v>0</v>
      </c>
      <c r="U1515" s="11">
        <f>VLOOKUP(tblSalaries[[#This Row],[Region]],SReg,2,FALSE)</f>
        <v>0</v>
      </c>
      <c r="V1515" s="11">
        <f>VLOOKUP(tblSalaries[[#This Row],[How many hours of a day you work on Excel]],SHours,2,FALSE)</f>
        <v>1</v>
      </c>
      <c r="W1515" s="11">
        <f>IF(tblSalaries[[#This Row],[Years of Experience]]="",Filters!$I$10,VLOOKUP(tblSalaries[[#This Row],[Years of Experience]],Filters!$G$3:$I$9,3,TRUE))</f>
        <v>0</v>
      </c>
    </row>
    <row r="1516" spans="2:23" ht="15" customHeight="1" x14ac:dyDescent="0.25">
      <c r="B1516" t="s">
        <v>2912</v>
      </c>
      <c r="C1516" s="1">
        <v>41060.733020833337</v>
      </c>
      <c r="D1516">
        <v>45000</v>
      </c>
      <c r="E1516" t="s">
        <v>1179</v>
      </c>
      <c r="F1516" t="s">
        <v>45</v>
      </c>
      <c r="G1516" t="s">
        <v>21</v>
      </c>
      <c r="H1516" t="s">
        <v>15</v>
      </c>
      <c r="I1516">
        <v>5</v>
      </c>
      <c r="J1516" t="str">
        <f>VLOOKUP(tblSalaries[[#This Row],[clean Country]],tblCountries[[#All],[Mapping]:[Region]],2,FALSE)</f>
        <v>EMEA</v>
      </c>
      <c r="L1516" s="9" t="str">
        <f>IF($T1516,tblSalaries[[#This Row],[Salary in USD]],"")</f>
        <v/>
      </c>
      <c r="M1516" s="9" t="str">
        <f>IF($T1516,tblSalaries[[#This Row],[Your Job Title]],"")</f>
        <v/>
      </c>
      <c r="N1516" s="9" t="str">
        <f>IF($T1516,tblSalaries[[#This Row],[Job Type]],"")</f>
        <v/>
      </c>
      <c r="O1516" s="9" t="str">
        <f>IF($T1516,tblSalaries[[#This Row],[clean Country]],"")</f>
        <v/>
      </c>
      <c r="P1516" s="9" t="str">
        <f>IF($T1516,tblSalaries[[#This Row],[How many hours of a day you work on Excel]],"")</f>
        <v/>
      </c>
      <c r="Q1516" s="9" t="str">
        <f>IF($T1516,tblSalaries[[#This Row],[Years of Experience]],"")</f>
        <v/>
      </c>
      <c r="R1516" s="9" t="str">
        <f>IF($T1516,tblSalaries[[#This Row],[Region]],"")</f>
        <v/>
      </c>
      <c r="T1516" s="11">
        <f t="shared" si="23"/>
        <v>0</v>
      </c>
      <c r="U1516" s="11">
        <f>VLOOKUP(tblSalaries[[#This Row],[Region]],SReg,2,FALSE)</f>
        <v>0</v>
      </c>
      <c r="V1516" s="11">
        <f>VLOOKUP(tblSalaries[[#This Row],[How many hours of a day you work on Excel]],SHours,2,FALSE)</f>
        <v>0</v>
      </c>
      <c r="W1516" s="11">
        <f>IF(tblSalaries[[#This Row],[Years of Experience]]="",Filters!$I$10,VLOOKUP(tblSalaries[[#This Row],[Years of Experience]],Filters!$G$3:$I$9,3,TRUE))</f>
        <v>0</v>
      </c>
    </row>
    <row r="1517" spans="2:23" ht="15" customHeight="1" x14ac:dyDescent="0.25">
      <c r="B1517" t="s">
        <v>2913</v>
      </c>
      <c r="C1517" s="1">
        <v>41060.774652777778</v>
      </c>
      <c r="D1517">
        <v>24864</v>
      </c>
      <c r="E1517" t="s">
        <v>1180</v>
      </c>
      <c r="F1517" t="s">
        <v>45</v>
      </c>
      <c r="G1517" t="s">
        <v>1181</v>
      </c>
      <c r="H1517" t="s">
        <v>10</v>
      </c>
      <c r="I1517">
        <v>8</v>
      </c>
      <c r="J1517" t="str">
        <f>VLOOKUP(tblSalaries[[#This Row],[clean Country]],tblCountries[[#All],[Mapping]:[Region]],2,FALSE)</f>
        <v>EMEA</v>
      </c>
      <c r="L1517" s="9" t="str">
        <f>IF($T1517,tblSalaries[[#This Row],[Salary in USD]],"")</f>
        <v/>
      </c>
      <c r="M1517" s="9" t="str">
        <f>IF($T1517,tblSalaries[[#This Row],[Your Job Title]],"")</f>
        <v/>
      </c>
      <c r="N1517" s="9" t="str">
        <f>IF($T1517,tblSalaries[[#This Row],[Job Type]],"")</f>
        <v/>
      </c>
      <c r="O1517" s="9" t="str">
        <f>IF($T1517,tblSalaries[[#This Row],[clean Country]],"")</f>
        <v/>
      </c>
      <c r="P1517" s="9" t="str">
        <f>IF($T1517,tblSalaries[[#This Row],[How many hours of a day you work on Excel]],"")</f>
        <v/>
      </c>
      <c r="Q1517" s="9" t="str">
        <f>IF($T1517,tblSalaries[[#This Row],[Years of Experience]],"")</f>
        <v/>
      </c>
      <c r="R1517" s="9" t="str">
        <f>IF($T1517,tblSalaries[[#This Row],[Region]],"")</f>
        <v/>
      </c>
      <c r="T1517" s="11">
        <f t="shared" si="23"/>
        <v>0</v>
      </c>
      <c r="U1517" s="11">
        <f>VLOOKUP(tblSalaries[[#This Row],[Region]],SReg,2,FALSE)</f>
        <v>0</v>
      </c>
      <c r="V1517" s="11">
        <f>VLOOKUP(tblSalaries[[#This Row],[How many hours of a day you work on Excel]],SHours,2,FALSE)</f>
        <v>1</v>
      </c>
      <c r="W1517" s="11">
        <f>IF(tblSalaries[[#This Row],[Years of Experience]]="",Filters!$I$10,VLOOKUP(tblSalaries[[#This Row],[Years of Experience]],Filters!$G$3:$I$9,3,TRUE))</f>
        <v>0</v>
      </c>
    </row>
    <row r="1518" spans="2:23" ht="15" customHeight="1" x14ac:dyDescent="0.25">
      <c r="B1518" t="s">
        <v>2914</v>
      </c>
      <c r="C1518" s="1">
        <v>41060.827418981484</v>
      </c>
      <c r="D1518">
        <v>47285.348162018527</v>
      </c>
      <c r="E1518" t="s">
        <v>511</v>
      </c>
      <c r="F1518" t="s">
        <v>17</v>
      </c>
      <c r="G1518" t="s">
        <v>59</v>
      </c>
      <c r="H1518" t="s">
        <v>7</v>
      </c>
      <c r="I1518">
        <v>7</v>
      </c>
      <c r="J1518" t="str">
        <f>VLOOKUP(tblSalaries[[#This Row],[clean Country]],tblCountries[[#All],[Mapping]:[Region]],2,FALSE)</f>
        <v>EMEA</v>
      </c>
      <c r="L1518" s="9" t="str">
        <f>IF($T1518,tblSalaries[[#This Row],[Salary in USD]],"")</f>
        <v/>
      </c>
      <c r="M1518" s="9" t="str">
        <f>IF($T1518,tblSalaries[[#This Row],[Your Job Title]],"")</f>
        <v/>
      </c>
      <c r="N1518" s="9" t="str">
        <f>IF($T1518,tblSalaries[[#This Row],[Job Type]],"")</f>
        <v/>
      </c>
      <c r="O1518" s="9" t="str">
        <f>IF($T1518,tblSalaries[[#This Row],[clean Country]],"")</f>
        <v/>
      </c>
      <c r="P1518" s="9" t="str">
        <f>IF($T1518,tblSalaries[[#This Row],[How many hours of a day you work on Excel]],"")</f>
        <v/>
      </c>
      <c r="Q1518" s="9" t="str">
        <f>IF($T1518,tblSalaries[[#This Row],[Years of Experience]],"")</f>
        <v/>
      </c>
      <c r="R1518" s="9" t="str">
        <f>IF($T1518,tblSalaries[[#This Row],[Region]],"")</f>
        <v/>
      </c>
      <c r="T1518" s="11">
        <f t="shared" si="23"/>
        <v>0</v>
      </c>
      <c r="U1518" s="11">
        <f>VLOOKUP(tblSalaries[[#This Row],[Region]],SReg,2,FALSE)</f>
        <v>0</v>
      </c>
      <c r="V1518" s="11">
        <f>VLOOKUP(tblSalaries[[#This Row],[How many hours of a day you work on Excel]],SHours,2,FALSE)</f>
        <v>1</v>
      </c>
      <c r="W1518" s="11">
        <f>IF(tblSalaries[[#This Row],[Years of Experience]]="",Filters!$I$10,VLOOKUP(tblSalaries[[#This Row],[Years of Experience]],Filters!$G$3:$I$9,3,TRUE))</f>
        <v>0</v>
      </c>
    </row>
    <row r="1519" spans="2:23" ht="15" customHeight="1" x14ac:dyDescent="0.25">
      <c r="B1519" t="s">
        <v>2915</v>
      </c>
      <c r="C1519" s="1">
        <v>41060.842673611114</v>
      </c>
      <c r="D1519">
        <v>17807.916687442568</v>
      </c>
      <c r="E1519" t="s">
        <v>374</v>
      </c>
      <c r="F1519" t="s">
        <v>17</v>
      </c>
      <c r="G1519" t="s">
        <v>6</v>
      </c>
      <c r="H1519" t="s">
        <v>10</v>
      </c>
      <c r="I1519">
        <v>10</v>
      </c>
      <c r="J1519" t="str">
        <f>VLOOKUP(tblSalaries[[#This Row],[clean Country]],tblCountries[[#All],[Mapping]:[Region]],2,FALSE)</f>
        <v>APAC</v>
      </c>
      <c r="L1519" s="9" t="str">
        <f>IF($T1519,tblSalaries[[#This Row],[Salary in USD]],"")</f>
        <v/>
      </c>
      <c r="M1519" s="9" t="str">
        <f>IF($T1519,tblSalaries[[#This Row],[Your Job Title]],"")</f>
        <v/>
      </c>
      <c r="N1519" s="9" t="str">
        <f>IF($T1519,tblSalaries[[#This Row],[Job Type]],"")</f>
        <v/>
      </c>
      <c r="O1519" s="9" t="str">
        <f>IF($T1519,tblSalaries[[#This Row],[clean Country]],"")</f>
        <v/>
      </c>
      <c r="P1519" s="9" t="str">
        <f>IF($T1519,tblSalaries[[#This Row],[How many hours of a day you work on Excel]],"")</f>
        <v/>
      </c>
      <c r="Q1519" s="9" t="str">
        <f>IF($T1519,tblSalaries[[#This Row],[Years of Experience]],"")</f>
        <v/>
      </c>
      <c r="R1519" s="9" t="str">
        <f>IF($T1519,tblSalaries[[#This Row],[Region]],"")</f>
        <v/>
      </c>
      <c r="T1519" s="11">
        <f t="shared" si="23"/>
        <v>0</v>
      </c>
      <c r="U1519" s="11">
        <f>VLOOKUP(tblSalaries[[#This Row],[Region]],SReg,2,FALSE)</f>
        <v>0</v>
      </c>
      <c r="V1519" s="11">
        <f>VLOOKUP(tblSalaries[[#This Row],[How many hours of a day you work on Excel]],SHours,2,FALSE)</f>
        <v>1</v>
      </c>
      <c r="W1519" s="11">
        <f>IF(tblSalaries[[#This Row],[Years of Experience]]="",Filters!$I$10,VLOOKUP(tblSalaries[[#This Row],[Years of Experience]],Filters!$G$3:$I$9,3,TRUE))</f>
        <v>1</v>
      </c>
    </row>
    <row r="1520" spans="2:23" ht="15" customHeight="1" x14ac:dyDescent="0.25">
      <c r="B1520" t="s">
        <v>2916</v>
      </c>
      <c r="C1520" s="1">
        <v>41060.843287037038</v>
      </c>
      <c r="D1520">
        <v>55166.239522354947</v>
      </c>
      <c r="E1520" t="s">
        <v>167</v>
      </c>
      <c r="F1520" t="s">
        <v>17</v>
      </c>
      <c r="G1520" t="s">
        <v>59</v>
      </c>
      <c r="H1520" t="s">
        <v>7</v>
      </c>
      <c r="I1520">
        <v>3</v>
      </c>
      <c r="J1520" t="str">
        <f>VLOOKUP(tblSalaries[[#This Row],[clean Country]],tblCountries[[#All],[Mapping]:[Region]],2,FALSE)</f>
        <v>EMEA</v>
      </c>
      <c r="L1520" s="9" t="str">
        <f>IF($T1520,tblSalaries[[#This Row],[Salary in USD]],"")</f>
        <v/>
      </c>
      <c r="M1520" s="9" t="str">
        <f>IF($T1520,tblSalaries[[#This Row],[Your Job Title]],"")</f>
        <v/>
      </c>
      <c r="N1520" s="9" t="str">
        <f>IF($T1520,tblSalaries[[#This Row],[Job Type]],"")</f>
        <v/>
      </c>
      <c r="O1520" s="9" t="str">
        <f>IF($T1520,tblSalaries[[#This Row],[clean Country]],"")</f>
        <v/>
      </c>
      <c r="P1520" s="9" t="str">
        <f>IF($T1520,tblSalaries[[#This Row],[How many hours of a day you work on Excel]],"")</f>
        <v/>
      </c>
      <c r="Q1520" s="9" t="str">
        <f>IF($T1520,tblSalaries[[#This Row],[Years of Experience]],"")</f>
        <v/>
      </c>
      <c r="R1520" s="9" t="str">
        <f>IF($T1520,tblSalaries[[#This Row],[Region]],"")</f>
        <v/>
      </c>
      <c r="T1520" s="11">
        <f t="shared" si="23"/>
        <v>0</v>
      </c>
      <c r="U1520" s="11">
        <f>VLOOKUP(tblSalaries[[#This Row],[Region]],SReg,2,FALSE)</f>
        <v>0</v>
      </c>
      <c r="V1520" s="11">
        <f>VLOOKUP(tblSalaries[[#This Row],[How many hours of a day you work on Excel]],SHours,2,FALSE)</f>
        <v>1</v>
      </c>
      <c r="W1520" s="11">
        <f>IF(tblSalaries[[#This Row],[Years of Experience]]="",Filters!$I$10,VLOOKUP(tblSalaries[[#This Row],[Years of Experience]],Filters!$G$3:$I$9,3,TRUE))</f>
        <v>0</v>
      </c>
    </row>
    <row r="1521" spans="2:23" ht="15" customHeight="1" x14ac:dyDescent="0.25">
      <c r="B1521" t="s">
        <v>2917</v>
      </c>
      <c r="C1521" s="1">
        <v>41060.878495370373</v>
      </c>
      <c r="D1521">
        <v>69871.969144538423</v>
      </c>
      <c r="E1521" t="s">
        <v>1182</v>
      </c>
      <c r="F1521" t="s">
        <v>45</v>
      </c>
      <c r="G1521" t="s">
        <v>491</v>
      </c>
      <c r="H1521" t="s">
        <v>22</v>
      </c>
      <c r="I1521">
        <v>5</v>
      </c>
      <c r="J1521" t="str">
        <f>VLOOKUP(tblSalaries[[#This Row],[clean Country]],tblCountries[[#All],[Mapping]:[Region]],2,FALSE)</f>
        <v>EMEA</v>
      </c>
      <c r="L1521" s="9" t="str">
        <f>IF($T1521,tblSalaries[[#This Row],[Salary in USD]],"")</f>
        <v/>
      </c>
      <c r="M1521" s="9" t="str">
        <f>IF($T1521,tblSalaries[[#This Row],[Your Job Title]],"")</f>
        <v/>
      </c>
      <c r="N1521" s="9" t="str">
        <f>IF($T1521,tblSalaries[[#This Row],[Job Type]],"")</f>
        <v/>
      </c>
      <c r="O1521" s="9" t="str">
        <f>IF($T1521,tblSalaries[[#This Row],[clean Country]],"")</f>
        <v/>
      </c>
      <c r="P1521" s="9" t="str">
        <f>IF($T1521,tblSalaries[[#This Row],[How many hours of a day you work on Excel]],"")</f>
        <v/>
      </c>
      <c r="Q1521" s="9" t="str">
        <f>IF($T1521,tblSalaries[[#This Row],[Years of Experience]],"")</f>
        <v/>
      </c>
      <c r="R1521" s="9" t="str">
        <f>IF($T1521,tblSalaries[[#This Row],[Region]],"")</f>
        <v/>
      </c>
      <c r="T1521" s="11">
        <f t="shared" si="23"/>
        <v>0</v>
      </c>
      <c r="U1521" s="11">
        <f>VLOOKUP(tblSalaries[[#This Row],[Region]],SReg,2,FALSE)</f>
        <v>0</v>
      </c>
      <c r="V1521" s="11">
        <f>VLOOKUP(tblSalaries[[#This Row],[How many hours of a day you work on Excel]],SHours,2,FALSE)</f>
        <v>0</v>
      </c>
      <c r="W1521" s="11">
        <f>IF(tblSalaries[[#This Row],[Years of Experience]]="",Filters!$I$10,VLOOKUP(tblSalaries[[#This Row],[Years of Experience]],Filters!$G$3:$I$9,3,TRUE))</f>
        <v>0</v>
      </c>
    </row>
    <row r="1522" spans="2:23" ht="15" customHeight="1" x14ac:dyDescent="0.25">
      <c r="B1522" t="s">
        <v>2918</v>
      </c>
      <c r="C1522" s="1">
        <v>41060.879687499997</v>
      </c>
      <c r="D1522">
        <v>70970</v>
      </c>
      <c r="E1522" t="s">
        <v>1183</v>
      </c>
      <c r="F1522" t="s">
        <v>17</v>
      </c>
      <c r="G1522" t="s">
        <v>12</v>
      </c>
      <c r="H1522" t="s">
        <v>7</v>
      </c>
      <c r="I1522">
        <v>17</v>
      </c>
      <c r="J1522" t="str">
        <f>VLOOKUP(tblSalaries[[#This Row],[clean Country]],tblCountries[[#All],[Mapping]:[Region]],2,FALSE)</f>
        <v>USA</v>
      </c>
      <c r="L1522" s="9">
        <f>IF($T1522,tblSalaries[[#This Row],[Salary in USD]],"")</f>
        <v>70970</v>
      </c>
      <c r="M1522" s="9" t="str">
        <f>IF($T1522,tblSalaries[[#This Row],[Your Job Title]],"")</f>
        <v>Sr. Risk Analyst</v>
      </c>
      <c r="N1522" s="9" t="str">
        <f>IF($T1522,tblSalaries[[#This Row],[Job Type]],"")</f>
        <v>Analyst</v>
      </c>
      <c r="O1522" s="9" t="str">
        <f>IF($T1522,tblSalaries[[#This Row],[clean Country]],"")</f>
        <v>USA</v>
      </c>
      <c r="P1522" s="9" t="str">
        <f>IF($T1522,tblSalaries[[#This Row],[How many hours of a day you work on Excel]],"")</f>
        <v>4 to 6 hours a day</v>
      </c>
      <c r="Q1522" s="9">
        <f>IF($T1522,tblSalaries[[#This Row],[Years of Experience]],"")</f>
        <v>17</v>
      </c>
      <c r="R1522" s="9" t="str">
        <f>IF($T1522,tblSalaries[[#This Row],[Region]],"")</f>
        <v>USA</v>
      </c>
      <c r="T1522" s="11">
        <f t="shared" si="23"/>
        <v>1</v>
      </c>
      <c r="U1522" s="11">
        <f>VLOOKUP(tblSalaries[[#This Row],[Region]],SReg,2,FALSE)</f>
        <v>1</v>
      </c>
      <c r="V1522" s="11">
        <f>VLOOKUP(tblSalaries[[#This Row],[How many hours of a day you work on Excel]],SHours,2,FALSE)</f>
        <v>1</v>
      </c>
      <c r="W1522" s="11">
        <f>IF(tblSalaries[[#This Row],[Years of Experience]]="",Filters!$I$10,VLOOKUP(tblSalaries[[#This Row],[Years of Experience]],Filters!$G$3:$I$9,3,TRUE))</f>
        <v>1</v>
      </c>
    </row>
    <row r="1523" spans="2:23" ht="15" customHeight="1" x14ac:dyDescent="0.25">
      <c r="B1523" t="s">
        <v>2919</v>
      </c>
      <c r="C1523" s="1">
        <v>41060.906284722223</v>
      </c>
      <c r="D1523">
        <v>76223.966339496474</v>
      </c>
      <c r="E1523" t="s">
        <v>1184</v>
      </c>
      <c r="F1523" t="s">
        <v>233</v>
      </c>
      <c r="G1523" t="s">
        <v>491</v>
      </c>
      <c r="H1523" t="s">
        <v>7</v>
      </c>
      <c r="I1523">
        <v>7</v>
      </c>
      <c r="J1523" t="str">
        <f>VLOOKUP(tblSalaries[[#This Row],[clean Country]],tblCountries[[#All],[Mapping]:[Region]],2,FALSE)</f>
        <v>EMEA</v>
      </c>
      <c r="L1523" s="9" t="str">
        <f>IF($T1523,tblSalaries[[#This Row],[Salary in USD]],"")</f>
        <v/>
      </c>
      <c r="M1523" s="9" t="str">
        <f>IF($T1523,tblSalaries[[#This Row],[Your Job Title]],"")</f>
        <v/>
      </c>
      <c r="N1523" s="9" t="str">
        <f>IF($T1523,tblSalaries[[#This Row],[Job Type]],"")</f>
        <v/>
      </c>
      <c r="O1523" s="9" t="str">
        <f>IF($T1523,tblSalaries[[#This Row],[clean Country]],"")</f>
        <v/>
      </c>
      <c r="P1523" s="9" t="str">
        <f>IF($T1523,tblSalaries[[#This Row],[How many hours of a day you work on Excel]],"")</f>
        <v/>
      </c>
      <c r="Q1523" s="9" t="str">
        <f>IF($T1523,tblSalaries[[#This Row],[Years of Experience]],"")</f>
        <v/>
      </c>
      <c r="R1523" s="9" t="str">
        <f>IF($T1523,tblSalaries[[#This Row],[Region]],"")</f>
        <v/>
      </c>
      <c r="T1523" s="11">
        <f t="shared" si="23"/>
        <v>0</v>
      </c>
      <c r="U1523" s="11">
        <f>VLOOKUP(tblSalaries[[#This Row],[Region]],SReg,2,FALSE)</f>
        <v>0</v>
      </c>
      <c r="V1523" s="11">
        <f>VLOOKUP(tblSalaries[[#This Row],[How many hours of a day you work on Excel]],SHours,2,FALSE)</f>
        <v>1</v>
      </c>
      <c r="W1523" s="11">
        <f>IF(tblSalaries[[#This Row],[Years of Experience]]="",Filters!$I$10,VLOOKUP(tblSalaries[[#This Row],[Years of Experience]],Filters!$G$3:$I$9,3,TRUE))</f>
        <v>0</v>
      </c>
    </row>
    <row r="1524" spans="2:23" ht="15" customHeight="1" x14ac:dyDescent="0.25">
      <c r="B1524" t="s">
        <v>2920</v>
      </c>
      <c r="C1524" s="1">
        <v>41060.908067129632</v>
      </c>
      <c r="D1524">
        <v>110000</v>
      </c>
      <c r="E1524" t="s">
        <v>226</v>
      </c>
      <c r="F1524" t="s">
        <v>391</v>
      </c>
      <c r="G1524" t="s">
        <v>462</v>
      </c>
      <c r="H1524" t="s">
        <v>10</v>
      </c>
      <c r="I1524">
        <v>5</v>
      </c>
      <c r="J1524" t="str">
        <f>VLOOKUP(tblSalaries[[#This Row],[clean Country]],tblCountries[[#All],[Mapping]:[Region]],2,FALSE)</f>
        <v>EMEA</v>
      </c>
      <c r="L1524" s="9" t="str">
        <f>IF($T1524,tblSalaries[[#This Row],[Salary in USD]],"")</f>
        <v/>
      </c>
      <c r="M1524" s="9" t="str">
        <f>IF($T1524,tblSalaries[[#This Row],[Your Job Title]],"")</f>
        <v/>
      </c>
      <c r="N1524" s="9" t="str">
        <f>IF($T1524,tblSalaries[[#This Row],[Job Type]],"")</f>
        <v/>
      </c>
      <c r="O1524" s="9" t="str">
        <f>IF($T1524,tblSalaries[[#This Row],[clean Country]],"")</f>
        <v/>
      </c>
      <c r="P1524" s="9" t="str">
        <f>IF($T1524,tblSalaries[[#This Row],[How many hours of a day you work on Excel]],"")</f>
        <v/>
      </c>
      <c r="Q1524" s="9" t="str">
        <f>IF($T1524,tblSalaries[[#This Row],[Years of Experience]],"")</f>
        <v/>
      </c>
      <c r="R1524" s="9" t="str">
        <f>IF($T1524,tblSalaries[[#This Row],[Region]],"")</f>
        <v/>
      </c>
      <c r="T1524" s="11">
        <f t="shared" si="23"/>
        <v>0</v>
      </c>
      <c r="U1524" s="11">
        <f>VLOOKUP(tblSalaries[[#This Row],[Region]],SReg,2,FALSE)</f>
        <v>0</v>
      </c>
      <c r="V1524" s="11">
        <f>VLOOKUP(tblSalaries[[#This Row],[How many hours of a day you work on Excel]],SHours,2,FALSE)</f>
        <v>1</v>
      </c>
      <c r="W1524" s="11">
        <f>IF(tblSalaries[[#This Row],[Years of Experience]]="",Filters!$I$10,VLOOKUP(tblSalaries[[#This Row],[Years of Experience]],Filters!$G$3:$I$9,3,TRUE))</f>
        <v>0</v>
      </c>
    </row>
    <row r="1525" spans="2:23" ht="15" customHeight="1" x14ac:dyDescent="0.25">
      <c r="B1525" t="s">
        <v>2921</v>
      </c>
      <c r="C1525" s="1">
        <v>41060.908738425926</v>
      </c>
      <c r="D1525">
        <v>14400</v>
      </c>
      <c r="E1525" t="s">
        <v>1185</v>
      </c>
      <c r="F1525" t="s">
        <v>17</v>
      </c>
      <c r="G1525" t="s">
        <v>1186</v>
      </c>
      <c r="H1525" t="s">
        <v>10</v>
      </c>
      <c r="I1525">
        <v>15</v>
      </c>
      <c r="J1525" t="str">
        <f>VLOOKUP(tblSalaries[[#This Row],[clean Country]],tblCountries[[#All],[Mapping]:[Region]],2,FALSE)</f>
        <v>EMEA</v>
      </c>
      <c r="L1525" s="9" t="str">
        <f>IF($T1525,tblSalaries[[#This Row],[Salary in USD]],"")</f>
        <v/>
      </c>
      <c r="M1525" s="9" t="str">
        <f>IF($T1525,tblSalaries[[#This Row],[Your Job Title]],"")</f>
        <v/>
      </c>
      <c r="N1525" s="9" t="str">
        <f>IF($T1525,tblSalaries[[#This Row],[Job Type]],"")</f>
        <v/>
      </c>
      <c r="O1525" s="9" t="str">
        <f>IF($T1525,tblSalaries[[#This Row],[clean Country]],"")</f>
        <v/>
      </c>
      <c r="P1525" s="9" t="str">
        <f>IF($T1525,tblSalaries[[#This Row],[How many hours of a day you work on Excel]],"")</f>
        <v/>
      </c>
      <c r="Q1525" s="9" t="str">
        <f>IF($T1525,tblSalaries[[#This Row],[Years of Experience]],"")</f>
        <v/>
      </c>
      <c r="R1525" s="9" t="str">
        <f>IF($T1525,tblSalaries[[#This Row],[Region]],"")</f>
        <v/>
      </c>
      <c r="T1525" s="11">
        <f t="shared" si="23"/>
        <v>0</v>
      </c>
      <c r="U1525" s="11">
        <f>VLOOKUP(tblSalaries[[#This Row],[Region]],SReg,2,FALSE)</f>
        <v>0</v>
      </c>
      <c r="V1525" s="11">
        <f>VLOOKUP(tblSalaries[[#This Row],[How many hours of a day you work on Excel]],SHours,2,FALSE)</f>
        <v>1</v>
      </c>
      <c r="W1525" s="11">
        <f>IF(tblSalaries[[#This Row],[Years of Experience]]="",Filters!$I$10,VLOOKUP(tblSalaries[[#This Row],[Years of Experience]],Filters!$G$3:$I$9,3,TRUE))</f>
        <v>1</v>
      </c>
    </row>
    <row r="1526" spans="2:23" ht="15" customHeight="1" x14ac:dyDescent="0.25">
      <c r="B1526" t="s">
        <v>2922</v>
      </c>
      <c r="C1526" s="1">
        <v>41060.920173611114</v>
      </c>
      <c r="D1526">
        <v>125000</v>
      </c>
      <c r="E1526" t="s">
        <v>294</v>
      </c>
      <c r="F1526" t="s">
        <v>294</v>
      </c>
      <c r="G1526" t="s">
        <v>12</v>
      </c>
      <c r="H1526" t="s">
        <v>10</v>
      </c>
      <c r="I1526">
        <v>8</v>
      </c>
      <c r="J1526" t="str">
        <f>VLOOKUP(tblSalaries[[#This Row],[clean Country]],tblCountries[[#All],[Mapping]:[Region]],2,FALSE)</f>
        <v>USA</v>
      </c>
      <c r="L1526" s="9" t="str">
        <f>IF($T1526,tblSalaries[[#This Row],[Salary in USD]],"")</f>
        <v/>
      </c>
      <c r="M1526" s="9" t="str">
        <f>IF($T1526,tblSalaries[[#This Row],[Your Job Title]],"")</f>
        <v/>
      </c>
      <c r="N1526" s="9" t="str">
        <f>IF($T1526,tblSalaries[[#This Row],[Job Type]],"")</f>
        <v/>
      </c>
      <c r="O1526" s="9" t="str">
        <f>IF($T1526,tblSalaries[[#This Row],[clean Country]],"")</f>
        <v/>
      </c>
      <c r="P1526" s="9" t="str">
        <f>IF($T1526,tblSalaries[[#This Row],[How many hours of a day you work on Excel]],"")</f>
        <v/>
      </c>
      <c r="Q1526" s="9" t="str">
        <f>IF($T1526,tblSalaries[[#This Row],[Years of Experience]],"")</f>
        <v/>
      </c>
      <c r="R1526" s="9" t="str">
        <f>IF($T1526,tblSalaries[[#This Row],[Region]],"")</f>
        <v/>
      </c>
      <c r="T1526" s="11">
        <f t="shared" si="23"/>
        <v>0</v>
      </c>
      <c r="U1526" s="11">
        <f>VLOOKUP(tblSalaries[[#This Row],[Region]],SReg,2,FALSE)</f>
        <v>1</v>
      </c>
      <c r="V1526" s="11">
        <f>VLOOKUP(tblSalaries[[#This Row],[How many hours of a day you work on Excel]],SHours,2,FALSE)</f>
        <v>1</v>
      </c>
      <c r="W1526" s="11">
        <f>IF(tblSalaries[[#This Row],[Years of Experience]]="",Filters!$I$10,VLOOKUP(tblSalaries[[#This Row],[Years of Experience]],Filters!$G$3:$I$9,3,TRUE))</f>
        <v>0</v>
      </c>
    </row>
    <row r="1527" spans="2:23" ht="15" customHeight="1" x14ac:dyDescent="0.25">
      <c r="B1527" t="s">
        <v>2923</v>
      </c>
      <c r="C1527" s="1">
        <v>41060.921516203707</v>
      </c>
      <c r="D1527">
        <v>72768.752704244194</v>
      </c>
      <c r="E1527" t="s">
        <v>315</v>
      </c>
      <c r="F1527" t="s">
        <v>17</v>
      </c>
      <c r="G1527" t="s">
        <v>74</v>
      </c>
      <c r="H1527" t="s">
        <v>7</v>
      </c>
      <c r="I1527">
        <v>10</v>
      </c>
      <c r="J1527" t="str">
        <f>VLOOKUP(tblSalaries[[#This Row],[clean Country]],tblCountries[[#All],[Mapping]:[Region]],2,FALSE)</f>
        <v>CAN</v>
      </c>
      <c r="L1527" s="9" t="str">
        <f>IF($T1527,tblSalaries[[#This Row],[Salary in USD]],"")</f>
        <v/>
      </c>
      <c r="M1527" s="9" t="str">
        <f>IF($T1527,tblSalaries[[#This Row],[Your Job Title]],"")</f>
        <v/>
      </c>
      <c r="N1527" s="9" t="str">
        <f>IF($T1527,tblSalaries[[#This Row],[Job Type]],"")</f>
        <v/>
      </c>
      <c r="O1527" s="9" t="str">
        <f>IF($T1527,tblSalaries[[#This Row],[clean Country]],"")</f>
        <v/>
      </c>
      <c r="P1527" s="9" t="str">
        <f>IF($T1527,tblSalaries[[#This Row],[How many hours of a day you work on Excel]],"")</f>
        <v/>
      </c>
      <c r="Q1527" s="9" t="str">
        <f>IF($T1527,tblSalaries[[#This Row],[Years of Experience]],"")</f>
        <v/>
      </c>
      <c r="R1527" s="9" t="str">
        <f>IF($T1527,tblSalaries[[#This Row],[Region]],"")</f>
        <v/>
      </c>
      <c r="T1527" s="11">
        <f t="shared" si="23"/>
        <v>0</v>
      </c>
      <c r="U1527" s="11">
        <f>VLOOKUP(tblSalaries[[#This Row],[Region]],SReg,2,FALSE)</f>
        <v>0</v>
      </c>
      <c r="V1527" s="11">
        <f>VLOOKUP(tblSalaries[[#This Row],[How many hours of a day you work on Excel]],SHours,2,FALSE)</f>
        <v>1</v>
      </c>
      <c r="W1527" s="11">
        <f>IF(tblSalaries[[#This Row],[Years of Experience]]="",Filters!$I$10,VLOOKUP(tblSalaries[[#This Row],[Years of Experience]],Filters!$G$3:$I$9,3,TRUE))</f>
        <v>1</v>
      </c>
    </row>
    <row r="1528" spans="2:23" ht="15" customHeight="1" x14ac:dyDescent="0.25">
      <c r="B1528" t="s">
        <v>2924</v>
      </c>
      <c r="C1528" s="1">
        <v>41060.95579861111</v>
      </c>
      <c r="D1528">
        <v>59000</v>
      </c>
      <c r="E1528" t="s">
        <v>1187</v>
      </c>
      <c r="F1528" t="s">
        <v>45</v>
      </c>
      <c r="G1528" t="s">
        <v>12</v>
      </c>
      <c r="H1528" t="s">
        <v>7</v>
      </c>
      <c r="I1528">
        <v>15</v>
      </c>
      <c r="J1528" t="str">
        <f>VLOOKUP(tblSalaries[[#This Row],[clean Country]],tblCountries[[#All],[Mapping]:[Region]],2,FALSE)</f>
        <v>USA</v>
      </c>
      <c r="L1528" s="9">
        <f>IF($T1528,tblSalaries[[#This Row],[Salary in USD]],"")</f>
        <v>59000</v>
      </c>
      <c r="M1528" s="9" t="str">
        <f>IF($T1528,tblSalaries[[#This Row],[Your Job Title]],"")</f>
        <v>Operations Manager</v>
      </c>
      <c r="N1528" s="9" t="str">
        <f>IF($T1528,tblSalaries[[#This Row],[Job Type]],"")</f>
        <v>Manager</v>
      </c>
      <c r="O1528" s="9" t="str">
        <f>IF($T1528,tblSalaries[[#This Row],[clean Country]],"")</f>
        <v>USA</v>
      </c>
      <c r="P1528" s="9" t="str">
        <f>IF($T1528,tblSalaries[[#This Row],[How many hours of a day you work on Excel]],"")</f>
        <v>4 to 6 hours a day</v>
      </c>
      <c r="Q1528" s="9">
        <f>IF($T1528,tblSalaries[[#This Row],[Years of Experience]],"")</f>
        <v>15</v>
      </c>
      <c r="R1528" s="9" t="str">
        <f>IF($T1528,tblSalaries[[#This Row],[Region]],"")</f>
        <v>USA</v>
      </c>
      <c r="T1528" s="11">
        <f t="shared" si="23"/>
        <v>1</v>
      </c>
      <c r="U1528" s="11">
        <f>VLOOKUP(tblSalaries[[#This Row],[Region]],SReg,2,FALSE)</f>
        <v>1</v>
      </c>
      <c r="V1528" s="11">
        <f>VLOOKUP(tblSalaries[[#This Row],[How many hours of a day you work on Excel]],SHours,2,FALSE)</f>
        <v>1</v>
      </c>
      <c r="W1528" s="11">
        <f>IF(tblSalaries[[#This Row],[Years of Experience]]="",Filters!$I$10,VLOOKUP(tblSalaries[[#This Row],[Years of Experience]],Filters!$G$3:$I$9,3,TRUE))</f>
        <v>1</v>
      </c>
    </row>
    <row r="1529" spans="2:23" ht="15" customHeight="1" x14ac:dyDescent="0.25">
      <c r="B1529" t="s">
        <v>2925</v>
      </c>
      <c r="C1529" s="1">
        <v>41060.96402777778</v>
      </c>
      <c r="D1529">
        <v>71500</v>
      </c>
      <c r="E1529" t="s">
        <v>1188</v>
      </c>
      <c r="F1529" t="s">
        <v>17</v>
      </c>
      <c r="G1529" t="s">
        <v>12</v>
      </c>
      <c r="H1529" t="s">
        <v>7</v>
      </c>
      <c r="I1529">
        <v>5</v>
      </c>
      <c r="J1529" t="str">
        <f>VLOOKUP(tblSalaries[[#This Row],[clean Country]],tblCountries[[#All],[Mapping]:[Region]],2,FALSE)</f>
        <v>USA</v>
      </c>
      <c r="L1529" s="9" t="str">
        <f>IF($T1529,tblSalaries[[#This Row],[Salary in USD]],"")</f>
        <v/>
      </c>
      <c r="M1529" s="9" t="str">
        <f>IF($T1529,tblSalaries[[#This Row],[Your Job Title]],"")</f>
        <v/>
      </c>
      <c r="N1529" s="9" t="str">
        <f>IF($T1529,tblSalaries[[#This Row],[Job Type]],"")</f>
        <v/>
      </c>
      <c r="O1529" s="9" t="str">
        <f>IF($T1529,tblSalaries[[#This Row],[clean Country]],"")</f>
        <v/>
      </c>
      <c r="P1529" s="9" t="str">
        <f>IF($T1529,tblSalaries[[#This Row],[How many hours of a day you work on Excel]],"")</f>
        <v/>
      </c>
      <c r="Q1529" s="9" t="str">
        <f>IF($T1529,tblSalaries[[#This Row],[Years of Experience]],"")</f>
        <v/>
      </c>
      <c r="R1529" s="9" t="str">
        <f>IF($T1529,tblSalaries[[#This Row],[Region]],"")</f>
        <v/>
      </c>
      <c r="T1529" s="11">
        <f t="shared" si="23"/>
        <v>0</v>
      </c>
      <c r="U1529" s="11">
        <f>VLOOKUP(tblSalaries[[#This Row],[Region]],SReg,2,FALSE)</f>
        <v>1</v>
      </c>
      <c r="V1529" s="11">
        <f>VLOOKUP(tblSalaries[[#This Row],[How many hours of a day you work on Excel]],SHours,2,FALSE)</f>
        <v>1</v>
      </c>
      <c r="W1529" s="11">
        <f>IF(tblSalaries[[#This Row],[Years of Experience]]="",Filters!$I$10,VLOOKUP(tblSalaries[[#This Row],[Years of Experience]],Filters!$G$3:$I$9,3,TRUE))</f>
        <v>0</v>
      </c>
    </row>
    <row r="1530" spans="2:23" ht="15" customHeight="1" x14ac:dyDescent="0.25">
      <c r="B1530" t="s">
        <v>2926</v>
      </c>
      <c r="C1530" s="1">
        <v>41060.964675925927</v>
      </c>
      <c r="D1530">
        <v>39404.456801682099</v>
      </c>
      <c r="E1530" t="s">
        <v>1189</v>
      </c>
      <c r="F1530" t="s">
        <v>3391</v>
      </c>
      <c r="G1530" t="s">
        <v>59</v>
      </c>
      <c r="H1530" t="s">
        <v>7</v>
      </c>
      <c r="I1530">
        <v>2</v>
      </c>
      <c r="J1530" t="str">
        <f>VLOOKUP(tblSalaries[[#This Row],[clean Country]],tblCountries[[#All],[Mapping]:[Region]],2,FALSE)</f>
        <v>EMEA</v>
      </c>
      <c r="L1530" s="9" t="str">
        <f>IF($T1530,tblSalaries[[#This Row],[Salary in USD]],"")</f>
        <v/>
      </c>
      <c r="M1530" s="9" t="str">
        <f>IF($T1530,tblSalaries[[#This Row],[Your Job Title]],"")</f>
        <v/>
      </c>
      <c r="N1530" s="9" t="str">
        <f>IF($T1530,tblSalaries[[#This Row],[Job Type]],"")</f>
        <v/>
      </c>
      <c r="O1530" s="9" t="str">
        <f>IF($T1530,tblSalaries[[#This Row],[clean Country]],"")</f>
        <v/>
      </c>
      <c r="P1530" s="9" t="str">
        <f>IF($T1530,tblSalaries[[#This Row],[How many hours of a day you work on Excel]],"")</f>
        <v/>
      </c>
      <c r="Q1530" s="9" t="str">
        <f>IF($T1530,tblSalaries[[#This Row],[Years of Experience]],"")</f>
        <v/>
      </c>
      <c r="R1530" s="9" t="str">
        <f>IF($T1530,tblSalaries[[#This Row],[Region]],"")</f>
        <v/>
      </c>
      <c r="T1530" s="11">
        <f t="shared" si="23"/>
        <v>0</v>
      </c>
      <c r="U1530" s="11">
        <f>VLOOKUP(tblSalaries[[#This Row],[Region]],SReg,2,FALSE)</f>
        <v>0</v>
      </c>
      <c r="V1530" s="11">
        <f>VLOOKUP(tblSalaries[[#This Row],[How many hours of a day you work on Excel]],SHours,2,FALSE)</f>
        <v>1</v>
      </c>
      <c r="W1530" s="11">
        <f>IF(tblSalaries[[#This Row],[Years of Experience]]="",Filters!$I$10,VLOOKUP(tblSalaries[[#This Row],[Years of Experience]],Filters!$G$3:$I$9,3,TRUE))</f>
        <v>0</v>
      </c>
    </row>
    <row r="1531" spans="2:23" ht="15" customHeight="1" x14ac:dyDescent="0.25">
      <c r="B1531" t="s">
        <v>2927</v>
      </c>
      <c r="C1531" s="1">
        <v>41060.965787037036</v>
      </c>
      <c r="D1531">
        <v>88927.960729412545</v>
      </c>
      <c r="E1531" t="s">
        <v>1190</v>
      </c>
      <c r="F1531" t="s">
        <v>56</v>
      </c>
      <c r="G1531" t="s">
        <v>21</v>
      </c>
      <c r="H1531" t="s">
        <v>22</v>
      </c>
      <c r="I1531">
        <v>5</v>
      </c>
      <c r="J1531" t="str">
        <f>VLOOKUP(tblSalaries[[#This Row],[clean Country]],tblCountries[[#All],[Mapping]:[Region]],2,FALSE)</f>
        <v>EMEA</v>
      </c>
      <c r="L1531" s="9" t="str">
        <f>IF($T1531,tblSalaries[[#This Row],[Salary in USD]],"")</f>
        <v/>
      </c>
      <c r="M1531" s="9" t="str">
        <f>IF($T1531,tblSalaries[[#This Row],[Your Job Title]],"")</f>
        <v/>
      </c>
      <c r="N1531" s="9" t="str">
        <f>IF($T1531,tblSalaries[[#This Row],[Job Type]],"")</f>
        <v/>
      </c>
      <c r="O1531" s="9" t="str">
        <f>IF($T1531,tblSalaries[[#This Row],[clean Country]],"")</f>
        <v/>
      </c>
      <c r="P1531" s="9" t="str">
        <f>IF($T1531,tblSalaries[[#This Row],[How many hours of a day you work on Excel]],"")</f>
        <v/>
      </c>
      <c r="Q1531" s="9" t="str">
        <f>IF($T1531,tblSalaries[[#This Row],[Years of Experience]],"")</f>
        <v/>
      </c>
      <c r="R1531" s="9" t="str">
        <f>IF($T1531,tblSalaries[[#This Row],[Region]],"")</f>
        <v/>
      </c>
      <c r="T1531" s="11">
        <f t="shared" si="23"/>
        <v>0</v>
      </c>
      <c r="U1531" s="11">
        <f>VLOOKUP(tblSalaries[[#This Row],[Region]],SReg,2,FALSE)</f>
        <v>0</v>
      </c>
      <c r="V1531" s="11">
        <f>VLOOKUP(tblSalaries[[#This Row],[How many hours of a day you work on Excel]],SHours,2,FALSE)</f>
        <v>0</v>
      </c>
      <c r="W1531" s="11">
        <f>IF(tblSalaries[[#This Row],[Years of Experience]]="",Filters!$I$10,VLOOKUP(tblSalaries[[#This Row],[Years of Experience]],Filters!$G$3:$I$9,3,TRUE))</f>
        <v>0</v>
      </c>
    </row>
    <row r="1532" spans="2:23" ht="15" customHeight="1" x14ac:dyDescent="0.25">
      <c r="B1532" t="s">
        <v>2928</v>
      </c>
      <c r="C1532" s="1">
        <v>41060.992083333331</v>
      </c>
      <c r="D1532">
        <v>90000</v>
      </c>
      <c r="E1532" t="s">
        <v>1191</v>
      </c>
      <c r="F1532" t="s">
        <v>45</v>
      </c>
      <c r="G1532" t="s">
        <v>12</v>
      </c>
      <c r="H1532" t="s">
        <v>7</v>
      </c>
      <c r="I1532">
        <v>25</v>
      </c>
      <c r="J1532" t="str">
        <f>VLOOKUP(tblSalaries[[#This Row],[clean Country]],tblCountries[[#All],[Mapping]:[Region]],2,FALSE)</f>
        <v>USA</v>
      </c>
      <c r="L1532" s="9">
        <f>IF($T1532,tblSalaries[[#This Row],[Salary in USD]],"")</f>
        <v>90000</v>
      </c>
      <c r="M1532" s="9" t="str">
        <f>IF($T1532,tblSalaries[[#This Row],[Your Job Title]],"")</f>
        <v>Operationsl Regional Manager</v>
      </c>
      <c r="N1532" s="9" t="str">
        <f>IF($T1532,tblSalaries[[#This Row],[Job Type]],"")</f>
        <v>Manager</v>
      </c>
      <c r="O1532" s="9" t="str">
        <f>IF($T1532,tblSalaries[[#This Row],[clean Country]],"")</f>
        <v>USA</v>
      </c>
      <c r="P1532" s="9" t="str">
        <f>IF($T1532,tblSalaries[[#This Row],[How many hours of a day you work on Excel]],"")</f>
        <v>4 to 6 hours a day</v>
      </c>
      <c r="Q1532" s="9">
        <f>IF($T1532,tblSalaries[[#This Row],[Years of Experience]],"")</f>
        <v>25</v>
      </c>
      <c r="R1532" s="9" t="str">
        <f>IF($T1532,tblSalaries[[#This Row],[Region]],"")</f>
        <v>USA</v>
      </c>
      <c r="T1532" s="11">
        <f t="shared" si="23"/>
        <v>1</v>
      </c>
      <c r="U1532" s="11">
        <f>VLOOKUP(tblSalaries[[#This Row],[Region]],SReg,2,FALSE)</f>
        <v>1</v>
      </c>
      <c r="V1532" s="11">
        <f>VLOOKUP(tblSalaries[[#This Row],[How many hours of a day you work on Excel]],SHours,2,FALSE)</f>
        <v>1</v>
      </c>
      <c r="W1532" s="11">
        <f>IF(tblSalaries[[#This Row],[Years of Experience]]="",Filters!$I$10,VLOOKUP(tblSalaries[[#This Row],[Years of Experience]],Filters!$G$3:$I$9,3,TRUE))</f>
        <v>1</v>
      </c>
    </row>
    <row r="1533" spans="2:23" ht="15" customHeight="1" x14ac:dyDescent="0.25">
      <c r="B1533" t="s">
        <v>2929</v>
      </c>
      <c r="C1533" s="1">
        <v>41061.001782407409</v>
      </c>
      <c r="D1533">
        <v>12465.541681209797</v>
      </c>
      <c r="E1533" t="s">
        <v>1192</v>
      </c>
      <c r="F1533" t="s">
        <v>45</v>
      </c>
      <c r="G1533" t="s">
        <v>6</v>
      </c>
      <c r="H1533" t="s">
        <v>10</v>
      </c>
      <c r="I1533">
        <v>30</v>
      </c>
      <c r="J1533" t="str">
        <f>VLOOKUP(tblSalaries[[#This Row],[clean Country]],tblCountries[[#All],[Mapping]:[Region]],2,FALSE)</f>
        <v>APAC</v>
      </c>
      <c r="L1533" s="9" t="str">
        <f>IF($T1533,tblSalaries[[#This Row],[Salary in USD]],"")</f>
        <v/>
      </c>
      <c r="M1533" s="9" t="str">
        <f>IF($T1533,tblSalaries[[#This Row],[Your Job Title]],"")</f>
        <v/>
      </c>
      <c r="N1533" s="9" t="str">
        <f>IF($T1533,tblSalaries[[#This Row],[Job Type]],"")</f>
        <v/>
      </c>
      <c r="O1533" s="9" t="str">
        <f>IF($T1533,tblSalaries[[#This Row],[clean Country]],"")</f>
        <v/>
      </c>
      <c r="P1533" s="9" t="str">
        <f>IF($T1533,tblSalaries[[#This Row],[How many hours of a day you work on Excel]],"")</f>
        <v/>
      </c>
      <c r="Q1533" s="9" t="str">
        <f>IF($T1533,tblSalaries[[#This Row],[Years of Experience]],"")</f>
        <v/>
      </c>
      <c r="R1533" s="9" t="str">
        <f>IF($T1533,tblSalaries[[#This Row],[Region]],"")</f>
        <v/>
      </c>
      <c r="T1533" s="11">
        <f t="shared" si="23"/>
        <v>0</v>
      </c>
      <c r="U1533" s="11">
        <f>VLOOKUP(tblSalaries[[#This Row],[Region]],SReg,2,FALSE)</f>
        <v>0</v>
      </c>
      <c r="V1533" s="11">
        <f>VLOOKUP(tblSalaries[[#This Row],[How many hours of a day you work on Excel]],SHours,2,FALSE)</f>
        <v>1</v>
      </c>
      <c r="W1533" s="11">
        <f>IF(tblSalaries[[#This Row],[Years of Experience]]="",Filters!$I$10,VLOOKUP(tblSalaries[[#This Row],[Years of Experience]],Filters!$G$3:$I$9,3,TRUE))</f>
        <v>1</v>
      </c>
    </row>
    <row r="1534" spans="2:23" ht="15" customHeight="1" x14ac:dyDescent="0.25">
      <c r="B1534" t="s">
        <v>2930</v>
      </c>
      <c r="C1534" s="1">
        <v>41061.01290509259</v>
      </c>
      <c r="D1534">
        <v>40000</v>
      </c>
      <c r="E1534" t="s">
        <v>1193</v>
      </c>
      <c r="F1534" t="s">
        <v>17</v>
      </c>
      <c r="G1534" t="s">
        <v>12</v>
      </c>
      <c r="H1534" t="s">
        <v>7</v>
      </c>
      <c r="I1534">
        <v>8</v>
      </c>
      <c r="J1534" t="str">
        <f>VLOOKUP(tblSalaries[[#This Row],[clean Country]],tblCountries[[#All],[Mapping]:[Region]],2,FALSE)</f>
        <v>USA</v>
      </c>
      <c r="L1534" s="9" t="str">
        <f>IF($T1534,tblSalaries[[#This Row],[Salary in USD]],"")</f>
        <v/>
      </c>
      <c r="M1534" s="9" t="str">
        <f>IF($T1534,tblSalaries[[#This Row],[Your Job Title]],"")</f>
        <v/>
      </c>
      <c r="N1534" s="9" t="str">
        <f>IF($T1534,tblSalaries[[#This Row],[Job Type]],"")</f>
        <v/>
      </c>
      <c r="O1534" s="9" t="str">
        <f>IF($T1534,tblSalaries[[#This Row],[clean Country]],"")</f>
        <v/>
      </c>
      <c r="P1534" s="9" t="str">
        <f>IF($T1534,tblSalaries[[#This Row],[How many hours of a day you work on Excel]],"")</f>
        <v/>
      </c>
      <c r="Q1534" s="9" t="str">
        <f>IF($T1534,tblSalaries[[#This Row],[Years of Experience]],"")</f>
        <v/>
      </c>
      <c r="R1534" s="9" t="str">
        <f>IF($T1534,tblSalaries[[#This Row],[Region]],"")</f>
        <v/>
      </c>
      <c r="T1534" s="11">
        <f t="shared" si="23"/>
        <v>0</v>
      </c>
      <c r="U1534" s="11">
        <f>VLOOKUP(tblSalaries[[#This Row],[Region]],SReg,2,FALSE)</f>
        <v>1</v>
      </c>
      <c r="V1534" s="11">
        <f>VLOOKUP(tblSalaries[[#This Row],[How many hours of a day you work on Excel]],SHours,2,FALSE)</f>
        <v>1</v>
      </c>
      <c r="W1534" s="11">
        <f>IF(tblSalaries[[#This Row],[Years of Experience]]="",Filters!$I$10,VLOOKUP(tblSalaries[[#This Row],[Years of Experience]],Filters!$G$3:$I$9,3,TRUE))</f>
        <v>0</v>
      </c>
    </row>
    <row r="1535" spans="2:23" ht="15" customHeight="1" x14ac:dyDescent="0.25">
      <c r="B1535" t="s">
        <v>2931</v>
      </c>
      <c r="C1535" s="1">
        <v>41061.016597222224</v>
      </c>
      <c r="D1535">
        <v>30000</v>
      </c>
      <c r="E1535" t="s">
        <v>1194</v>
      </c>
      <c r="F1535" t="s">
        <v>17</v>
      </c>
      <c r="G1535" t="s">
        <v>6</v>
      </c>
      <c r="H1535" t="s">
        <v>10</v>
      </c>
      <c r="I1535">
        <v>4</v>
      </c>
      <c r="J1535" t="str">
        <f>VLOOKUP(tblSalaries[[#This Row],[clean Country]],tblCountries[[#All],[Mapping]:[Region]],2,FALSE)</f>
        <v>APAC</v>
      </c>
      <c r="L1535" s="9" t="str">
        <f>IF($T1535,tblSalaries[[#This Row],[Salary in USD]],"")</f>
        <v/>
      </c>
      <c r="M1535" s="9" t="str">
        <f>IF($T1535,tblSalaries[[#This Row],[Your Job Title]],"")</f>
        <v/>
      </c>
      <c r="N1535" s="9" t="str">
        <f>IF($T1535,tblSalaries[[#This Row],[Job Type]],"")</f>
        <v/>
      </c>
      <c r="O1535" s="9" t="str">
        <f>IF($T1535,tblSalaries[[#This Row],[clean Country]],"")</f>
        <v/>
      </c>
      <c r="P1535" s="9" t="str">
        <f>IF($T1535,tblSalaries[[#This Row],[How many hours of a day you work on Excel]],"")</f>
        <v/>
      </c>
      <c r="Q1535" s="9" t="str">
        <f>IF($T1535,tblSalaries[[#This Row],[Years of Experience]],"")</f>
        <v/>
      </c>
      <c r="R1535" s="9" t="str">
        <f>IF($T1535,tblSalaries[[#This Row],[Region]],"")</f>
        <v/>
      </c>
      <c r="T1535" s="11">
        <f t="shared" si="23"/>
        <v>0</v>
      </c>
      <c r="U1535" s="11">
        <f>VLOOKUP(tblSalaries[[#This Row],[Region]],SReg,2,FALSE)</f>
        <v>0</v>
      </c>
      <c r="V1535" s="11">
        <f>VLOOKUP(tblSalaries[[#This Row],[How many hours of a day you work on Excel]],SHours,2,FALSE)</f>
        <v>1</v>
      </c>
      <c r="W1535" s="11">
        <f>IF(tblSalaries[[#This Row],[Years of Experience]]="",Filters!$I$10,VLOOKUP(tblSalaries[[#This Row],[Years of Experience]],Filters!$G$3:$I$9,3,TRUE))</f>
        <v>0</v>
      </c>
    </row>
    <row r="1536" spans="2:23" ht="15" customHeight="1" x14ac:dyDescent="0.25">
      <c r="B1536" t="s">
        <v>2932</v>
      </c>
      <c r="C1536" s="1">
        <v>41061.061828703707</v>
      </c>
      <c r="D1536">
        <v>46325</v>
      </c>
      <c r="E1536" t="s">
        <v>1195</v>
      </c>
      <c r="F1536" t="s">
        <v>391</v>
      </c>
      <c r="G1536" t="s">
        <v>12</v>
      </c>
      <c r="H1536" t="s">
        <v>7</v>
      </c>
      <c r="I1536">
        <v>1</v>
      </c>
      <c r="J1536" t="str">
        <f>VLOOKUP(tblSalaries[[#This Row],[clean Country]],tblCountries[[#All],[Mapping]:[Region]],2,FALSE)</f>
        <v>USA</v>
      </c>
      <c r="L1536" s="9" t="str">
        <f>IF($T1536,tblSalaries[[#This Row],[Salary in USD]],"")</f>
        <v/>
      </c>
      <c r="M1536" s="9" t="str">
        <f>IF($T1536,tblSalaries[[#This Row],[Your Job Title]],"")</f>
        <v/>
      </c>
      <c r="N1536" s="9" t="str">
        <f>IF($T1536,tblSalaries[[#This Row],[Job Type]],"")</f>
        <v/>
      </c>
      <c r="O1536" s="9" t="str">
        <f>IF($T1536,tblSalaries[[#This Row],[clean Country]],"")</f>
        <v/>
      </c>
      <c r="P1536" s="9" t="str">
        <f>IF($T1536,tblSalaries[[#This Row],[How many hours of a day you work on Excel]],"")</f>
        <v/>
      </c>
      <c r="Q1536" s="9" t="str">
        <f>IF($T1536,tblSalaries[[#This Row],[Years of Experience]],"")</f>
        <v/>
      </c>
      <c r="R1536" s="9" t="str">
        <f>IF($T1536,tblSalaries[[#This Row],[Region]],"")</f>
        <v/>
      </c>
      <c r="T1536" s="11">
        <f t="shared" si="23"/>
        <v>0</v>
      </c>
      <c r="U1536" s="11">
        <f>VLOOKUP(tblSalaries[[#This Row],[Region]],SReg,2,FALSE)</f>
        <v>1</v>
      </c>
      <c r="V1536" s="11">
        <f>VLOOKUP(tblSalaries[[#This Row],[How many hours of a day you work on Excel]],SHours,2,FALSE)</f>
        <v>1</v>
      </c>
      <c r="W1536" s="11">
        <f>IF(tblSalaries[[#This Row],[Years of Experience]]="",Filters!$I$10,VLOOKUP(tblSalaries[[#This Row],[Years of Experience]],Filters!$G$3:$I$9,3,TRUE))</f>
        <v>0</v>
      </c>
    </row>
    <row r="1537" spans="2:23" ht="15" customHeight="1" x14ac:dyDescent="0.25">
      <c r="B1537" t="s">
        <v>2933</v>
      </c>
      <c r="C1537" s="1">
        <v>41061.074803240743</v>
      </c>
      <c r="D1537">
        <v>15000</v>
      </c>
      <c r="E1537" t="s">
        <v>708</v>
      </c>
      <c r="F1537" t="s">
        <v>17</v>
      </c>
      <c r="G1537" t="s">
        <v>12</v>
      </c>
      <c r="H1537" t="s">
        <v>10</v>
      </c>
      <c r="I1537">
        <v>8</v>
      </c>
      <c r="J1537" t="str">
        <f>VLOOKUP(tblSalaries[[#This Row],[clean Country]],tblCountries[[#All],[Mapping]:[Region]],2,FALSE)</f>
        <v>USA</v>
      </c>
      <c r="L1537" s="9" t="str">
        <f>IF($T1537,tblSalaries[[#This Row],[Salary in USD]],"")</f>
        <v/>
      </c>
      <c r="M1537" s="9" t="str">
        <f>IF($T1537,tblSalaries[[#This Row],[Your Job Title]],"")</f>
        <v/>
      </c>
      <c r="N1537" s="9" t="str">
        <f>IF($T1537,tblSalaries[[#This Row],[Job Type]],"")</f>
        <v/>
      </c>
      <c r="O1537" s="9" t="str">
        <f>IF($T1537,tblSalaries[[#This Row],[clean Country]],"")</f>
        <v/>
      </c>
      <c r="P1537" s="9" t="str">
        <f>IF($T1537,tblSalaries[[#This Row],[How many hours of a day you work on Excel]],"")</f>
        <v/>
      </c>
      <c r="Q1537" s="9" t="str">
        <f>IF($T1537,tblSalaries[[#This Row],[Years of Experience]],"")</f>
        <v/>
      </c>
      <c r="R1537" s="9" t="str">
        <f>IF($T1537,tblSalaries[[#This Row],[Region]],"")</f>
        <v/>
      </c>
      <c r="T1537" s="11">
        <f t="shared" si="23"/>
        <v>0</v>
      </c>
      <c r="U1537" s="11">
        <f>VLOOKUP(tblSalaries[[#This Row],[Region]],SReg,2,FALSE)</f>
        <v>1</v>
      </c>
      <c r="V1537" s="11">
        <f>VLOOKUP(tblSalaries[[#This Row],[How many hours of a day you work on Excel]],SHours,2,FALSE)</f>
        <v>1</v>
      </c>
      <c r="W1537" s="11">
        <f>IF(tblSalaries[[#This Row],[Years of Experience]]="",Filters!$I$10,VLOOKUP(tblSalaries[[#This Row],[Years of Experience]],Filters!$G$3:$I$9,3,TRUE))</f>
        <v>0</v>
      </c>
    </row>
    <row r="1538" spans="2:23" ht="15" customHeight="1" x14ac:dyDescent="0.25">
      <c r="B1538" t="s">
        <v>2934</v>
      </c>
      <c r="C1538" s="1">
        <v>41061.106273148151</v>
      </c>
      <c r="D1538">
        <v>31200</v>
      </c>
      <c r="E1538" t="s">
        <v>126</v>
      </c>
      <c r="F1538" t="s">
        <v>17</v>
      </c>
      <c r="G1538" t="s">
        <v>12</v>
      </c>
      <c r="H1538" t="s">
        <v>7</v>
      </c>
      <c r="I1538">
        <v>15</v>
      </c>
      <c r="J1538" t="str">
        <f>VLOOKUP(tblSalaries[[#This Row],[clean Country]],tblCountries[[#All],[Mapping]:[Region]],2,FALSE)</f>
        <v>USA</v>
      </c>
      <c r="L1538" s="9">
        <f>IF($T1538,tblSalaries[[#This Row],[Salary in USD]],"")</f>
        <v>31200</v>
      </c>
      <c r="M1538" s="9" t="str">
        <f>IF($T1538,tblSalaries[[#This Row],[Your Job Title]],"")</f>
        <v>Data Analyst</v>
      </c>
      <c r="N1538" s="9" t="str">
        <f>IF($T1538,tblSalaries[[#This Row],[Job Type]],"")</f>
        <v>Analyst</v>
      </c>
      <c r="O1538" s="9" t="str">
        <f>IF($T1538,tblSalaries[[#This Row],[clean Country]],"")</f>
        <v>USA</v>
      </c>
      <c r="P1538" s="9" t="str">
        <f>IF($T1538,tblSalaries[[#This Row],[How many hours of a day you work on Excel]],"")</f>
        <v>4 to 6 hours a day</v>
      </c>
      <c r="Q1538" s="9">
        <f>IF($T1538,tblSalaries[[#This Row],[Years of Experience]],"")</f>
        <v>15</v>
      </c>
      <c r="R1538" s="9" t="str">
        <f>IF($T1538,tblSalaries[[#This Row],[Region]],"")</f>
        <v>USA</v>
      </c>
      <c r="T1538" s="11">
        <f t="shared" si="23"/>
        <v>1</v>
      </c>
      <c r="U1538" s="11">
        <f>VLOOKUP(tblSalaries[[#This Row],[Region]],SReg,2,FALSE)</f>
        <v>1</v>
      </c>
      <c r="V1538" s="11">
        <f>VLOOKUP(tblSalaries[[#This Row],[How many hours of a day you work on Excel]],SHours,2,FALSE)</f>
        <v>1</v>
      </c>
      <c r="W1538" s="11">
        <f>IF(tblSalaries[[#This Row],[Years of Experience]]="",Filters!$I$10,VLOOKUP(tblSalaries[[#This Row],[Years of Experience]],Filters!$G$3:$I$9,3,TRUE))</f>
        <v>1</v>
      </c>
    </row>
    <row r="1539" spans="2:23" ht="15" customHeight="1" x14ac:dyDescent="0.25">
      <c r="B1539" t="s">
        <v>2935</v>
      </c>
      <c r="C1539" s="1">
        <v>41061.115520833337</v>
      </c>
      <c r="D1539">
        <v>8903.9583437212841</v>
      </c>
      <c r="E1539" t="s">
        <v>203</v>
      </c>
      <c r="F1539" t="s">
        <v>17</v>
      </c>
      <c r="G1539" t="s">
        <v>6</v>
      </c>
      <c r="H1539" t="s">
        <v>7</v>
      </c>
      <c r="I1539">
        <v>9</v>
      </c>
      <c r="J1539" t="str">
        <f>VLOOKUP(tblSalaries[[#This Row],[clean Country]],tblCountries[[#All],[Mapping]:[Region]],2,FALSE)</f>
        <v>APAC</v>
      </c>
      <c r="L1539" s="9" t="str">
        <f>IF($T1539,tblSalaries[[#This Row],[Salary in USD]],"")</f>
        <v/>
      </c>
      <c r="M1539" s="9" t="str">
        <f>IF($T1539,tblSalaries[[#This Row],[Your Job Title]],"")</f>
        <v/>
      </c>
      <c r="N1539" s="9" t="str">
        <f>IF($T1539,tblSalaries[[#This Row],[Job Type]],"")</f>
        <v/>
      </c>
      <c r="O1539" s="9" t="str">
        <f>IF($T1539,tblSalaries[[#This Row],[clean Country]],"")</f>
        <v/>
      </c>
      <c r="P1539" s="9" t="str">
        <f>IF($T1539,tblSalaries[[#This Row],[How many hours of a day you work on Excel]],"")</f>
        <v/>
      </c>
      <c r="Q1539" s="9" t="str">
        <f>IF($T1539,tblSalaries[[#This Row],[Years of Experience]],"")</f>
        <v/>
      </c>
      <c r="R1539" s="9" t="str">
        <f>IF($T1539,tblSalaries[[#This Row],[Region]],"")</f>
        <v/>
      </c>
      <c r="T1539" s="11">
        <f t="shared" si="23"/>
        <v>0</v>
      </c>
      <c r="U1539" s="11">
        <f>VLOOKUP(tblSalaries[[#This Row],[Region]],SReg,2,FALSE)</f>
        <v>0</v>
      </c>
      <c r="V1539" s="11">
        <f>VLOOKUP(tblSalaries[[#This Row],[How many hours of a day you work on Excel]],SHours,2,FALSE)</f>
        <v>1</v>
      </c>
      <c r="W1539" s="11">
        <f>IF(tblSalaries[[#This Row],[Years of Experience]]="",Filters!$I$10,VLOOKUP(tblSalaries[[#This Row],[Years of Experience]],Filters!$G$3:$I$9,3,TRUE))</f>
        <v>0</v>
      </c>
    </row>
    <row r="1540" spans="2:23" ht="15" customHeight="1" x14ac:dyDescent="0.25">
      <c r="B1540" t="s">
        <v>2936</v>
      </c>
      <c r="C1540" s="1">
        <v>41061.125740740739</v>
      </c>
      <c r="D1540">
        <v>15840</v>
      </c>
      <c r="E1540" t="s">
        <v>1196</v>
      </c>
      <c r="F1540" t="s">
        <v>17</v>
      </c>
      <c r="G1540" t="s">
        <v>1197</v>
      </c>
      <c r="H1540" t="s">
        <v>10</v>
      </c>
      <c r="I1540">
        <v>8</v>
      </c>
      <c r="J1540" t="str">
        <f>VLOOKUP(tblSalaries[[#This Row],[clean Country]],tblCountries[[#All],[Mapping]:[Region]],2,FALSE)</f>
        <v>S AMER</v>
      </c>
      <c r="L1540" s="9" t="str">
        <f>IF($T1540,tblSalaries[[#This Row],[Salary in USD]],"")</f>
        <v/>
      </c>
      <c r="M1540" s="9" t="str">
        <f>IF($T1540,tblSalaries[[#This Row],[Your Job Title]],"")</f>
        <v/>
      </c>
      <c r="N1540" s="9" t="str">
        <f>IF($T1540,tblSalaries[[#This Row],[Job Type]],"")</f>
        <v/>
      </c>
      <c r="O1540" s="9" t="str">
        <f>IF($T1540,tblSalaries[[#This Row],[clean Country]],"")</f>
        <v/>
      </c>
      <c r="P1540" s="9" t="str">
        <f>IF($T1540,tblSalaries[[#This Row],[How many hours of a day you work on Excel]],"")</f>
        <v/>
      </c>
      <c r="Q1540" s="9" t="str">
        <f>IF($T1540,tblSalaries[[#This Row],[Years of Experience]],"")</f>
        <v/>
      </c>
      <c r="R1540" s="9" t="str">
        <f>IF($T1540,tblSalaries[[#This Row],[Region]],"")</f>
        <v/>
      </c>
      <c r="T1540" s="11">
        <f t="shared" si="23"/>
        <v>0</v>
      </c>
      <c r="U1540" s="11">
        <f>VLOOKUP(tblSalaries[[#This Row],[Region]],SReg,2,FALSE)</f>
        <v>0</v>
      </c>
      <c r="V1540" s="11">
        <f>VLOOKUP(tblSalaries[[#This Row],[How many hours of a day you work on Excel]],SHours,2,FALSE)</f>
        <v>1</v>
      </c>
      <c r="W1540" s="11">
        <f>IF(tblSalaries[[#This Row],[Years of Experience]]="",Filters!$I$10,VLOOKUP(tblSalaries[[#This Row],[Years of Experience]],Filters!$G$3:$I$9,3,TRUE))</f>
        <v>0</v>
      </c>
    </row>
    <row r="1541" spans="2:23" ht="15" customHeight="1" x14ac:dyDescent="0.25">
      <c r="B1541" t="s">
        <v>2937</v>
      </c>
      <c r="C1541" s="1">
        <v>41061.130219907405</v>
      </c>
      <c r="D1541">
        <v>15136.729184326183</v>
      </c>
      <c r="E1541" t="s">
        <v>1198</v>
      </c>
      <c r="F1541" t="s">
        <v>17</v>
      </c>
      <c r="G1541" t="s">
        <v>6</v>
      </c>
      <c r="H1541" t="s">
        <v>7</v>
      </c>
      <c r="I1541">
        <v>5</v>
      </c>
      <c r="J1541" t="str">
        <f>VLOOKUP(tblSalaries[[#This Row],[clean Country]],tblCountries[[#All],[Mapping]:[Region]],2,FALSE)</f>
        <v>APAC</v>
      </c>
      <c r="L1541" s="9" t="str">
        <f>IF($T1541,tblSalaries[[#This Row],[Salary in USD]],"")</f>
        <v/>
      </c>
      <c r="M1541" s="9" t="str">
        <f>IF($T1541,tblSalaries[[#This Row],[Your Job Title]],"")</f>
        <v/>
      </c>
      <c r="N1541" s="9" t="str">
        <f>IF($T1541,tblSalaries[[#This Row],[Job Type]],"")</f>
        <v/>
      </c>
      <c r="O1541" s="9" t="str">
        <f>IF($T1541,tblSalaries[[#This Row],[clean Country]],"")</f>
        <v/>
      </c>
      <c r="P1541" s="9" t="str">
        <f>IF($T1541,tblSalaries[[#This Row],[How many hours of a day you work on Excel]],"")</f>
        <v/>
      </c>
      <c r="Q1541" s="9" t="str">
        <f>IF($T1541,tblSalaries[[#This Row],[Years of Experience]],"")</f>
        <v/>
      </c>
      <c r="R1541" s="9" t="str">
        <f>IF($T1541,tblSalaries[[#This Row],[Region]],"")</f>
        <v/>
      </c>
      <c r="T1541" s="11">
        <f t="shared" si="23"/>
        <v>0</v>
      </c>
      <c r="U1541" s="11">
        <f>VLOOKUP(tblSalaries[[#This Row],[Region]],SReg,2,FALSE)</f>
        <v>0</v>
      </c>
      <c r="V1541" s="11">
        <f>VLOOKUP(tblSalaries[[#This Row],[How many hours of a day you work on Excel]],SHours,2,FALSE)</f>
        <v>1</v>
      </c>
      <c r="W1541" s="11">
        <f>IF(tblSalaries[[#This Row],[Years of Experience]]="",Filters!$I$10,VLOOKUP(tblSalaries[[#This Row],[Years of Experience]],Filters!$G$3:$I$9,3,TRUE))</f>
        <v>0</v>
      </c>
    </row>
    <row r="1542" spans="2:23" ht="15" customHeight="1" x14ac:dyDescent="0.25">
      <c r="B1542" t="s">
        <v>2938</v>
      </c>
      <c r="C1542" s="1">
        <v>41061.174212962964</v>
      </c>
      <c r="D1542">
        <v>41000</v>
      </c>
      <c r="E1542" t="s">
        <v>849</v>
      </c>
      <c r="F1542" t="s">
        <v>294</v>
      </c>
      <c r="G1542" t="s">
        <v>12</v>
      </c>
      <c r="H1542" t="s">
        <v>7</v>
      </c>
      <c r="I1542">
        <v>10</v>
      </c>
      <c r="J1542" t="str">
        <f>VLOOKUP(tblSalaries[[#This Row],[clean Country]],tblCountries[[#All],[Mapping]:[Region]],2,FALSE)</f>
        <v>USA</v>
      </c>
      <c r="L1542" s="9">
        <f>IF($T1542,tblSalaries[[#This Row],[Salary in USD]],"")</f>
        <v>41000</v>
      </c>
      <c r="M1542" s="9" t="str">
        <f>IF($T1542,tblSalaries[[#This Row],[Your Job Title]],"")</f>
        <v>Excel Developer</v>
      </c>
      <c r="N1542" s="9" t="str">
        <f>IF($T1542,tblSalaries[[#This Row],[Job Type]],"")</f>
        <v>Consultant</v>
      </c>
      <c r="O1542" s="9" t="str">
        <f>IF($T1542,tblSalaries[[#This Row],[clean Country]],"")</f>
        <v>USA</v>
      </c>
      <c r="P1542" s="9" t="str">
        <f>IF($T1542,tblSalaries[[#This Row],[How many hours of a day you work on Excel]],"")</f>
        <v>4 to 6 hours a day</v>
      </c>
      <c r="Q1542" s="9">
        <f>IF($T1542,tblSalaries[[#This Row],[Years of Experience]],"")</f>
        <v>10</v>
      </c>
      <c r="R1542" s="9" t="str">
        <f>IF($T1542,tblSalaries[[#This Row],[Region]],"")</f>
        <v>USA</v>
      </c>
      <c r="T1542" s="11">
        <f t="shared" si="23"/>
        <v>1</v>
      </c>
      <c r="U1542" s="11">
        <f>VLOOKUP(tblSalaries[[#This Row],[Region]],SReg,2,FALSE)</f>
        <v>1</v>
      </c>
      <c r="V1542" s="11">
        <f>VLOOKUP(tblSalaries[[#This Row],[How many hours of a day you work on Excel]],SHours,2,FALSE)</f>
        <v>1</v>
      </c>
      <c r="W1542" s="11">
        <f>IF(tblSalaries[[#This Row],[Years of Experience]]="",Filters!$I$10,VLOOKUP(tblSalaries[[#This Row],[Years of Experience]],Filters!$G$3:$I$9,3,TRUE))</f>
        <v>1</v>
      </c>
    </row>
    <row r="1543" spans="2:23" ht="15" customHeight="1" x14ac:dyDescent="0.25">
      <c r="B1543" t="s">
        <v>2939</v>
      </c>
      <c r="C1543" s="1">
        <v>41061.197557870371</v>
      </c>
      <c r="D1543">
        <v>11000</v>
      </c>
      <c r="E1543" t="s">
        <v>584</v>
      </c>
      <c r="F1543" t="s">
        <v>45</v>
      </c>
      <c r="G1543" t="s">
        <v>137</v>
      </c>
      <c r="H1543" t="s">
        <v>7</v>
      </c>
      <c r="I1543">
        <v>2</v>
      </c>
      <c r="J1543" t="str">
        <f>VLOOKUP(tblSalaries[[#This Row],[clean Country]],tblCountries[[#All],[Mapping]:[Region]],2,FALSE)</f>
        <v>S AMER</v>
      </c>
      <c r="L1543" s="9" t="str">
        <f>IF($T1543,tblSalaries[[#This Row],[Salary in USD]],"")</f>
        <v/>
      </c>
      <c r="M1543" s="9" t="str">
        <f>IF($T1543,tblSalaries[[#This Row],[Your Job Title]],"")</f>
        <v/>
      </c>
      <c r="N1543" s="9" t="str">
        <f>IF($T1543,tblSalaries[[#This Row],[Job Type]],"")</f>
        <v/>
      </c>
      <c r="O1543" s="9" t="str">
        <f>IF($T1543,tblSalaries[[#This Row],[clean Country]],"")</f>
        <v/>
      </c>
      <c r="P1543" s="9" t="str">
        <f>IF($T1543,tblSalaries[[#This Row],[How many hours of a day you work on Excel]],"")</f>
        <v/>
      </c>
      <c r="Q1543" s="9" t="str">
        <f>IF($T1543,tblSalaries[[#This Row],[Years of Experience]],"")</f>
        <v/>
      </c>
      <c r="R1543" s="9" t="str">
        <f>IF($T1543,tblSalaries[[#This Row],[Region]],"")</f>
        <v/>
      </c>
      <c r="T1543" s="11">
        <f t="shared" ref="T1543:T1606" si="24">U1543*V1543*W1543</f>
        <v>0</v>
      </c>
      <c r="U1543" s="11">
        <f>VLOOKUP(tblSalaries[[#This Row],[Region]],SReg,2,FALSE)</f>
        <v>0</v>
      </c>
      <c r="V1543" s="11">
        <f>VLOOKUP(tblSalaries[[#This Row],[How many hours of a day you work on Excel]],SHours,2,FALSE)</f>
        <v>1</v>
      </c>
      <c r="W1543" s="11">
        <f>IF(tblSalaries[[#This Row],[Years of Experience]]="",Filters!$I$10,VLOOKUP(tblSalaries[[#This Row],[Years of Experience]],Filters!$G$3:$I$9,3,TRUE))</f>
        <v>0</v>
      </c>
    </row>
    <row r="1544" spans="2:23" ht="15" customHeight="1" x14ac:dyDescent="0.25">
      <c r="B1544" t="s">
        <v>2940</v>
      </c>
      <c r="C1544" s="1">
        <v>41061.230914351851</v>
      </c>
      <c r="D1544">
        <v>55166.239522354947</v>
      </c>
      <c r="E1544" t="s">
        <v>1199</v>
      </c>
      <c r="F1544" t="s">
        <v>3393</v>
      </c>
      <c r="G1544" t="s">
        <v>59</v>
      </c>
      <c r="H1544" t="s">
        <v>15</v>
      </c>
      <c r="I1544">
        <v>30</v>
      </c>
      <c r="J1544" t="str">
        <f>VLOOKUP(tblSalaries[[#This Row],[clean Country]],tblCountries[[#All],[Mapping]:[Region]],2,FALSE)</f>
        <v>EMEA</v>
      </c>
      <c r="L1544" s="9" t="str">
        <f>IF($T1544,tblSalaries[[#This Row],[Salary in USD]],"")</f>
        <v/>
      </c>
      <c r="M1544" s="9" t="str">
        <f>IF($T1544,tblSalaries[[#This Row],[Your Job Title]],"")</f>
        <v/>
      </c>
      <c r="N1544" s="9" t="str">
        <f>IF($T1544,tblSalaries[[#This Row],[Job Type]],"")</f>
        <v/>
      </c>
      <c r="O1544" s="9" t="str">
        <f>IF($T1544,tblSalaries[[#This Row],[clean Country]],"")</f>
        <v/>
      </c>
      <c r="P1544" s="9" t="str">
        <f>IF($T1544,tblSalaries[[#This Row],[How many hours of a day you work on Excel]],"")</f>
        <v/>
      </c>
      <c r="Q1544" s="9" t="str">
        <f>IF($T1544,tblSalaries[[#This Row],[Years of Experience]],"")</f>
        <v/>
      </c>
      <c r="R1544" s="9" t="str">
        <f>IF($T1544,tblSalaries[[#This Row],[Region]],"")</f>
        <v/>
      </c>
      <c r="T1544" s="11">
        <f t="shared" si="24"/>
        <v>0</v>
      </c>
      <c r="U1544" s="11">
        <f>VLOOKUP(tblSalaries[[#This Row],[Region]],SReg,2,FALSE)</f>
        <v>0</v>
      </c>
      <c r="V1544" s="11">
        <f>VLOOKUP(tblSalaries[[#This Row],[How many hours of a day you work on Excel]],SHours,2,FALSE)</f>
        <v>0</v>
      </c>
      <c r="W1544" s="11">
        <f>IF(tblSalaries[[#This Row],[Years of Experience]]="",Filters!$I$10,VLOOKUP(tblSalaries[[#This Row],[Years of Experience]],Filters!$G$3:$I$9,3,TRUE))</f>
        <v>1</v>
      </c>
    </row>
    <row r="1545" spans="2:23" ht="15" customHeight="1" x14ac:dyDescent="0.25">
      <c r="B1545" t="s">
        <v>2941</v>
      </c>
      <c r="C1545" s="1">
        <v>41061.234398148146</v>
      </c>
      <c r="D1545">
        <v>5689.2125418690484</v>
      </c>
      <c r="E1545" t="s">
        <v>1200</v>
      </c>
      <c r="F1545" t="s">
        <v>45</v>
      </c>
      <c r="G1545" t="s">
        <v>287</v>
      </c>
      <c r="H1545" t="s">
        <v>7</v>
      </c>
      <c r="I1545">
        <v>15</v>
      </c>
      <c r="J1545" t="str">
        <f>VLOOKUP(tblSalaries[[#This Row],[clean Country]],tblCountries[[#All],[Mapping]:[Region]],2,FALSE)</f>
        <v>APAC</v>
      </c>
      <c r="L1545" s="9" t="str">
        <f>IF($T1545,tblSalaries[[#This Row],[Salary in USD]],"")</f>
        <v/>
      </c>
      <c r="M1545" s="9" t="str">
        <f>IF($T1545,tblSalaries[[#This Row],[Your Job Title]],"")</f>
        <v/>
      </c>
      <c r="N1545" s="9" t="str">
        <f>IF($T1545,tblSalaries[[#This Row],[Job Type]],"")</f>
        <v/>
      </c>
      <c r="O1545" s="9" t="str">
        <f>IF($T1545,tblSalaries[[#This Row],[clean Country]],"")</f>
        <v/>
      </c>
      <c r="P1545" s="9" t="str">
        <f>IF($T1545,tblSalaries[[#This Row],[How many hours of a day you work on Excel]],"")</f>
        <v/>
      </c>
      <c r="Q1545" s="9" t="str">
        <f>IF($T1545,tblSalaries[[#This Row],[Years of Experience]],"")</f>
        <v/>
      </c>
      <c r="R1545" s="9" t="str">
        <f>IF($T1545,tblSalaries[[#This Row],[Region]],"")</f>
        <v/>
      </c>
      <c r="T1545" s="11">
        <f t="shared" si="24"/>
        <v>0</v>
      </c>
      <c r="U1545" s="11">
        <f>VLOOKUP(tblSalaries[[#This Row],[Region]],SReg,2,FALSE)</f>
        <v>0</v>
      </c>
      <c r="V1545" s="11">
        <f>VLOOKUP(tblSalaries[[#This Row],[How many hours of a day you work on Excel]],SHours,2,FALSE)</f>
        <v>1</v>
      </c>
      <c r="W1545" s="11">
        <f>IF(tblSalaries[[#This Row],[Years of Experience]]="",Filters!$I$10,VLOOKUP(tblSalaries[[#This Row],[Years of Experience]],Filters!$G$3:$I$9,3,TRUE))</f>
        <v>1</v>
      </c>
    </row>
    <row r="1546" spans="2:23" ht="15" customHeight="1" x14ac:dyDescent="0.25">
      <c r="B1546" t="s">
        <v>2942</v>
      </c>
      <c r="C1546" s="1">
        <v>41061.244571759256</v>
      </c>
      <c r="D1546">
        <v>17728</v>
      </c>
      <c r="E1546" t="s">
        <v>374</v>
      </c>
      <c r="F1546" t="s">
        <v>17</v>
      </c>
      <c r="G1546" t="s">
        <v>137</v>
      </c>
      <c r="H1546" t="s">
        <v>7</v>
      </c>
      <c r="I1546">
        <v>3</v>
      </c>
      <c r="J1546" t="str">
        <f>VLOOKUP(tblSalaries[[#This Row],[clean Country]],tblCountries[[#All],[Mapping]:[Region]],2,FALSE)</f>
        <v>S AMER</v>
      </c>
      <c r="L1546" s="9" t="str">
        <f>IF($T1546,tblSalaries[[#This Row],[Salary in USD]],"")</f>
        <v/>
      </c>
      <c r="M1546" s="9" t="str">
        <f>IF($T1546,tblSalaries[[#This Row],[Your Job Title]],"")</f>
        <v/>
      </c>
      <c r="N1546" s="9" t="str">
        <f>IF($T1546,tblSalaries[[#This Row],[Job Type]],"")</f>
        <v/>
      </c>
      <c r="O1546" s="9" t="str">
        <f>IF($T1546,tblSalaries[[#This Row],[clean Country]],"")</f>
        <v/>
      </c>
      <c r="P1546" s="9" t="str">
        <f>IF($T1546,tblSalaries[[#This Row],[How many hours of a day you work on Excel]],"")</f>
        <v/>
      </c>
      <c r="Q1546" s="9" t="str">
        <f>IF($T1546,tblSalaries[[#This Row],[Years of Experience]],"")</f>
        <v/>
      </c>
      <c r="R1546" s="9" t="str">
        <f>IF($T1546,tblSalaries[[#This Row],[Region]],"")</f>
        <v/>
      </c>
      <c r="T1546" s="11">
        <f t="shared" si="24"/>
        <v>0</v>
      </c>
      <c r="U1546" s="11">
        <f>VLOOKUP(tblSalaries[[#This Row],[Region]],SReg,2,FALSE)</f>
        <v>0</v>
      </c>
      <c r="V1546" s="11">
        <f>VLOOKUP(tblSalaries[[#This Row],[How many hours of a day you work on Excel]],SHours,2,FALSE)</f>
        <v>1</v>
      </c>
      <c r="W1546" s="11">
        <f>IF(tblSalaries[[#This Row],[Years of Experience]]="",Filters!$I$10,VLOOKUP(tblSalaries[[#This Row],[Years of Experience]],Filters!$G$3:$I$9,3,TRUE))</f>
        <v>0</v>
      </c>
    </row>
    <row r="1547" spans="2:23" ht="15" customHeight="1" x14ac:dyDescent="0.25">
      <c r="B1547" t="s">
        <v>2943</v>
      </c>
      <c r="C1547" s="1">
        <v>41061.247453703705</v>
      </c>
      <c r="D1547">
        <v>13745.704467353951</v>
      </c>
      <c r="E1547" t="s">
        <v>1202</v>
      </c>
      <c r="F1547" t="s">
        <v>391</v>
      </c>
      <c r="G1547" t="s">
        <v>1203</v>
      </c>
      <c r="H1547" t="s">
        <v>10</v>
      </c>
      <c r="I1547">
        <v>8</v>
      </c>
      <c r="J1547" t="str">
        <f>VLOOKUP(tblSalaries[[#This Row],[clean Country]],tblCountries[[#All],[Mapping]:[Region]],2,FALSE)</f>
        <v>EMEA</v>
      </c>
      <c r="L1547" s="9" t="str">
        <f>IF($T1547,tblSalaries[[#This Row],[Salary in USD]],"")</f>
        <v/>
      </c>
      <c r="M1547" s="9" t="str">
        <f>IF($T1547,tblSalaries[[#This Row],[Your Job Title]],"")</f>
        <v/>
      </c>
      <c r="N1547" s="9" t="str">
        <f>IF($T1547,tblSalaries[[#This Row],[Job Type]],"")</f>
        <v/>
      </c>
      <c r="O1547" s="9" t="str">
        <f>IF($T1547,tblSalaries[[#This Row],[clean Country]],"")</f>
        <v/>
      </c>
      <c r="P1547" s="9" t="str">
        <f>IF($T1547,tblSalaries[[#This Row],[How many hours of a day you work on Excel]],"")</f>
        <v/>
      </c>
      <c r="Q1547" s="9" t="str">
        <f>IF($T1547,tblSalaries[[#This Row],[Years of Experience]],"")</f>
        <v/>
      </c>
      <c r="R1547" s="9" t="str">
        <f>IF($T1547,tblSalaries[[#This Row],[Region]],"")</f>
        <v/>
      </c>
      <c r="T1547" s="11">
        <f t="shared" si="24"/>
        <v>0</v>
      </c>
      <c r="U1547" s="11">
        <f>VLOOKUP(tblSalaries[[#This Row],[Region]],SReg,2,FALSE)</f>
        <v>0</v>
      </c>
      <c r="V1547" s="11">
        <f>VLOOKUP(tblSalaries[[#This Row],[How many hours of a day you work on Excel]],SHours,2,FALSE)</f>
        <v>1</v>
      </c>
      <c r="W1547" s="11">
        <f>IF(tblSalaries[[#This Row],[Years of Experience]]="",Filters!$I$10,VLOOKUP(tblSalaries[[#This Row],[Years of Experience]],Filters!$G$3:$I$9,3,TRUE))</f>
        <v>0</v>
      </c>
    </row>
    <row r="1548" spans="2:23" ht="15" customHeight="1" x14ac:dyDescent="0.25">
      <c r="B1548" t="s">
        <v>2944</v>
      </c>
      <c r="C1548" s="1">
        <v>41061.262025462966</v>
      </c>
      <c r="D1548">
        <v>50000</v>
      </c>
      <c r="E1548" t="s">
        <v>964</v>
      </c>
      <c r="F1548" t="s">
        <v>258</v>
      </c>
      <c r="G1548" t="s">
        <v>12</v>
      </c>
      <c r="H1548" t="s">
        <v>7</v>
      </c>
      <c r="I1548">
        <v>15</v>
      </c>
      <c r="J1548" t="str">
        <f>VLOOKUP(tblSalaries[[#This Row],[clean Country]],tblCountries[[#All],[Mapping]:[Region]],2,FALSE)</f>
        <v>USA</v>
      </c>
      <c r="L1548" s="9">
        <f>IF($T1548,tblSalaries[[#This Row],[Salary in USD]],"")</f>
        <v>50000</v>
      </c>
      <c r="M1548" s="9" t="str">
        <f>IF($T1548,tblSalaries[[#This Row],[Your Job Title]],"")</f>
        <v>Staff Accountant</v>
      </c>
      <c r="N1548" s="9" t="str">
        <f>IF($T1548,tblSalaries[[#This Row],[Job Type]],"")</f>
        <v>Accountant</v>
      </c>
      <c r="O1548" s="9" t="str">
        <f>IF($T1548,tblSalaries[[#This Row],[clean Country]],"")</f>
        <v>USA</v>
      </c>
      <c r="P1548" s="9" t="str">
        <f>IF($T1548,tblSalaries[[#This Row],[How many hours of a day you work on Excel]],"")</f>
        <v>4 to 6 hours a day</v>
      </c>
      <c r="Q1548" s="9">
        <f>IF($T1548,tblSalaries[[#This Row],[Years of Experience]],"")</f>
        <v>15</v>
      </c>
      <c r="R1548" s="9" t="str">
        <f>IF($T1548,tblSalaries[[#This Row],[Region]],"")</f>
        <v>USA</v>
      </c>
      <c r="T1548" s="11">
        <f t="shared" si="24"/>
        <v>1</v>
      </c>
      <c r="U1548" s="11">
        <f>VLOOKUP(tblSalaries[[#This Row],[Region]],SReg,2,FALSE)</f>
        <v>1</v>
      </c>
      <c r="V1548" s="11">
        <f>VLOOKUP(tblSalaries[[#This Row],[How many hours of a day you work on Excel]],SHours,2,FALSE)</f>
        <v>1</v>
      </c>
      <c r="W1548" s="11">
        <f>IF(tblSalaries[[#This Row],[Years of Experience]]="",Filters!$I$10,VLOOKUP(tblSalaries[[#This Row],[Years of Experience]],Filters!$G$3:$I$9,3,TRUE))</f>
        <v>1</v>
      </c>
    </row>
    <row r="1549" spans="2:23" ht="15" customHeight="1" x14ac:dyDescent="0.25">
      <c r="B1549" t="s">
        <v>2945</v>
      </c>
      <c r="C1549" s="1">
        <v>41061.272094907406</v>
      </c>
      <c r="D1549">
        <v>78668.921842426149</v>
      </c>
      <c r="E1549" t="s">
        <v>1204</v>
      </c>
      <c r="F1549" t="s">
        <v>17</v>
      </c>
      <c r="G1549" t="s">
        <v>74</v>
      </c>
      <c r="H1549" t="s">
        <v>7</v>
      </c>
      <c r="I1549">
        <v>7</v>
      </c>
      <c r="J1549" t="str">
        <f>VLOOKUP(tblSalaries[[#This Row],[clean Country]],tblCountries[[#All],[Mapping]:[Region]],2,FALSE)</f>
        <v>CAN</v>
      </c>
      <c r="L1549" s="9" t="str">
        <f>IF($T1549,tblSalaries[[#This Row],[Salary in USD]],"")</f>
        <v/>
      </c>
      <c r="M1549" s="9" t="str">
        <f>IF($T1549,tblSalaries[[#This Row],[Your Job Title]],"")</f>
        <v/>
      </c>
      <c r="N1549" s="9" t="str">
        <f>IF($T1549,tblSalaries[[#This Row],[Job Type]],"")</f>
        <v/>
      </c>
      <c r="O1549" s="9" t="str">
        <f>IF($T1549,tblSalaries[[#This Row],[clean Country]],"")</f>
        <v/>
      </c>
      <c r="P1549" s="9" t="str">
        <f>IF($T1549,tblSalaries[[#This Row],[How many hours of a day you work on Excel]],"")</f>
        <v/>
      </c>
      <c r="Q1549" s="9" t="str">
        <f>IF($T1549,tblSalaries[[#This Row],[Years of Experience]],"")</f>
        <v/>
      </c>
      <c r="R1549" s="9" t="str">
        <f>IF($T1549,tblSalaries[[#This Row],[Region]],"")</f>
        <v/>
      </c>
      <c r="T1549" s="11">
        <f t="shared" si="24"/>
        <v>0</v>
      </c>
      <c r="U1549" s="11">
        <f>VLOOKUP(tblSalaries[[#This Row],[Region]],SReg,2,FALSE)</f>
        <v>0</v>
      </c>
      <c r="V1549" s="11">
        <f>VLOOKUP(tblSalaries[[#This Row],[How many hours of a day you work on Excel]],SHours,2,FALSE)</f>
        <v>1</v>
      </c>
      <c r="W1549" s="11">
        <f>IF(tblSalaries[[#This Row],[Years of Experience]]="",Filters!$I$10,VLOOKUP(tblSalaries[[#This Row],[Years of Experience]],Filters!$G$3:$I$9,3,TRUE))</f>
        <v>0</v>
      </c>
    </row>
    <row r="1550" spans="2:23" ht="15" customHeight="1" x14ac:dyDescent="0.25">
      <c r="B1550" t="s">
        <v>2946</v>
      </c>
      <c r="C1550" s="1">
        <v>41061.287407407406</v>
      </c>
      <c r="D1550">
        <v>85000</v>
      </c>
      <c r="E1550" t="s">
        <v>1205</v>
      </c>
      <c r="F1550" t="s">
        <v>3391</v>
      </c>
      <c r="G1550" t="s">
        <v>12</v>
      </c>
      <c r="H1550" t="s">
        <v>7</v>
      </c>
      <c r="I1550">
        <v>10</v>
      </c>
      <c r="J1550" t="str">
        <f>VLOOKUP(tblSalaries[[#This Row],[clean Country]],tblCountries[[#All],[Mapping]:[Region]],2,FALSE)</f>
        <v>USA</v>
      </c>
      <c r="L1550" s="9">
        <f>IF($T1550,tblSalaries[[#This Row],[Salary in USD]],"")</f>
        <v>85000</v>
      </c>
      <c r="M1550" s="9" t="str">
        <f>IF($T1550,tblSalaries[[#This Row],[Your Job Title]],"")</f>
        <v>Sr Report Developer</v>
      </c>
      <c r="N1550" s="9" t="str">
        <f>IF($T1550,tblSalaries[[#This Row],[Job Type]],"")</f>
        <v>Reporting</v>
      </c>
      <c r="O1550" s="9" t="str">
        <f>IF($T1550,tblSalaries[[#This Row],[clean Country]],"")</f>
        <v>USA</v>
      </c>
      <c r="P1550" s="9" t="str">
        <f>IF($T1550,tblSalaries[[#This Row],[How many hours of a day you work on Excel]],"")</f>
        <v>4 to 6 hours a day</v>
      </c>
      <c r="Q1550" s="9">
        <f>IF($T1550,tblSalaries[[#This Row],[Years of Experience]],"")</f>
        <v>10</v>
      </c>
      <c r="R1550" s="9" t="str">
        <f>IF($T1550,tblSalaries[[#This Row],[Region]],"")</f>
        <v>USA</v>
      </c>
      <c r="T1550" s="11">
        <f t="shared" si="24"/>
        <v>1</v>
      </c>
      <c r="U1550" s="11">
        <f>VLOOKUP(tblSalaries[[#This Row],[Region]],SReg,2,FALSE)</f>
        <v>1</v>
      </c>
      <c r="V1550" s="11">
        <f>VLOOKUP(tblSalaries[[#This Row],[How many hours of a day you work on Excel]],SHours,2,FALSE)</f>
        <v>1</v>
      </c>
      <c r="W1550" s="11">
        <f>IF(tblSalaries[[#This Row],[Years of Experience]]="",Filters!$I$10,VLOOKUP(tblSalaries[[#This Row],[Years of Experience]],Filters!$G$3:$I$9,3,TRUE))</f>
        <v>1</v>
      </c>
    </row>
    <row r="1551" spans="2:23" ht="15" customHeight="1" x14ac:dyDescent="0.25">
      <c r="B1551" t="s">
        <v>2947</v>
      </c>
      <c r="C1551" s="1">
        <v>41061.30736111111</v>
      </c>
      <c r="D1551">
        <v>101990.96564026357</v>
      </c>
      <c r="E1551" t="s">
        <v>596</v>
      </c>
      <c r="F1551" t="s">
        <v>45</v>
      </c>
      <c r="G1551" t="s">
        <v>70</v>
      </c>
      <c r="H1551" t="s">
        <v>7</v>
      </c>
      <c r="I1551">
        <v>20</v>
      </c>
      <c r="J1551" t="str">
        <f>VLOOKUP(tblSalaries[[#This Row],[clean Country]],tblCountries[[#All],[Mapping]:[Region]],2,FALSE)</f>
        <v>APAC</v>
      </c>
      <c r="L1551" s="9" t="str">
        <f>IF($T1551,tblSalaries[[#This Row],[Salary in USD]],"")</f>
        <v/>
      </c>
      <c r="M1551" s="9" t="str">
        <f>IF($T1551,tblSalaries[[#This Row],[Your Job Title]],"")</f>
        <v/>
      </c>
      <c r="N1551" s="9" t="str">
        <f>IF($T1551,tblSalaries[[#This Row],[Job Type]],"")</f>
        <v/>
      </c>
      <c r="O1551" s="9" t="str">
        <f>IF($T1551,tblSalaries[[#This Row],[clean Country]],"")</f>
        <v/>
      </c>
      <c r="P1551" s="9" t="str">
        <f>IF($T1551,tblSalaries[[#This Row],[How many hours of a day you work on Excel]],"")</f>
        <v/>
      </c>
      <c r="Q1551" s="9" t="str">
        <f>IF($T1551,tblSalaries[[#This Row],[Years of Experience]],"")</f>
        <v/>
      </c>
      <c r="R1551" s="9" t="str">
        <f>IF($T1551,tblSalaries[[#This Row],[Region]],"")</f>
        <v/>
      </c>
      <c r="T1551" s="11">
        <f t="shared" si="24"/>
        <v>0</v>
      </c>
      <c r="U1551" s="11">
        <f>VLOOKUP(tblSalaries[[#This Row],[Region]],SReg,2,FALSE)</f>
        <v>0</v>
      </c>
      <c r="V1551" s="11">
        <f>VLOOKUP(tblSalaries[[#This Row],[How many hours of a day you work on Excel]],SHours,2,FALSE)</f>
        <v>1</v>
      </c>
      <c r="W1551" s="11">
        <f>IF(tblSalaries[[#This Row],[Years of Experience]]="",Filters!$I$10,VLOOKUP(tblSalaries[[#This Row],[Years of Experience]],Filters!$G$3:$I$9,3,TRUE))</f>
        <v>1</v>
      </c>
    </row>
    <row r="1552" spans="2:23" ht="15" customHeight="1" x14ac:dyDescent="0.25">
      <c r="B1552" t="s">
        <v>2948</v>
      </c>
      <c r="C1552" s="1">
        <v>41061.337893518517</v>
      </c>
      <c r="D1552">
        <v>100614.72928405051</v>
      </c>
      <c r="E1552" t="s">
        <v>297</v>
      </c>
      <c r="F1552" t="s">
        <v>3391</v>
      </c>
      <c r="G1552" t="s">
        <v>6</v>
      </c>
      <c r="H1552" t="s">
        <v>15</v>
      </c>
      <c r="I1552">
        <v>6</v>
      </c>
      <c r="J1552" t="str">
        <f>VLOOKUP(tblSalaries[[#This Row],[clean Country]],tblCountries[[#All],[Mapping]:[Region]],2,FALSE)</f>
        <v>APAC</v>
      </c>
      <c r="L1552" s="9" t="str">
        <f>IF($T1552,tblSalaries[[#This Row],[Salary in USD]],"")</f>
        <v/>
      </c>
      <c r="M1552" s="9" t="str">
        <f>IF($T1552,tblSalaries[[#This Row],[Your Job Title]],"")</f>
        <v/>
      </c>
      <c r="N1552" s="9" t="str">
        <f>IF($T1552,tblSalaries[[#This Row],[Job Type]],"")</f>
        <v/>
      </c>
      <c r="O1552" s="9" t="str">
        <f>IF($T1552,tblSalaries[[#This Row],[clean Country]],"")</f>
        <v/>
      </c>
      <c r="P1552" s="9" t="str">
        <f>IF($T1552,tblSalaries[[#This Row],[How many hours of a day you work on Excel]],"")</f>
        <v/>
      </c>
      <c r="Q1552" s="9" t="str">
        <f>IF($T1552,tblSalaries[[#This Row],[Years of Experience]],"")</f>
        <v/>
      </c>
      <c r="R1552" s="9" t="str">
        <f>IF($T1552,tblSalaries[[#This Row],[Region]],"")</f>
        <v/>
      </c>
      <c r="T1552" s="11">
        <f t="shared" si="24"/>
        <v>0</v>
      </c>
      <c r="U1552" s="11">
        <f>VLOOKUP(tblSalaries[[#This Row],[Region]],SReg,2,FALSE)</f>
        <v>0</v>
      </c>
      <c r="V1552" s="11">
        <f>VLOOKUP(tblSalaries[[#This Row],[How many hours of a day you work on Excel]],SHours,2,FALSE)</f>
        <v>0</v>
      </c>
      <c r="W1552" s="11">
        <f>IF(tblSalaries[[#This Row],[Years of Experience]]="",Filters!$I$10,VLOOKUP(tblSalaries[[#This Row],[Years of Experience]],Filters!$G$3:$I$9,3,TRUE))</f>
        <v>0</v>
      </c>
    </row>
    <row r="1553" spans="2:23" ht="15" customHeight="1" x14ac:dyDescent="0.25">
      <c r="B1553" t="s">
        <v>2949</v>
      </c>
      <c r="C1553" s="1">
        <v>41061.369803240741</v>
      </c>
      <c r="D1553">
        <v>86692.320794224041</v>
      </c>
      <c r="E1553" t="s">
        <v>1206</v>
      </c>
      <c r="F1553" t="s">
        <v>17</v>
      </c>
      <c r="G1553" t="s">
        <v>70</v>
      </c>
      <c r="H1553" t="s">
        <v>7</v>
      </c>
      <c r="I1553">
        <v>30</v>
      </c>
      <c r="J1553" t="str">
        <f>VLOOKUP(tblSalaries[[#This Row],[clean Country]],tblCountries[[#All],[Mapping]:[Region]],2,FALSE)</f>
        <v>APAC</v>
      </c>
      <c r="L1553" s="9" t="str">
        <f>IF($T1553,tblSalaries[[#This Row],[Salary in USD]],"")</f>
        <v/>
      </c>
      <c r="M1553" s="9" t="str">
        <f>IF($T1553,tblSalaries[[#This Row],[Your Job Title]],"")</f>
        <v/>
      </c>
      <c r="N1553" s="9" t="str">
        <f>IF($T1553,tblSalaries[[#This Row],[Job Type]],"")</f>
        <v/>
      </c>
      <c r="O1553" s="9" t="str">
        <f>IF($T1553,tblSalaries[[#This Row],[clean Country]],"")</f>
        <v/>
      </c>
      <c r="P1553" s="9" t="str">
        <f>IF($T1553,tblSalaries[[#This Row],[How many hours of a day you work on Excel]],"")</f>
        <v/>
      </c>
      <c r="Q1553" s="9" t="str">
        <f>IF($T1553,tblSalaries[[#This Row],[Years of Experience]],"")</f>
        <v/>
      </c>
      <c r="R1553" s="9" t="str">
        <f>IF($T1553,tblSalaries[[#This Row],[Region]],"")</f>
        <v/>
      </c>
      <c r="T1553" s="11">
        <f t="shared" si="24"/>
        <v>0</v>
      </c>
      <c r="U1553" s="11">
        <f>VLOOKUP(tblSalaries[[#This Row],[Region]],SReg,2,FALSE)</f>
        <v>0</v>
      </c>
      <c r="V1553" s="11">
        <f>VLOOKUP(tblSalaries[[#This Row],[How many hours of a day you work on Excel]],SHours,2,FALSE)</f>
        <v>1</v>
      </c>
      <c r="W1553" s="11">
        <f>IF(tblSalaries[[#This Row],[Years of Experience]]="",Filters!$I$10,VLOOKUP(tblSalaries[[#This Row],[Years of Experience]],Filters!$G$3:$I$9,3,TRUE))</f>
        <v>1</v>
      </c>
    </row>
    <row r="1554" spans="2:23" ht="15" customHeight="1" x14ac:dyDescent="0.25">
      <c r="B1554" t="s">
        <v>2950</v>
      </c>
      <c r="C1554" s="1">
        <v>41061.45517361111</v>
      </c>
      <c r="D1554">
        <v>122389.15876831629</v>
      </c>
      <c r="E1554" t="s">
        <v>646</v>
      </c>
      <c r="F1554" t="s">
        <v>17</v>
      </c>
      <c r="G1554" t="s">
        <v>70</v>
      </c>
      <c r="H1554" t="s">
        <v>15</v>
      </c>
      <c r="I1554">
        <v>5</v>
      </c>
      <c r="J1554" t="str">
        <f>VLOOKUP(tblSalaries[[#This Row],[clean Country]],tblCountries[[#All],[Mapping]:[Region]],2,FALSE)</f>
        <v>APAC</v>
      </c>
      <c r="L1554" s="9" t="str">
        <f>IF($T1554,tblSalaries[[#This Row],[Salary in USD]],"")</f>
        <v/>
      </c>
      <c r="M1554" s="9" t="str">
        <f>IF($T1554,tblSalaries[[#This Row],[Your Job Title]],"")</f>
        <v/>
      </c>
      <c r="N1554" s="9" t="str">
        <f>IF($T1554,tblSalaries[[#This Row],[Job Type]],"")</f>
        <v/>
      </c>
      <c r="O1554" s="9" t="str">
        <f>IF($T1554,tblSalaries[[#This Row],[clean Country]],"")</f>
        <v/>
      </c>
      <c r="P1554" s="9" t="str">
        <f>IF($T1554,tblSalaries[[#This Row],[How many hours of a day you work on Excel]],"")</f>
        <v/>
      </c>
      <c r="Q1554" s="9" t="str">
        <f>IF($T1554,tblSalaries[[#This Row],[Years of Experience]],"")</f>
        <v/>
      </c>
      <c r="R1554" s="9" t="str">
        <f>IF($T1554,tblSalaries[[#This Row],[Region]],"")</f>
        <v/>
      </c>
      <c r="T1554" s="11">
        <f t="shared" si="24"/>
        <v>0</v>
      </c>
      <c r="U1554" s="11">
        <f>VLOOKUP(tblSalaries[[#This Row],[Region]],SReg,2,FALSE)</f>
        <v>0</v>
      </c>
      <c r="V1554" s="11">
        <f>VLOOKUP(tblSalaries[[#This Row],[How many hours of a day you work on Excel]],SHours,2,FALSE)</f>
        <v>0</v>
      </c>
      <c r="W1554" s="11">
        <f>IF(tblSalaries[[#This Row],[Years of Experience]]="",Filters!$I$10,VLOOKUP(tblSalaries[[#This Row],[Years of Experience]],Filters!$G$3:$I$9,3,TRUE))</f>
        <v>0</v>
      </c>
    </row>
    <row r="1555" spans="2:23" ht="15" customHeight="1" x14ac:dyDescent="0.25">
      <c r="B1555" t="s">
        <v>2951</v>
      </c>
      <c r="C1555" s="1">
        <v>41061.456932870373</v>
      </c>
      <c r="D1555">
        <v>6410.8500074793246</v>
      </c>
      <c r="E1555" t="s">
        <v>1207</v>
      </c>
      <c r="F1555" t="s">
        <v>45</v>
      </c>
      <c r="G1555" t="s">
        <v>6</v>
      </c>
      <c r="H1555" t="s">
        <v>15</v>
      </c>
      <c r="I1555">
        <v>8</v>
      </c>
      <c r="J1555" t="str">
        <f>VLOOKUP(tblSalaries[[#This Row],[clean Country]],tblCountries[[#All],[Mapping]:[Region]],2,FALSE)</f>
        <v>APAC</v>
      </c>
      <c r="L1555" s="9" t="str">
        <f>IF($T1555,tblSalaries[[#This Row],[Salary in USD]],"")</f>
        <v/>
      </c>
      <c r="M1555" s="9" t="str">
        <f>IF($T1555,tblSalaries[[#This Row],[Your Job Title]],"")</f>
        <v/>
      </c>
      <c r="N1555" s="9" t="str">
        <f>IF($T1555,tblSalaries[[#This Row],[Job Type]],"")</f>
        <v/>
      </c>
      <c r="O1555" s="9" t="str">
        <f>IF($T1555,tblSalaries[[#This Row],[clean Country]],"")</f>
        <v/>
      </c>
      <c r="P1555" s="9" t="str">
        <f>IF($T1555,tblSalaries[[#This Row],[How many hours of a day you work on Excel]],"")</f>
        <v/>
      </c>
      <c r="Q1555" s="9" t="str">
        <f>IF($T1555,tblSalaries[[#This Row],[Years of Experience]],"")</f>
        <v/>
      </c>
      <c r="R1555" s="9" t="str">
        <f>IF($T1555,tblSalaries[[#This Row],[Region]],"")</f>
        <v/>
      </c>
      <c r="T1555" s="11">
        <f t="shared" si="24"/>
        <v>0</v>
      </c>
      <c r="U1555" s="11">
        <f>VLOOKUP(tblSalaries[[#This Row],[Region]],SReg,2,FALSE)</f>
        <v>0</v>
      </c>
      <c r="V1555" s="11">
        <f>VLOOKUP(tblSalaries[[#This Row],[How many hours of a day you work on Excel]],SHours,2,FALSE)</f>
        <v>0</v>
      </c>
      <c r="W1555" s="11">
        <f>IF(tblSalaries[[#This Row],[Years of Experience]]="",Filters!$I$10,VLOOKUP(tblSalaries[[#This Row],[Years of Experience]],Filters!$G$3:$I$9,3,TRUE))</f>
        <v>0</v>
      </c>
    </row>
    <row r="1556" spans="2:23" ht="15" customHeight="1" x14ac:dyDescent="0.25">
      <c r="B1556" t="s">
        <v>2952</v>
      </c>
      <c r="C1556" s="1">
        <v>41061.543958333335</v>
      </c>
      <c r="D1556">
        <v>44000</v>
      </c>
      <c r="E1556" t="s">
        <v>1208</v>
      </c>
      <c r="F1556" t="s">
        <v>17</v>
      </c>
      <c r="G1556" t="s">
        <v>12</v>
      </c>
      <c r="H1556" t="s">
        <v>7</v>
      </c>
      <c r="I1556">
        <v>3.5</v>
      </c>
      <c r="J1556" t="str">
        <f>VLOOKUP(tblSalaries[[#This Row],[clean Country]],tblCountries[[#All],[Mapping]:[Region]],2,FALSE)</f>
        <v>USA</v>
      </c>
      <c r="L1556" s="9" t="str">
        <f>IF($T1556,tblSalaries[[#This Row],[Salary in USD]],"")</f>
        <v/>
      </c>
      <c r="M1556" s="9" t="str">
        <f>IF($T1556,tblSalaries[[#This Row],[Your Job Title]],"")</f>
        <v/>
      </c>
      <c r="N1556" s="9" t="str">
        <f>IF($T1556,tblSalaries[[#This Row],[Job Type]],"")</f>
        <v/>
      </c>
      <c r="O1556" s="9" t="str">
        <f>IF($T1556,tblSalaries[[#This Row],[clean Country]],"")</f>
        <v/>
      </c>
      <c r="P1556" s="9" t="str">
        <f>IF($T1556,tblSalaries[[#This Row],[How many hours of a day you work on Excel]],"")</f>
        <v/>
      </c>
      <c r="Q1556" s="9" t="str">
        <f>IF($T1556,tblSalaries[[#This Row],[Years of Experience]],"")</f>
        <v/>
      </c>
      <c r="R1556" s="9" t="str">
        <f>IF($T1556,tblSalaries[[#This Row],[Region]],"")</f>
        <v/>
      </c>
      <c r="T1556" s="11">
        <f t="shared" si="24"/>
        <v>0</v>
      </c>
      <c r="U1556" s="11">
        <f>VLOOKUP(tblSalaries[[#This Row],[Region]],SReg,2,FALSE)</f>
        <v>1</v>
      </c>
      <c r="V1556" s="11">
        <f>VLOOKUP(tblSalaries[[#This Row],[How many hours of a day you work on Excel]],SHours,2,FALSE)</f>
        <v>1</v>
      </c>
      <c r="W1556" s="11">
        <f>IF(tblSalaries[[#This Row],[Years of Experience]]="",Filters!$I$10,VLOOKUP(tblSalaries[[#This Row],[Years of Experience]],Filters!$G$3:$I$9,3,TRUE))</f>
        <v>0</v>
      </c>
    </row>
    <row r="1557" spans="2:23" ht="15" customHeight="1" x14ac:dyDescent="0.25">
      <c r="B1557" t="s">
        <v>2953</v>
      </c>
      <c r="C1557" s="1">
        <v>41061.606030092589</v>
      </c>
      <c r="D1557">
        <v>4451.9791718606421</v>
      </c>
      <c r="E1557" t="s">
        <v>1209</v>
      </c>
      <c r="F1557" t="s">
        <v>233</v>
      </c>
      <c r="G1557" t="s">
        <v>6</v>
      </c>
      <c r="H1557" t="s">
        <v>7</v>
      </c>
      <c r="I1557">
        <v>2.5</v>
      </c>
      <c r="J1557" t="str">
        <f>VLOOKUP(tblSalaries[[#This Row],[clean Country]],tblCountries[[#All],[Mapping]:[Region]],2,FALSE)</f>
        <v>APAC</v>
      </c>
      <c r="L1557" s="9" t="str">
        <f>IF($T1557,tblSalaries[[#This Row],[Salary in USD]],"")</f>
        <v/>
      </c>
      <c r="M1557" s="9" t="str">
        <f>IF($T1557,tblSalaries[[#This Row],[Your Job Title]],"")</f>
        <v/>
      </c>
      <c r="N1557" s="9" t="str">
        <f>IF($T1557,tblSalaries[[#This Row],[Job Type]],"")</f>
        <v/>
      </c>
      <c r="O1557" s="9" t="str">
        <f>IF($T1557,tblSalaries[[#This Row],[clean Country]],"")</f>
        <v/>
      </c>
      <c r="P1557" s="9" t="str">
        <f>IF($T1557,tblSalaries[[#This Row],[How many hours of a day you work on Excel]],"")</f>
        <v/>
      </c>
      <c r="Q1557" s="9" t="str">
        <f>IF($T1557,tblSalaries[[#This Row],[Years of Experience]],"")</f>
        <v/>
      </c>
      <c r="R1557" s="9" t="str">
        <f>IF($T1557,tblSalaries[[#This Row],[Region]],"")</f>
        <v/>
      </c>
      <c r="T1557" s="11">
        <f t="shared" si="24"/>
        <v>0</v>
      </c>
      <c r="U1557" s="11">
        <f>VLOOKUP(tblSalaries[[#This Row],[Region]],SReg,2,FALSE)</f>
        <v>0</v>
      </c>
      <c r="V1557" s="11">
        <f>VLOOKUP(tblSalaries[[#This Row],[How many hours of a day you work on Excel]],SHours,2,FALSE)</f>
        <v>1</v>
      </c>
      <c r="W1557" s="11">
        <f>IF(tblSalaries[[#This Row],[Years of Experience]]="",Filters!$I$10,VLOOKUP(tblSalaries[[#This Row],[Years of Experience]],Filters!$G$3:$I$9,3,TRUE))</f>
        <v>0</v>
      </c>
    </row>
    <row r="1558" spans="2:23" ht="15" customHeight="1" x14ac:dyDescent="0.25">
      <c r="B1558" t="s">
        <v>2954</v>
      </c>
      <c r="C1558" s="1">
        <v>41061.618530092594</v>
      </c>
      <c r="D1558">
        <v>4500</v>
      </c>
      <c r="E1558" t="s">
        <v>1210</v>
      </c>
      <c r="F1558" t="s">
        <v>17</v>
      </c>
      <c r="G1558" t="s">
        <v>14</v>
      </c>
      <c r="H1558" t="s">
        <v>7</v>
      </c>
      <c r="I1558">
        <v>6</v>
      </c>
      <c r="J1558" t="str">
        <f>VLOOKUP(tblSalaries[[#This Row],[clean Country]],tblCountries[[#All],[Mapping]:[Region]],2,FALSE)</f>
        <v>EMEA</v>
      </c>
      <c r="L1558" s="9" t="str">
        <f>IF($T1558,tblSalaries[[#This Row],[Salary in USD]],"")</f>
        <v/>
      </c>
      <c r="M1558" s="9" t="str">
        <f>IF($T1558,tblSalaries[[#This Row],[Your Job Title]],"")</f>
        <v/>
      </c>
      <c r="N1558" s="9" t="str">
        <f>IF($T1558,tblSalaries[[#This Row],[Job Type]],"")</f>
        <v/>
      </c>
      <c r="O1558" s="9" t="str">
        <f>IF($T1558,tblSalaries[[#This Row],[clean Country]],"")</f>
        <v/>
      </c>
      <c r="P1558" s="9" t="str">
        <f>IF($T1558,tblSalaries[[#This Row],[How many hours of a day you work on Excel]],"")</f>
        <v/>
      </c>
      <c r="Q1558" s="9" t="str">
        <f>IF($T1558,tblSalaries[[#This Row],[Years of Experience]],"")</f>
        <v/>
      </c>
      <c r="R1558" s="9" t="str">
        <f>IF($T1558,tblSalaries[[#This Row],[Region]],"")</f>
        <v/>
      </c>
      <c r="T1558" s="11">
        <f t="shared" si="24"/>
        <v>0</v>
      </c>
      <c r="U1558" s="11">
        <f>VLOOKUP(tblSalaries[[#This Row],[Region]],SReg,2,FALSE)</f>
        <v>0</v>
      </c>
      <c r="V1558" s="11">
        <f>VLOOKUP(tblSalaries[[#This Row],[How many hours of a day you work on Excel]],SHours,2,FALSE)</f>
        <v>1</v>
      </c>
      <c r="W1558" s="11">
        <f>IF(tblSalaries[[#This Row],[Years of Experience]]="",Filters!$I$10,VLOOKUP(tblSalaries[[#This Row],[Years of Experience]],Filters!$G$3:$I$9,3,TRUE))</f>
        <v>0</v>
      </c>
    </row>
    <row r="1559" spans="2:23" ht="15" customHeight="1" x14ac:dyDescent="0.25">
      <c r="B1559" t="s">
        <v>2955</v>
      </c>
      <c r="C1559" s="1">
        <v>41061.631562499999</v>
      </c>
      <c r="D1559">
        <v>30273.458368652366</v>
      </c>
      <c r="E1559" t="s">
        <v>1211</v>
      </c>
      <c r="F1559" t="s">
        <v>3393</v>
      </c>
      <c r="G1559" t="s">
        <v>6</v>
      </c>
      <c r="H1559" t="s">
        <v>7</v>
      </c>
      <c r="I1559">
        <v>6</v>
      </c>
      <c r="J1559" t="str">
        <f>VLOOKUP(tblSalaries[[#This Row],[clean Country]],tblCountries[[#All],[Mapping]:[Region]],2,FALSE)</f>
        <v>APAC</v>
      </c>
      <c r="L1559" s="9" t="str">
        <f>IF($T1559,tblSalaries[[#This Row],[Salary in USD]],"")</f>
        <v/>
      </c>
      <c r="M1559" s="9" t="str">
        <f>IF($T1559,tblSalaries[[#This Row],[Your Job Title]],"")</f>
        <v/>
      </c>
      <c r="N1559" s="9" t="str">
        <f>IF($T1559,tblSalaries[[#This Row],[Job Type]],"")</f>
        <v/>
      </c>
      <c r="O1559" s="9" t="str">
        <f>IF($T1559,tblSalaries[[#This Row],[clean Country]],"")</f>
        <v/>
      </c>
      <c r="P1559" s="9" t="str">
        <f>IF($T1559,tblSalaries[[#This Row],[How many hours of a day you work on Excel]],"")</f>
        <v/>
      </c>
      <c r="Q1559" s="9" t="str">
        <f>IF($T1559,tblSalaries[[#This Row],[Years of Experience]],"")</f>
        <v/>
      </c>
      <c r="R1559" s="9" t="str">
        <f>IF($T1559,tblSalaries[[#This Row],[Region]],"")</f>
        <v/>
      </c>
      <c r="T1559" s="11">
        <f t="shared" si="24"/>
        <v>0</v>
      </c>
      <c r="U1559" s="11">
        <f>VLOOKUP(tblSalaries[[#This Row],[Region]],SReg,2,FALSE)</f>
        <v>0</v>
      </c>
      <c r="V1559" s="11">
        <f>VLOOKUP(tblSalaries[[#This Row],[How many hours of a day you work on Excel]],SHours,2,FALSE)</f>
        <v>1</v>
      </c>
      <c r="W1559" s="11">
        <f>IF(tblSalaries[[#This Row],[Years of Experience]]="",Filters!$I$10,VLOOKUP(tblSalaries[[#This Row],[Years of Experience]],Filters!$G$3:$I$9,3,TRUE))</f>
        <v>0</v>
      </c>
    </row>
    <row r="1560" spans="2:23" ht="15" customHeight="1" x14ac:dyDescent="0.25">
      <c r="B1560" t="s">
        <v>2956</v>
      </c>
      <c r="C1560" s="1">
        <v>41061.652314814812</v>
      </c>
      <c r="D1560">
        <v>52000</v>
      </c>
      <c r="E1560" t="s">
        <v>417</v>
      </c>
      <c r="F1560" t="s">
        <v>17</v>
      </c>
      <c r="G1560" t="s">
        <v>12</v>
      </c>
      <c r="H1560" t="s">
        <v>10</v>
      </c>
      <c r="I1560">
        <v>5</v>
      </c>
      <c r="J1560" t="str">
        <f>VLOOKUP(tblSalaries[[#This Row],[clean Country]],tblCountries[[#All],[Mapping]:[Region]],2,FALSE)</f>
        <v>USA</v>
      </c>
      <c r="L1560" s="9" t="str">
        <f>IF($T1560,tblSalaries[[#This Row],[Salary in USD]],"")</f>
        <v/>
      </c>
      <c r="M1560" s="9" t="str">
        <f>IF($T1560,tblSalaries[[#This Row],[Your Job Title]],"")</f>
        <v/>
      </c>
      <c r="N1560" s="9" t="str">
        <f>IF($T1560,tblSalaries[[#This Row],[Job Type]],"")</f>
        <v/>
      </c>
      <c r="O1560" s="9" t="str">
        <f>IF($T1560,tblSalaries[[#This Row],[clean Country]],"")</f>
        <v/>
      </c>
      <c r="P1560" s="9" t="str">
        <f>IF($T1560,tblSalaries[[#This Row],[How many hours of a day you work on Excel]],"")</f>
        <v/>
      </c>
      <c r="Q1560" s="9" t="str">
        <f>IF($T1560,tblSalaries[[#This Row],[Years of Experience]],"")</f>
        <v/>
      </c>
      <c r="R1560" s="9" t="str">
        <f>IF($T1560,tblSalaries[[#This Row],[Region]],"")</f>
        <v/>
      </c>
      <c r="T1560" s="11">
        <f t="shared" si="24"/>
        <v>0</v>
      </c>
      <c r="U1560" s="11">
        <f>VLOOKUP(tblSalaries[[#This Row],[Region]],SReg,2,FALSE)</f>
        <v>1</v>
      </c>
      <c r="V1560" s="11">
        <f>VLOOKUP(tblSalaries[[#This Row],[How many hours of a day you work on Excel]],SHours,2,FALSE)</f>
        <v>1</v>
      </c>
      <c r="W1560" s="11">
        <f>IF(tblSalaries[[#This Row],[Years of Experience]]="",Filters!$I$10,VLOOKUP(tblSalaries[[#This Row],[Years of Experience]],Filters!$G$3:$I$9,3,TRUE))</f>
        <v>0</v>
      </c>
    </row>
    <row r="1561" spans="2:23" ht="15" customHeight="1" x14ac:dyDescent="0.25">
      <c r="B1561" t="s">
        <v>2957</v>
      </c>
      <c r="C1561" s="1">
        <v>41061.755636574075</v>
      </c>
      <c r="D1561">
        <v>75000</v>
      </c>
      <c r="E1561" t="s">
        <v>294</v>
      </c>
      <c r="F1561" t="s">
        <v>294</v>
      </c>
      <c r="G1561" t="s">
        <v>21</v>
      </c>
      <c r="H1561" t="s">
        <v>15</v>
      </c>
      <c r="I1561">
        <v>9</v>
      </c>
      <c r="J1561" t="str">
        <f>VLOOKUP(tblSalaries[[#This Row],[clean Country]],tblCountries[[#All],[Mapping]:[Region]],2,FALSE)</f>
        <v>EMEA</v>
      </c>
      <c r="L1561" s="9" t="str">
        <f>IF($T1561,tblSalaries[[#This Row],[Salary in USD]],"")</f>
        <v/>
      </c>
      <c r="M1561" s="9" t="str">
        <f>IF($T1561,tblSalaries[[#This Row],[Your Job Title]],"")</f>
        <v/>
      </c>
      <c r="N1561" s="9" t="str">
        <f>IF($T1561,tblSalaries[[#This Row],[Job Type]],"")</f>
        <v/>
      </c>
      <c r="O1561" s="9" t="str">
        <f>IF($T1561,tblSalaries[[#This Row],[clean Country]],"")</f>
        <v/>
      </c>
      <c r="P1561" s="9" t="str">
        <f>IF($T1561,tblSalaries[[#This Row],[How many hours of a day you work on Excel]],"")</f>
        <v/>
      </c>
      <c r="Q1561" s="9" t="str">
        <f>IF($T1561,tblSalaries[[#This Row],[Years of Experience]],"")</f>
        <v/>
      </c>
      <c r="R1561" s="9" t="str">
        <f>IF($T1561,tblSalaries[[#This Row],[Region]],"")</f>
        <v/>
      </c>
      <c r="T1561" s="11">
        <f t="shared" si="24"/>
        <v>0</v>
      </c>
      <c r="U1561" s="11">
        <f>VLOOKUP(tblSalaries[[#This Row],[Region]],SReg,2,FALSE)</f>
        <v>0</v>
      </c>
      <c r="V1561" s="11">
        <f>VLOOKUP(tblSalaries[[#This Row],[How many hours of a day you work on Excel]],SHours,2,FALSE)</f>
        <v>0</v>
      </c>
      <c r="W1561" s="11">
        <f>IF(tblSalaries[[#This Row],[Years of Experience]]="",Filters!$I$10,VLOOKUP(tblSalaries[[#This Row],[Years of Experience]],Filters!$G$3:$I$9,3,TRUE))</f>
        <v>0</v>
      </c>
    </row>
    <row r="1562" spans="2:23" ht="15" customHeight="1" x14ac:dyDescent="0.25">
      <c r="B1562" t="s">
        <v>2958</v>
      </c>
      <c r="C1562" s="1">
        <v>41061.762858796297</v>
      </c>
      <c r="D1562">
        <v>17807.916687442568</v>
      </c>
      <c r="E1562" t="s">
        <v>60</v>
      </c>
      <c r="F1562" t="s">
        <v>17</v>
      </c>
      <c r="G1562" t="s">
        <v>6</v>
      </c>
      <c r="H1562" t="s">
        <v>10</v>
      </c>
      <c r="I1562">
        <v>4</v>
      </c>
      <c r="J1562" t="str">
        <f>VLOOKUP(tblSalaries[[#This Row],[clean Country]],tblCountries[[#All],[Mapping]:[Region]],2,FALSE)</f>
        <v>APAC</v>
      </c>
      <c r="L1562" s="9" t="str">
        <f>IF($T1562,tblSalaries[[#This Row],[Salary in USD]],"")</f>
        <v/>
      </c>
      <c r="M1562" s="9" t="str">
        <f>IF($T1562,tblSalaries[[#This Row],[Your Job Title]],"")</f>
        <v/>
      </c>
      <c r="N1562" s="9" t="str">
        <f>IF($T1562,tblSalaries[[#This Row],[Job Type]],"")</f>
        <v/>
      </c>
      <c r="O1562" s="9" t="str">
        <f>IF($T1562,tblSalaries[[#This Row],[clean Country]],"")</f>
        <v/>
      </c>
      <c r="P1562" s="9" t="str">
        <f>IF($T1562,tblSalaries[[#This Row],[How many hours of a day you work on Excel]],"")</f>
        <v/>
      </c>
      <c r="Q1562" s="9" t="str">
        <f>IF($T1562,tblSalaries[[#This Row],[Years of Experience]],"")</f>
        <v/>
      </c>
      <c r="R1562" s="9" t="str">
        <f>IF($T1562,tblSalaries[[#This Row],[Region]],"")</f>
        <v/>
      </c>
      <c r="T1562" s="11">
        <f t="shared" si="24"/>
        <v>0</v>
      </c>
      <c r="U1562" s="11">
        <f>VLOOKUP(tblSalaries[[#This Row],[Region]],SReg,2,FALSE)</f>
        <v>0</v>
      </c>
      <c r="V1562" s="11">
        <f>VLOOKUP(tblSalaries[[#This Row],[How many hours of a day you work on Excel]],SHours,2,FALSE)</f>
        <v>1</v>
      </c>
      <c r="W1562" s="11">
        <f>IF(tblSalaries[[#This Row],[Years of Experience]]="",Filters!$I$10,VLOOKUP(tblSalaries[[#This Row],[Years of Experience]],Filters!$G$3:$I$9,3,TRUE))</f>
        <v>0</v>
      </c>
    </row>
    <row r="1563" spans="2:23" ht="15" customHeight="1" x14ac:dyDescent="0.25">
      <c r="B1563" t="s">
        <v>2959</v>
      </c>
      <c r="C1563" s="1">
        <v>41061.790763888886</v>
      </c>
      <c r="D1563">
        <v>177600</v>
      </c>
      <c r="E1563" t="s">
        <v>258</v>
      </c>
      <c r="F1563" t="s">
        <v>258</v>
      </c>
      <c r="G1563" t="s">
        <v>1212</v>
      </c>
      <c r="H1563" t="s">
        <v>7</v>
      </c>
      <c r="I1563">
        <v>6</v>
      </c>
      <c r="J1563" t="str">
        <f>VLOOKUP(tblSalaries[[#This Row],[clean Country]],tblCountries[[#All],[Mapping]:[Region]],2,FALSE)</f>
        <v>EMEA</v>
      </c>
      <c r="L1563" s="9" t="str">
        <f>IF($T1563,tblSalaries[[#This Row],[Salary in USD]],"")</f>
        <v/>
      </c>
      <c r="M1563" s="9" t="str">
        <f>IF($T1563,tblSalaries[[#This Row],[Your Job Title]],"")</f>
        <v/>
      </c>
      <c r="N1563" s="9" t="str">
        <f>IF($T1563,tblSalaries[[#This Row],[Job Type]],"")</f>
        <v/>
      </c>
      <c r="O1563" s="9" t="str">
        <f>IF($T1563,tblSalaries[[#This Row],[clean Country]],"")</f>
        <v/>
      </c>
      <c r="P1563" s="9" t="str">
        <f>IF($T1563,tblSalaries[[#This Row],[How many hours of a day you work on Excel]],"")</f>
        <v/>
      </c>
      <c r="Q1563" s="9" t="str">
        <f>IF($T1563,tblSalaries[[#This Row],[Years of Experience]],"")</f>
        <v/>
      </c>
      <c r="R1563" s="9" t="str">
        <f>IF($T1563,tblSalaries[[#This Row],[Region]],"")</f>
        <v/>
      </c>
      <c r="T1563" s="11">
        <f t="shared" si="24"/>
        <v>0</v>
      </c>
      <c r="U1563" s="11">
        <f>VLOOKUP(tblSalaries[[#This Row],[Region]],SReg,2,FALSE)</f>
        <v>0</v>
      </c>
      <c r="V1563" s="11">
        <f>VLOOKUP(tblSalaries[[#This Row],[How many hours of a day you work on Excel]],SHours,2,FALSE)</f>
        <v>1</v>
      </c>
      <c r="W1563" s="11">
        <f>IF(tblSalaries[[#This Row],[Years of Experience]]="",Filters!$I$10,VLOOKUP(tblSalaries[[#This Row],[Years of Experience]],Filters!$G$3:$I$9,3,TRUE))</f>
        <v>0</v>
      </c>
    </row>
    <row r="1564" spans="2:23" ht="15" customHeight="1" x14ac:dyDescent="0.25">
      <c r="B1564" t="s">
        <v>2960</v>
      </c>
      <c r="C1564" s="1">
        <v>41061.82136574074</v>
      </c>
      <c r="D1564">
        <v>11575.14584683767</v>
      </c>
      <c r="E1564" t="s">
        <v>483</v>
      </c>
      <c r="F1564" t="s">
        <v>17</v>
      </c>
      <c r="G1564" t="s">
        <v>6</v>
      </c>
      <c r="H1564" t="s">
        <v>7</v>
      </c>
      <c r="I1564">
        <v>5</v>
      </c>
      <c r="J1564" t="str">
        <f>VLOOKUP(tblSalaries[[#This Row],[clean Country]],tblCountries[[#All],[Mapping]:[Region]],2,FALSE)</f>
        <v>APAC</v>
      </c>
      <c r="L1564" s="9" t="str">
        <f>IF($T1564,tblSalaries[[#This Row],[Salary in USD]],"")</f>
        <v/>
      </c>
      <c r="M1564" s="9" t="str">
        <f>IF($T1564,tblSalaries[[#This Row],[Your Job Title]],"")</f>
        <v/>
      </c>
      <c r="N1564" s="9" t="str">
        <f>IF($T1564,tblSalaries[[#This Row],[Job Type]],"")</f>
        <v/>
      </c>
      <c r="O1564" s="9" t="str">
        <f>IF($T1564,tblSalaries[[#This Row],[clean Country]],"")</f>
        <v/>
      </c>
      <c r="P1564" s="9" t="str">
        <f>IF($T1564,tblSalaries[[#This Row],[How many hours of a day you work on Excel]],"")</f>
        <v/>
      </c>
      <c r="Q1564" s="9" t="str">
        <f>IF($T1564,tblSalaries[[#This Row],[Years of Experience]],"")</f>
        <v/>
      </c>
      <c r="R1564" s="9" t="str">
        <f>IF($T1564,tblSalaries[[#This Row],[Region]],"")</f>
        <v/>
      </c>
      <c r="T1564" s="11">
        <f t="shared" si="24"/>
        <v>0</v>
      </c>
      <c r="U1564" s="11">
        <f>VLOOKUP(tblSalaries[[#This Row],[Region]],SReg,2,FALSE)</f>
        <v>0</v>
      </c>
      <c r="V1564" s="11">
        <f>VLOOKUP(tblSalaries[[#This Row],[How many hours of a day you work on Excel]],SHours,2,FALSE)</f>
        <v>1</v>
      </c>
      <c r="W1564" s="11">
        <f>IF(tblSalaries[[#This Row],[Years of Experience]]="",Filters!$I$10,VLOOKUP(tblSalaries[[#This Row],[Years of Experience]],Filters!$G$3:$I$9,3,TRUE))</f>
        <v>0</v>
      </c>
    </row>
    <row r="1565" spans="2:23" ht="15" customHeight="1" x14ac:dyDescent="0.25">
      <c r="B1565" t="s">
        <v>2961</v>
      </c>
      <c r="C1565" s="1">
        <v>41061.823993055557</v>
      </c>
      <c r="D1565">
        <v>26678.388218823762</v>
      </c>
      <c r="E1565" t="s">
        <v>1213</v>
      </c>
      <c r="F1565" t="s">
        <v>45</v>
      </c>
      <c r="G1565" t="s">
        <v>26</v>
      </c>
      <c r="H1565" t="s">
        <v>7</v>
      </c>
      <c r="I1565">
        <v>10</v>
      </c>
      <c r="J1565" t="str">
        <f>VLOOKUP(tblSalaries[[#This Row],[clean Country]],tblCountries[[#All],[Mapping]:[Region]],2,FALSE)</f>
        <v>EMEA</v>
      </c>
      <c r="L1565" s="9" t="str">
        <f>IF($T1565,tblSalaries[[#This Row],[Salary in USD]],"")</f>
        <v/>
      </c>
      <c r="M1565" s="9" t="str">
        <f>IF($T1565,tblSalaries[[#This Row],[Your Job Title]],"")</f>
        <v/>
      </c>
      <c r="N1565" s="9" t="str">
        <f>IF($T1565,tblSalaries[[#This Row],[Job Type]],"")</f>
        <v/>
      </c>
      <c r="O1565" s="9" t="str">
        <f>IF($T1565,tblSalaries[[#This Row],[clean Country]],"")</f>
        <v/>
      </c>
      <c r="P1565" s="9" t="str">
        <f>IF($T1565,tblSalaries[[#This Row],[How many hours of a day you work on Excel]],"")</f>
        <v/>
      </c>
      <c r="Q1565" s="9" t="str">
        <f>IF($T1565,tblSalaries[[#This Row],[Years of Experience]],"")</f>
        <v/>
      </c>
      <c r="R1565" s="9" t="str">
        <f>IF($T1565,tblSalaries[[#This Row],[Region]],"")</f>
        <v/>
      </c>
      <c r="T1565" s="11">
        <f t="shared" si="24"/>
        <v>0</v>
      </c>
      <c r="U1565" s="11">
        <f>VLOOKUP(tblSalaries[[#This Row],[Region]],SReg,2,FALSE)</f>
        <v>0</v>
      </c>
      <c r="V1565" s="11">
        <f>VLOOKUP(tblSalaries[[#This Row],[How many hours of a day you work on Excel]],SHours,2,FALSE)</f>
        <v>1</v>
      </c>
      <c r="W1565" s="11">
        <f>IF(tblSalaries[[#This Row],[Years of Experience]]="",Filters!$I$10,VLOOKUP(tblSalaries[[#This Row],[Years of Experience]],Filters!$G$3:$I$9,3,TRUE))</f>
        <v>1</v>
      </c>
    </row>
    <row r="1566" spans="2:23" ht="15" customHeight="1" x14ac:dyDescent="0.25">
      <c r="B1566" t="s">
        <v>2962</v>
      </c>
      <c r="C1566" s="1">
        <v>41061.831770833334</v>
      </c>
      <c r="D1566">
        <v>126094.26176538273</v>
      </c>
      <c r="E1566" t="s">
        <v>1214</v>
      </c>
      <c r="F1566" t="s">
        <v>294</v>
      </c>
      <c r="G1566" t="s">
        <v>59</v>
      </c>
      <c r="H1566" t="s">
        <v>7</v>
      </c>
      <c r="I1566">
        <v>12</v>
      </c>
      <c r="J1566" t="str">
        <f>VLOOKUP(tblSalaries[[#This Row],[clean Country]],tblCountries[[#All],[Mapping]:[Region]],2,FALSE)</f>
        <v>EMEA</v>
      </c>
      <c r="L1566" s="9" t="str">
        <f>IF($T1566,tblSalaries[[#This Row],[Salary in USD]],"")</f>
        <v/>
      </c>
      <c r="M1566" s="9" t="str">
        <f>IF($T1566,tblSalaries[[#This Row],[Your Job Title]],"")</f>
        <v/>
      </c>
      <c r="N1566" s="9" t="str">
        <f>IF($T1566,tblSalaries[[#This Row],[Job Type]],"")</f>
        <v/>
      </c>
      <c r="O1566" s="9" t="str">
        <f>IF($T1566,tblSalaries[[#This Row],[clean Country]],"")</f>
        <v/>
      </c>
      <c r="P1566" s="9" t="str">
        <f>IF($T1566,tblSalaries[[#This Row],[How many hours of a day you work on Excel]],"")</f>
        <v/>
      </c>
      <c r="Q1566" s="9" t="str">
        <f>IF($T1566,tblSalaries[[#This Row],[Years of Experience]],"")</f>
        <v/>
      </c>
      <c r="R1566" s="9" t="str">
        <f>IF($T1566,tblSalaries[[#This Row],[Region]],"")</f>
        <v/>
      </c>
      <c r="T1566" s="11">
        <f t="shared" si="24"/>
        <v>0</v>
      </c>
      <c r="U1566" s="11">
        <f>VLOOKUP(tblSalaries[[#This Row],[Region]],SReg,2,FALSE)</f>
        <v>0</v>
      </c>
      <c r="V1566" s="11">
        <f>VLOOKUP(tblSalaries[[#This Row],[How many hours of a day you work on Excel]],SHours,2,FALSE)</f>
        <v>1</v>
      </c>
      <c r="W1566" s="11">
        <f>IF(tblSalaries[[#This Row],[Years of Experience]]="",Filters!$I$10,VLOOKUP(tblSalaries[[#This Row],[Years of Experience]],Filters!$G$3:$I$9,3,TRUE))</f>
        <v>1</v>
      </c>
    </row>
    <row r="1567" spans="2:23" ht="15" customHeight="1" x14ac:dyDescent="0.25">
      <c r="B1567" t="s">
        <v>2963</v>
      </c>
      <c r="C1567" s="1">
        <v>41061.841921296298</v>
      </c>
      <c r="D1567">
        <v>6000</v>
      </c>
      <c r="E1567" t="s">
        <v>173</v>
      </c>
      <c r="F1567" t="s">
        <v>17</v>
      </c>
      <c r="G1567" t="s">
        <v>6</v>
      </c>
      <c r="H1567" t="s">
        <v>7</v>
      </c>
      <c r="I1567">
        <v>2</v>
      </c>
      <c r="J1567" t="str">
        <f>VLOOKUP(tblSalaries[[#This Row],[clean Country]],tblCountries[[#All],[Mapping]:[Region]],2,FALSE)</f>
        <v>APAC</v>
      </c>
      <c r="L1567" s="9" t="str">
        <f>IF($T1567,tblSalaries[[#This Row],[Salary in USD]],"")</f>
        <v/>
      </c>
      <c r="M1567" s="9" t="str">
        <f>IF($T1567,tblSalaries[[#This Row],[Your Job Title]],"")</f>
        <v/>
      </c>
      <c r="N1567" s="9" t="str">
        <f>IF($T1567,tblSalaries[[#This Row],[Job Type]],"")</f>
        <v/>
      </c>
      <c r="O1567" s="9" t="str">
        <f>IF($T1567,tblSalaries[[#This Row],[clean Country]],"")</f>
        <v/>
      </c>
      <c r="P1567" s="9" t="str">
        <f>IF($T1567,tblSalaries[[#This Row],[How many hours of a day you work on Excel]],"")</f>
        <v/>
      </c>
      <c r="Q1567" s="9" t="str">
        <f>IF($T1567,tblSalaries[[#This Row],[Years of Experience]],"")</f>
        <v/>
      </c>
      <c r="R1567" s="9" t="str">
        <f>IF($T1567,tblSalaries[[#This Row],[Region]],"")</f>
        <v/>
      </c>
      <c r="T1567" s="11">
        <f t="shared" si="24"/>
        <v>0</v>
      </c>
      <c r="U1567" s="11">
        <f>VLOOKUP(tblSalaries[[#This Row],[Region]],SReg,2,FALSE)</f>
        <v>0</v>
      </c>
      <c r="V1567" s="11">
        <f>VLOOKUP(tblSalaries[[#This Row],[How many hours of a day you work on Excel]],SHours,2,FALSE)</f>
        <v>1</v>
      </c>
      <c r="W1567" s="11">
        <f>IF(tblSalaries[[#This Row],[Years of Experience]]="",Filters!$I$10,VLOOKUP(tblSalaries[[#This Row],[Years of Experience]],Filters!$G$3:$I$9,3,TRUE))</f>
        <v>0</v>
      </c>
    </row>
    <row r="1568" spans="2:23" ht="15" customHeight="1" x14ac:dyDescent="0.25">
      <c r="B1568" t="s">
        <v>2964</v>
      </c>
      <c r="C1568" s="1">
        <v>41061.852349537039</v>
      </c>
      <c r="D1568">
        <v>10000</v>
      </c>
      <c r="E1568" t="s">
        <v>297</v>
      </c>
      <c r="F1568" t="s">
        <v>3391</v>
      </c>
      <c r="G1568" t="s">
        <v>6</v>
      </c>
      <c r="H1568" t="s">
        <v>10</v>
      </c>
      <c r="I1568">
        <v>6</v>
      </c>
      <c r="J1568" t="str">
        <f>VLOOKUP(tblSalaries[[#This Row],[clean Country]],tblCountries[[#All],[Mapping]:[Region]],2,FALSE)</f>
        <v>APAC</v>
      </c>
      <c r="L1568" s="9" t="str">
        <f>IF($T1568,tblSalaries[[#This Row],[Salary in USD]],"")</f>
        <v/>
      </c>
      <c r="M1568" s="9" t="str">
        <f>IF($T1568,tblSalaries[[#This Row],[Your Job Title]],"")</f>
        <v/>
      </c>
      <c r="N1568" s="9" t="str">
        <f>IF($T1568,tblSalaries[[#This Row],[Job Type]],"")</f>
        <v/>
      </c>
      <c r="O1568" s="9" t="str">
        <f>IF($T1568,tblSalaries[[#This Row],[clean Country]],"")</f>
        <v/>
      </c>
      <c r="P1568" s="9" t="str">
        <f>IF($T1568,tblSalaries[[#This Row],[How many hours of a day you work on Excel]],"")</f>
        <v/>
      </c>
      <c r="Q1568" s="9" t="str">
        <f>IF($T1568,tblSalaries[[#This Row],[Years of Experience]],"")</f>
        <v/>
      </c>
      <c r="R1568" s="9" t="str">
        <f>IF($T1568,tblSalaries[[#This Row],[Region]],"")</f>
        <v/>
      </c>
      <c r="T1568" s="11">
        <f t="shared" si="24"/>
        <v>0</v>
      </c>
      <c r="U1568" s="11">
        <f>VLOOKUP(tblSalaries[[#This Row],[Region]],SReg,2,FALSE)</f>
        <v>0</v>
      </c>
      <c r="V1568" s="11">
        <f>VLOOKUP(tblSalaries[[#This Row],[How many hours of a day you work on Excel]],SHours,2,FALSE)</f>
        <v>1</v>
      </c>
      <c r="W1568" s="11">
        <f>IF(tblSalaries[[#This Row],[Years of Experience]]="",Filters!$I$10,VLOOKUP(tblSalaries[[#This Row],[Years of Experience]],Filters!$G$3:$I$9,3,TRUE))</f>
        <v>0</v>
      </c>
    </row>
    <row r="1569" spans="2:23" ht="15" customHeight="1" x14ac:dyDescent="0.25">
      <c r="B1569" t="s">
        <v>2965</v>
      </c>
      <c r="C1569" s="1">
        <v>41061.8596412037</v>
      </c>
      <c r="D1569">
        <v>50000</v>
      </c>
      <c r="E1569" t="s">
        <v>385</v>
      </c>
      <c r="F1569" t="s">
        <v>17</v>
      </c>
      <c r="G1569" t="s">
        <v>12</v>
      </c>
      <c r="H1569" t="s">
        <v>10</v>
      </c>
      <c r="I1569">
        <v>2</v>
      </c>
      <c r="J1569" t="str">
        <f>VLOOKUP(tblSalaries[[#This Row],[clean Country]],tblCountries[[#All],[Mapping]:[Region]],2,FALSE)</f>
        <v>USA</v>
      </c>
      <c r="L1569" s="9" t="str">
        <f>IF($T1569,tblSalaries[[#This Row],[Salary in USD]],"")</f>
        <v/>
      </c>
      <c r="M1569" s="9" t="str">
        <f>IF($T1569,tblSalaries[[#This Row],[Your Job Title]],"")</f>
        <v/>
      </c>
      <c r="N1569" s="9" t="str">
        <f>IF($T1569,tblSalaries[[#This Row],[Job Type]],"")</f>
        <v/>
      </c>
      <c r="O1569" s="9" t="str">
        <f>IF($T1569,tblSalaries[[#This Row],[clean Country]],"")</f>
        <v/>
      </c>
      <c r="P1569" s="9" t="str">
        <f>IF($T1569,tblSalaries[[#This Row],[How many hours of a day you work on Excel]],"")</f>
        <v/>
      </c>
      <c r="Q1569" s="9" t="str">
        <f>IF($T1569,tblSalaries[[#This Row],[Years of Experience]],"")</f>
        <v/>
      </c>
      <c r="R1569" s="9" t="str">
        <f>IF($T1569,tblSalaries[[#This Row],[Region]],"")</f>
        <v/>
      </c>
      <c r="T1569" s="11">
        <f t="shared" si="24"/>
        <v>0</v>
      </c>
      <c r="U1569" s="11">
        <f>VLOOKUP(tblSalaries[[#This Row],[Region]],SReg,2,FALSE)</f>
        <v>1</v>
      </c>
      <c r="V1569" s="11">
        <f>VLOOKUP(tblSalaries[[#This Row],[How many hours of a day you work on Excel]],SHours,2,FALSE)</f>
        <v>1</v>
      </c>
      <c r="W1569" s="11">
        <f>IF(tblSalaries[[#This Row],[Years of Experience]]="",Filters!$I$10,VLOOKUP(tblSalaries[[#This Row],[Years of Experience]],Filters!$G$3:$I$9,3,TRUE))</f>
        <v>0</v>
      </c>
    </row>
    <row r="1570" spans="2:23" ht="15" customHeight="1" x14ac:dyDescent="0.25">
      <c r="B1570" t="s">
        <v>2966</v>
      </c>
      <c r="C1570" s="1">
        <v>41061.860381944447</v>
      </c>
      <c r="D1570">
        <v>10000</v>
      </c>
      <c r="E1570" t="s">
        <v>1215</v>
      </c>
      <c r="F1570" t="s">
        <v>45</v>
      </c>
      <c r="G1570" t="s">
        <v>6</v>
      </c>
      <c r="H1570" t="s">
        <v>10</v>
      </c>
      <c r="I1570">
        <v>12</v>
      </c>
      <c r="J1570" t="str">
        <f>VLOOKUP(tblSalaries[[#This Row],[clean Country]],tblCountries[[#All],[Mapping]:[Region]],2,FALSE)</f>
        <v>APAC</v>
      </c>
      <c r="L1570" s="9" t="str">
        <f>IF($T1570,tblSalaries[[#This Row],[Salary in USD]],"")</f>
        <v/>
      </c>
      <c r="M1570" s="9" t="str">
        <f>IF($T1570,tblSalaries[[#This Row],[Your Job Title]],"")</f>
        <v/>
      </c>
      <c r="N1570" s="9" t="str">
        <f>IF($T1570,tblSalaries[[#This Row],[Job Type]],"")</f>
        <v/>
      </c>
      <c r="O1570" s="9" t="str">
        <f>IF($T1570,tblSalaries[[#This Row],[clean Country]],"")</f>
        <v/>
      </c>
      <c r="P1570" s="9" t="str">
        <f>IF($T1570,tblSalaries[[#This Row],[How many hours of a day you work on Excel]],"")</f>
        <v/>
      </c>
      <c r="Q1570" s="9" t="str">
        <f>IF($T1570,tblSalaries[[#This Row],[Years of Experience]],"")</f>
        <v/>
      </c>
      <c r="R1570" s="9" t="str">
        <f>IF($T1570,tblSalaries[[#This Row],[Region]],"")</f>
        <v/>
      </c>
      <c r="T1570" s="11">
        <f t="shared" si="24"/>
        <v>0</v>
      </c>
      <c r="U1570" s="11">
        <f>VLOOKUP(tblSalaries[[#This Row],[Region]],SReg,2,FALSE)</f>
        <v>0</v>
      </c>
      <c r="V1570" s="11">
        <f>VLOOKUP(tblSalaries[[#This Row],[How many hours of a day you work on Excel]],SHours,2,FALSE)</f>
        <v>1</v>
      </c>
      <c r="W1570" s="11">
        <f>IF(tblSalaries[[#This Row],[Years of Experience]]="",Filters!$I$10,VLOOKUP(tblSalaries[[#This Row],[Years of Experience]],Filters!$G$3:$I$9,3,TRUE))</f>
        <v>1</v>
      </c>
    </row>
    <row r="1571" spans="2:23" ht="15" customHeight="1" x14ac:dyDescent="0.25">
      <c r="B1571" t="s">
        <v>2967</v>
      </c>
      <c r="C1571" s="1">
        <v>41061.87023148148</v>
      </c>
      <c r="D1571">
        <v>50000</v>
      </c>
      <c r="E1571" t="s">
        <v>1216</v>
      </c>
      <c r="F1571" t="s">
        <v>17</v>
      </c>
      <c r="G1571" t="s">
        <v>12</v>
      </c>
      <c r="H1571" t="s">
        <v>10</v>
      </c>
      <c r="I1571">
        <v>12</v>
      </c>
      <c r="J1571" t="str">
        <f>VLOOKUP(tblSalaries[[#This Row],[clean Country]],tblCountries[[#All],[Mapping]:[Region]],2,FALSE)</f>
        <v>USA</v>
      </c>
      <c r="L1571" s="9">
        <f>IF($T1571,tblSalaries[[#This Row],[Salary in USD]],"")</f>
        <v>50000</v>
      </c>
      <c r="M1571" s="9" t="str">
        <f>IF($T1571,tblSalaries[[#This Row],[Your Job Title]],"")</f>
        <v>Catalog Circulation Analyst</v>
      </c>
      <c r="N1571" s="9" t="str">
        <f>IF($T1571,tblSalaries[[#This Row],[Job Type]],"")</f>
        <v>Analyst</v>
      </c>
      <c r="O1571" s="9" t="str">
        <f>IF($T1571,tblSalaries[[#This Row],[clean Country]],"")</f>
        <v>USA</v>
      </c>
      <c r="P1571" s="9" t="str">
        <f>IF($T1571,tblSalaries[[#This Row],[How many hours of a day you work on Excel]],"")</f>
        <v>All the 8 hours baby, all the 8!</v>
      </c>
      <c r="Q1571" s="9">
        <f>IF($T1571,tblSalaries[[#This Row],[Years of Experience]],"")</f>
        <v>12</v>
      </c>
      <c r="R1571" s="9" t="str">
        <f>IF($T1571,tblSalaries[[#This Row],[Region]],"")</f>
        <v>USA</v>
      </c>
      <c r="T1571" s="11">
        <f t="shared" si="24"/>
        <v>1</v>
      </c>
      <c r="U1571" s="11">
        <f>VLOOKUP(tblSalaries[[#This Row],[Region]],SReg,2,FALSE)</f>
        <v>1</v>
      </c>
      <c r="V1571" s="11">
        <f>VLOOKUP(tblSalaries[[#This Row],[How many hours of a day you work on Excel]],SHours,2,FALSE)</f>
        <v>1</v>
      </c>
      <c r="W1571" s="11">
        <f>IF(tblSalaries[[#This Row],[Years of Experience]]="",Filters!$I$10,VLOOKUP(tblSalaries[[#This Row],[Years of Experience]],Filters!$G$3:$I$9,3,TRUE))</f>
        <v>1</v>
      </c>
    </row>
    <row r="1572" spans="2:23" ht="15" customHeight="1" x14ac:dyDescent="0.25">
      <c r="B1572" t="s">
        <v>2968</v>
      </c>
      <c r="C1572" s="1">
        <v>41061.930856481478</v>
      </c>
      <c r="D1572">
        <v>20000</v>
      </c>
      <c r="E1572" t="s">
        <v>45</v>
      </c>
      <c r="F1572" t="s">
        <v>45</v>
      </c>
      <c r="G1572" t="s">
        <v>6</v>
      </c>
      <c r="H1572" t="s">
        <v>7</v>
      </c>
      <c r="I1572">
        <v>1</v>
      </c>
      <c r="J1572" t="str">
        <f>VLOOKUP(tblSalaries[[#This Row],[clean Country]],tblCountries[[#All],[Mapping]:[Region]],2,FALSE)</f>
        <v>APAC</v>
      </c>
      <c r="L1572" s="9" t="str">
        <f>IF($T1572,tblSalaries[[#This Row],[Salary in USD]],"")</f>
        <v/>
      </c>
      <c r="M1572" s="9" t="str">
        <f>IF($T1572,tblSalaries[[#This Row],[Your Job Title]],"")</f>
        <v/>
      </c>
      <c r="N1572" s="9" t="str">
        <f>IF($T1572,tblSalaries[[#This Row],[Job Type]],"")</f>
        <v/>
      </c>
      <c r="O1572" s="9" t="str">
        <f>IF($T1572,tblSalaries[[#This Row],[clean Country]],"")</f>
        <v/>
      </c>
      <c r="P1572" s="9" t="str">
        <f>IF($T1572,tblSalaries[[#This Row],[How many hours of a day you work on Excel]],"")</f>
        <v/>
      </c>
      <c r="Q1572" s="9" t="str">
        <f>IF($T1572,tblSalaries[[#This Row],[Years of Experience]],"")</f>
        <v/>
      </c>
      <c r="R1572" s="9" t="str">
        <f>IF($T1572,tblSalaries[[#This Row],[Region]],"")</f>
        <v/>
      </c>
      <c r="T1572" s="11">
        <f t="shared" si="24"/>
        <v>0</v>
      </c>
      <c r="U1572" s="11">
        <f>VLOOKUP(tblSalaries[[#This Row],[Region]],SReg,2,FALSE)</f>
        <v>0</v>
      </c>
      <c r="V1572" s="11">
        <f>VLOOKUP(tblSalaries[[#This Row],[How many hours of a day you work on Excel]],SHours,2,FALSE)</f>
        <v>1</v>
      </c>
      <c r="W1572" s="11">
        <f>IF(tblSalaries[[#This Row],[Years of Experience]]="",Filters!$I$10,VLOOKUP(tblSalaries[[#This Row],[Years of Experience]],Filters!$G$3:$I$9,3,TRUE))</f>
        <v>0</v>
      </c>
    </row>
    <row r="1573" spans="2:23" ht="15" customHeight="1" x14ac:dyDescent="0.25">
      <c r="B1573" t="s">
        <v>2969</v>
      </c>
      <c r="C1573" s="1">
        <v>41061.97896990741</v>
      </c>
      <c r="D1573">
        <v>31523.565441345683</v>
      </c>
      <c r="E1573" t="s">
        <v>315</v>
      </c>
      <c r="F1573" t="s">
        <v>17</v>
      </c>
      <c r="G1573" t="s">
        <v>59</v>
      </c>
      <c r="H1573" t="s">
        <v>10</v>
      </c>
      <c r="I1573">
        <v>3</v>
      </c>
      <c r="J1573" t="str">
        <f>VLOOKUP(tblSalaries[[#This Row],[clean Country]],tblCountries[[#All],[Mapping]:[Region]],2,FALSE)</f>
        <v>EMEA</v>
      </c>
      <c r="L1573" s="9" t="str">
        <f>IF($T1573,tblSalaries[[#This Row],[Salary in USD]],"")</f>
        <v/>
      </c>
      <c r="M1573" s="9" t="str">
        <f>IF($T1573,tblSalaries[[#This Row],[Your Job Title]],"")</f>
        <v/>
      </c>
      <c r="N1573" s="9" t="str">
        <f>IF($T1573,tblSalaries[[#This Row],[Job Type]],"")</f>
        <v/>
      </c>
      <c r="O1573" s="9" t="str">
        <f>IF($T1573,tblSalaries[[#This Row],[clean Country]],"")</f>
        <v/>
      </c>
      <c r="P1573" s="9" t="str">
        <f>IF($T1573,tblSalaries[[#This Row],[How many hours of a day you work on Excel]],"")</f>
        <v/>
      </c>
      <c r="Q1573" s="9" t="str">
        <f>IF($T1573,tblSalaries[[#This Row],[Years of Experience]],"")</f>
        <v/>
      </c>
      <c r="R1573" s="9" t="str">
        <f>IF($T1573,tblSalaries[[#This Row],[Region]],"")</f>
        <v/>
      </c>
      <c r="T1573" s="11">
        <f t="shared" si="24"/>
        <v>0</v>
      </c>
      <c r="U1573" s="11">
        <f>VLOOKUP(tblSalaries[[#This Row],[Region]],SReg,2,FALSE)</f>
        <v>0</v>
      </c>
      <c r="V1573" s="11">
        <f>VLOOKUP(tblSalaries[[#This Row],[How many hours of a day you work on Excel]],SHours,2,FALSE)</f>
        <v>1</v>
      </c>
      <c r="W1573" s="11">
        <f>IF(tblSalaries[[#This Row],[Years of Experience]]="",Filters!$I$10,VLOOKUP(tblSalaries[[#This Row],[Years of Experience]],Filters!$G$3:$I$9,3,TRUE))</f>
        <v>0</v>
      </c>
    </row>
    <row r="1574" spans="2:23" ht="15" customHeight="1" x14ac:dyDescent="0.25">
      <c r="B1574" t="s">
        <v>2970</v>
      </c>
      <c r="C1574" s="1">
        <v>41062.061851851853</v>
      </c>
      <c r="D1574">
        <v>63519.971949580387</v>
      </c>
      <c r="E1574" t="s">
        <v>391</v>
      </c>
      <c r="F1574" t="s">
        <v>391</v>
      </c>
      <c r="G1574" t="s">
        <v>491</v>
      </c>
      <c r="H1574" t="s">
        <v>7</v>
      </c>
      <c r="I1574">
        <v>10</v>
      </c>
      <c r="J1574" t="str">
        <f>VLOOKUP(tblSalaries[[#This Row],[clean Country]],tblCountries[[#All],[Mapping]:[Region]],2,FALSE)</f>
        <v>EMEA</v>
      </c>
      <c r="L1574" s="9" t="str">
        <f>IF($T1574,tblSalaries[[#This Row],[Salary in USD]],"")</f>
        <v/>
      </c>
      <c r="M1574" s="9" t="str">
        <f>IF($T1574,tblSalaries[[#This Row],[Your Job Title]],"")</f>
        <v/>
      </c>
      <c r="N1574" s="9" t="str">
        <f>IF($T1574,tblSalaries[[#This Row],[Job Type]],"")</f>
        <v/>
      </c>
      <c r="O1574" s="9" t="str">
        <f>IF($T1574,tblSalaries[[#This Row],[clean Country]],"")</f>
        <v/>
      </c>
      <c r="P1574" s="9" t="str">
        <f>IF($T1574,tblSalaries[[#This Row],[How many hours of a day you work on Excel]],"")</f>
        <v/>
      </c>
      <c r="Q1574" s="9" t="str">
        <f>IF($T1574,tblSalaries[[#This Row],[Years of Experience]],"")</f>
        <v/>
      </c>
      <c r="R1574" s="9" t="str">
        <f>IF($T1574,tblSalaries[[#This Row],[Region]],"")</f>
        <v/>
      </c>
      <c r="T1574" s="11">
        <f t="shared" si="24"/>
        <v>0</v>
      </c>
      <c r="U1574" s="11">
        <f>VLOOKUP(tblSalaries[[#This Row],[Region]],SReg,2,FALSE)</f>
        <v>0</v>
      </c>
      <c r="V1574" s="11">
        <f>VLOOKUP(tblSalaries[[#This Row],[How many hours of a day you work on Excel]],SHours,2,FALSE)</f>
        <v>1</v>
      </c>
      <c r="W1574" s="11">
        <f>IF(tblSalaries[[#This Row],[Years of Experience]]="",Filters!$I$10,VLOOKUP(tblSalaries[[#This Row],[Years of Experience]],Filters!$G$3:$I$9,3,TRUE))</f>
        <v>1</v>
      </c>
    </row>
    <row r="1575" spans="2:23" ht="15" customHeight="1" x14ac:dyDescent="0.25">
      <c r="B1575" t="s">
        <v>2971</v>
      </c>
      <c r="C1575" s="1">
        <v>41062.071805555555</v>
      </c>
      <c r="D1575">
        <v>35063.024516168378</v>
      </c>
      <c r="E1575" t="s">
        <v>227</v>
      </c>
      <c r="F1575" t="s">
        <v>391</v>
      </c>
      <c r="G1575" t="s">
        <v>32</v>
      </c>
      <c r="H1575" t="s">
        <v>10</v>
      </c>
      <c r="I1575">
        <v>15</v>
      </c>
      <c r="J1575" t="str">
        <f>VLOOKUP(tblSalaries[[#This Row],[clean Country]],tblCountries[[#All],[Mapping]:[Region]],2,FALSE)</f>
        <v>EMEA</v>
      </c>
      <c r="L1575" s="9" t="str">
        <f>IF($T1575,tblSalaries[[#This Row],[Salary in USD]],"")</f>
        <v/>
      </c>
      <c r="M1575" s="9" t="str">
        <f>IF($T1575,tblSalaries[[#This Row],[Your Job Title]],"")</f>
        <v/>
      </c>
      <c r="N1575" s="9" t="str">
        <f>IF($T1575,tblSalaries[[#This Row],[Job Type]],"")</f>
        <v/>
      </c>
      <c r="O1575" s="9" t="str">
        <f>IF($T1575,tblSalaries[[#This Row],[clean Country]],"")</f>
        <v/>
      </c>
      <c r="P1575" s="9" t="str">
        <f>IF($T1575,tblSalaries[[#This Row],[How many hours of a day you work on Excel]],"")</f>
        <v/>
      </c>
      <c r="Q1575" s="9" t="str">
        <f>IF($T1575,tblSalaries[[#This Row],[Years of Experience]],"")</f>
        <v/>
      </c>
      <c r="R1575" s="9" t="str">
        <f>IF($T1575,tblSalaries[[#This Row],[Region]],"")</f>
        <v/>
      </c>
      <c r="T1575" s="11">
        <f t="shared" si="24"/>
        <v>0</v>
      </c>
      <c r="U1575" s="11">
        <f>VLOOKUP(tblSalaries[[#This Row],[Region]],SReg,2,FALSE)</f>
        <v>0</v>
      </c>
      <c r="V1575" s="11">
        <f>VLOOKUP(tblSalaries[[#This Row],[How many hours of a day you work on Excel]],SHours,2,FALSE)</f>
        <v>1</v>
      </c>
      <c r="W1575" s="11">
        <f>IF(tblSalaries[[#This Row],[Years of Experience]]="",Filters!$I$10,VLOOKUP(tblSalaries[[#This Row],[Years of Experience]],Filters!$G$3:$I$9,3,TRUE))</f>
        <v>1</v>
      </c>
    </row>
    <row r="1576" spans="2:23" ht="15" customHeight="1" x14ac:dyDescent="0.25">
      <c r="B1576" t="s">
        <v>2972</v>
      </c>
      <c r="C1576" s="1">
        <v>41062.100451388891</v>
      </c>
      <c r="D1576">
        <v>55000</v>
      </c>
      <c r="E1576" t="s">
        <v>173</v>
      </c>
      <c r="F1576" t="s">
        <v>17</v>
      </c>
      <c r="G1576" t="s">
        <v>12</v>
      </c>
      <c r="H1576" t="s">
        <v>7</v>
      </c>
      <c r="I1576">
        <v>2</v>
      </c>
      <c r="J1576" t="str">
        <f>VLOOKUP(tblSalaries[[#This Row],[clean Country]],tblCountries[[#All],[Mapping]:[Region]],2,FALSE)</f>
        <v>USA</v>
      </c>
      <c r="L1576" s="9" t="str">
        <f>IF($T1576,tblSalaries[[#This Row],[Salary in USD]],"")</f>
        <v/>
      </c>
      <c r="M1576" s="9" t="str">
        <f>IF($T1576,tblSalaries[[#This Row],[Your Job Title]],"")</f>
        <v/>
      </c>
      <c r="N1576" s="9" t="str">
        <f>IF($T1576,tblSalaries[[#This Row],[Job Type]],"")</f>
        <v/>
      </c>
      <c r="O1576" s="9" t="str">
        <f>IF($T1576,tblSalaries[[#This Row],[clean Country]],"")</f>
        <v/>
      </c>
      <c r="P1576" s="9" t="str">
        <f>IF($T1576,tblSalaries[[#This Row],[How many hours of a day you work on Excel]],"")</f>
        <v/>
      </c>
      <c r="Q1576" s="9" t="str">
        <f>IF($T1576,tblSalaries[[#This Row],[Years of Experience]],"")</f>
        <v/>
      </c>
      <c r="R1576" s="9" t="str">
        <f>IF($T1576,tblSalaries[[#This Row],[Region]],"")</f>
        <v/>
      </c>
      <c r="T1576" s="11">
        <f t="shared" si="24"/>
        <v>0</v>
      </c>
      <c r="U1576" s="11">
        <f>VLOOKUP(tblSalaries[[#This Row],[Region]],SReg,2,FALSE)</f>
        <v>1</v>
      </c>
      <c r="V1576" s="11">
        <f>VLOOKUP(tblSalaries[[#This Row],[How many hours of a day you work on Excel]],SHours,2,FALSE)</f>
        <v>1</v>
      </c>
      <c r="W1576" s="11">
        <f>IF(tblSalaries[[#This Row],[Years of Experience]]="",Filters!$I$10,VLOOKUP(tblSalaries[[#This Row],[Years of Experience]],Filters!$G$3:$I$9,3,TRUE))</f>
        <v>0</v>
      </c>
    </row>
    <row r="1577" spans="2:23" ht="15" customHeight="1" x14ac:dyDescent="0.25">
      <c r="B1577" t="s">
        <v>2973</v>
      </c>
      <c r="C1577" s="1">
        <v>41062.103125000001</v>
      </c>
      <c r="D1577">
        <v>38000</v>
      </c>
      <c r="E1577" t="s">
        <v>173</v>
      </c>
      <c r="F1577" t="s">
        <v>17</v>
      </c>
      <c r="G1577" t="s">
        <v>12</v>
      </c>
      <c r="H1577" t="s">
        <v>10</v>
      </c>
      <c r="I1577">
        <v>1</v>
      </c>
      <c r="J1577" t="str">
        <f>VLOOKUP(tblSalaries[[#This Row],[clean Country]],tblCountries[[#All],[Mapping]:[Region]],2,FALSE)</f>
        <v>USA</v>
      </c>
      <c r="L1577" s="9" t="str">
        <f>IF($T1577,tblSalaries[[#This Row],[Salary in USD]],"")</f>
        <v/>
      </c>
      <c r="M1577" s="9" t="str">
        <f>IF($T1577,tblSalaries[[#This Row],[Your Job Title]],"")</f>
        <v/>
      </c>
      <c r="N1577" s="9" t="str">
        <f>IF($T1577,tblSalaries[[#This Row],[Job Type]],"")</f>
        <v/>
      </c>
      <c r="O1577" s="9" t="str">
        <f>IF($T1577,tblSalaries[[#This Row],[clean Country]],"")</f>
        <v/>
      </c>
      <c r="P1577" s="9" t="str">
        <f>IF($T1577,tblSalaries[[#This Row],[How many hours of a day you work on Excel]],"")</f>
        <v/>
      </c>
      <c r="Q1577" s="9" t="str">
        <f>IF($T1577,tblSalaries[[#This Row],[Years of Experience]],"")</f>
        <v/>
      </c>
      <c r="R1577" s="9" t="str">
        <f>IF($T1577,tblSalaries[[#This Row],[Region]],"")</f>
        <v/>
      </c>
      <c r="T1577" s="11">
        <f t="shared" si="24"/>
        <v>0</v>
      </c>
      <c r="U1577" s="11">
        <f>VLOOKUP(tblSalaries[[#This Row],[Region]],SReg,2,FALSE)</f>
        <v>1</v>
      </c>
      <c r="V1577" s="11">
        <f>VLOOKUP(tblSalaries[[#This Row],[How many hours of a day you work on Excel]],SHours,2,FALSE)</f>
        <v>1</v>
      </c>
      <c r="W1577" s="11">
        <f>IF(tblSalaries[[#This Row],[Years of Experience]]="",Filters!$I$10,VLOOKUP(tblSalaries[[#This Row],[Years of Experience]],Filters!$G$3:$I$9,3,TRUE))</f>
        <v>0</v>
      </c>
    </row>
    <row r="1578" spans="2:23" ht="15" customHeight="1" x14ac:dyDescent="0.25">
      <c r="B1578" t="s">
        <v>2974</v>
      </c>
      <c r="C1578" s="1">
        <v>41062.13113425926</v>
      </c>
      <c r="D1578">
        <v>32054.250037396621</v>
      </c>
      <c r="E1578" t="s">
        <v>215</v>
      </c>
      <c r="F1578" t="s">
        <v>17</v>
      </c>
      <c r="G1578" t="s">
        <v>6</v>
      </c>
      <c r="H1578" t="s">
        <v>10</v>
      </c>
      <c r="I1578">
        <v>1</v>
      </c>
      <c r="J1578" t="str">
        <f>VLOOKUP(tblSalaries[[#This Row],[clean Country]],tblCountries[[#All],[Mapping]:[Region]],2,FALSE)</f>
        <v>APAC</v>
      </c>
      <c r="L1578" s="9" t="str">
        <f>IF($T1578,tblSalaries[[#This Row],[Salary in USD]],"")</f>
        <v/>
      </c>
      <c r="M1578" s="9" t="str">
        <f>IF($T1578,tblSalaries[[#This Row],[Your Job Title]],"")</f>
        <v/>
      </c>
      <c r="N1578" s="9" t="str">
        <f>IF($T1578,tblSalaries[[#This Row],[Job Type]],"")</f>
        <v/>
      </c>
      <c r="O1578" s="9" t="str">
        <f>IF($T1578,tblSalaries[[#This Row],[clean Country]],"")</f>
        <v/>
      </c>
      <c r="P1578" s="9" t="str">
        <f>IF($T1578,tblSalaries[[#This Row],[How many hours of a day you work on Excel]],"")</f>
        <v/>
      </c>
      <c r="Q1578" s="9" t="str">
        <f>IF($T1578,tblSalaries[[#This Row],[Years of Experience]],"")</f>
        <v/>
      </c>
      <c r="R1578" s="9" t="str">
        <f>IF($T1578,tblSalaries[[#This Row],[Region]],"")</f>
        <v/>
      </c>
      <c r="T1578" s="11">
        <f t="shared" si="24"/>
        <v>0</v>
      </c>
      <c r="U1578" s="11">
        <f>VLOOKUP(tblSalaries[[#This Row],[Region]],SReg,2,FALSE)</f>
        <v>0</v>
      </c>
      <c r="V1578" s="11">
        <f>VLOOKUP(tblSalaries[[#This Row],[How many hours of a day you work on Excel]],SHours,2,FALSE)</f>
        <v>1</v>
      </c>
      <c r="W1578" s="11">
        <f>IF(tblSalaries[[#This Row],[Years of Experience]]="",Filters!$I$10,VLOOKUP(tblSalaries[[#This Row],[Years of Experience]],Filters!$G$3:$I$9,3,TRUE))</f>
        <v>0</v>
      </c>
    </row>
    <row r="1579" spans="2:23" ht="15" customHeight="1" x14ac:dyDescent="0.25">
      <c r="B1579" t="s">
        <v>2975</v>
      </c>
      <c r="C1579" s="1">
        <v>41062.134687500002</v>
      </c>
      <c r="D1579">
        <v>35500</v>
      </c>
      <c r="E1579" t="s">
        <v>1217</v>
      </c>
      <c r="F1579" t="s">
        <v>17</v>
      </c>
      <c r="G1579" t="s">
        <v>12</v>
      </c>
      <c r="H1579" t="s">
        <v>7</v>
      </c>
      <c r="I1579">
        <v>20</v>
      </c>
      <c r="J1579" t="str">
        <f>VLOOKUP(tblSalaries[[#This Row],[clean Country]],tblCountries[[#All],[Mapping]:[Region]],2,FALSE)</f>
        <v>USA</v>
      </c>
      <c r="L1579" s="9">
        <f>IF($T1579,tblSalaries[[#This Row],[Salary in USD]],"")</f>
        <v>35500</v>
      </c>
      <c r="M1579" s="9" t="str">
        <f>IF($T1579,tblSalaries[[#This Row],[Your Job Title]],"")</f>
        <v>SAS Adminstrator</v>
      </c>
      <c r="N1579" s="9" t="str">
        <f>IF($T1579,tblSalaries[[#This Row],[Job Type]],"")</f>
        <v>Analyst</v>
      </c>
      <c r="O1579" s="9" t="str">
        <f>IF($T1579,tblSalaries[[#This Row],[clean Country]],"")</f>
        <v>USA</v>
      </c>
      <c r="P1579" s="9" t="str">
        <f>IF($T1579,tblSalaries[[#This Row],[How many hours of a day you work on Excel]],"")</f>
        <v>4 to 6 hours a day</v>
      </c>
      <c r="Q1579" s="9">
        <f>IF($T1579,tblSalaries[[#This Row],[Years of Experience]],"")</f>
        <v>20</v>
      </c>
      <c r="R1579" s="9" t="str">
        <f>IF($T1579,tblSalaries[[#This Row],[Region]],"")</f>
        <v>USA</v>
      </c>
      <c r="T1579" s="11">
        <f t="shared" si="24"/>
        <v>1</v>
      </c>
      <c r="U1579" s="11">
        <f>VLOOKUP(tblSalaries[[#This Row],[Region]],SReg,2,FALSE)</f>
        <v>1</v>
      </c>
      <c r="V1579" s="11">
        <f>VLOOKUP(tblSalaries[[#This Row],[How many hours of a day you work on Excel]],SHours,2,FALSE)</f>
        <v>1</v>
      </c>
      <c r="W1579" s="11">
        <f>IF(tblSalaries[[#This Row],[Years of Experience]]="",Filters!$I$10,VLOOKUP(tblSalaries[[#This Row],[Years of Experience]],Filters!$G$3:$I$9,3,TRUE))</f>
        <v>1</v>
      </c>
    </row>
    <row r="1580" spans="2:23" ht="15" customHeight="1" x14ac:dyDescent="0.25">
      <c r="B1580" t="s">
        <v>2976</v>
      </c>
      <c r="C1580" s="1">
        <v>41062.141076388885</v>
      </c>
      <c r="D1580">
        <v>62000</v>
      </c>
      <c r="E1580" t="s">
        <v>11</v>
      </c>
      <c r="F1580" t="s">
        <v>17</v>
      </c>
      <c r="G1580" t="s">
        <v>12</v>
      </c>
      <c r="H1580" t="s">
        <v>15</v>
      </c>
      <c r="I1580">
        <v>5</v>
      </c>
      <c r="J1580" t="str">
        <f>VLOOKUP(tblSalaries[[#This Row],[clean Country]],tblCountries[[#All],[Mapping]:[Region]],2,FALSE)</f>
        <v>USA</v>
      </c>
      <c r="L1580" s="9" t="str">
        <f>IF($T1580,tblSalaries[[#This Row],[Salary in USD]],"")</f>
        <v/>
      </c>
      <c r="M1580" s="9" t="str">
        <f>IF($T1580,tblSalaries[[#This Row],[Your Job Title]],"")</f>
        <v/>
      </c>
      <c r="N1580" s="9" t="str">
        <f>IF($T1580,tblSalaries[[#This Row],[Job Type]],"")</f>
        <v/>
      </c>
      <c r="O1580" s="9" t="str">
        <f>IF($T1580,tblSalaries[[#This Row],[clean Country]],"")</f>
        <v/>
      </c>
      <c r="P1580" s="9" t="str">
        <f>IF($T1580,tblSalaries[[#This Row],[How many hours of a day you work on Excel]],"")</f>
        <v/>
      </c>
      <c r="Q1580" s="9" t="str">
        <f>IF($T1580,tblSalaries[[#This Row],[Years of Experience]],"")</f>
        <v/>
      </c>
      <c r="R1580" s="9" t="str">
        <f>IF($T1580,tblSalaries[[#This Row],[Region]],"")</f>
        <v/>
      </c>
      <c r="T1580" s="11">
        <f t="shared" si="24"/>
        <v>0</v>
      </c>
      <c r="U1580" s="11">
        <f>VLOOKUP(tblSalaries[[#This Row],[Region]],SReg,2,FALSE)</f>
        <v>1</v>
      </c>
      <c r="V1580" s="11">
        <f>VLOOKUP(tblSalaries[[#This Row],[How many hours of a day you work on Excel]],SHours,2,FALSE)</f>
        <v>0</v>
      </c>
      <c r="W1580" s="11">
        <f>IF(tblSalaries[[#This Row],[Years of Experience]]="",Filters!$I$10,VLOOKUP(tblSalaries[[#This Row],[Years of Experience]],Filters!$G$3:$I$9,3,TRUE))</f>
        <v>0</v>
      </c>
    </row>
    <row r="1581" spans="2:23" ht="15" customHeight="1" x14ac:dyDescent="0.25">
      <c r="B1581" t="s">
        <v>2977</v>
      </c>
      <c r="C1581" s="1">
        <v>41062.145358796297</v>
      </c>
      <c r="D1581">
        <v>33887.832849446611</v>
      </c>
      <c r="E1581" t="s">
        <v>126</v>
      </c>
      <c r="F1581" t="s">
        <v>17</v>
      </c>
      <c r="G1581" t="s">
        <v>59</v>
      </c>
      <c r="H1581" t="s">
        <v>10</v>
      </c>
      <c r="I1581">
        <v>1</v>
      </c>
      <c r="J1581" t="str">
        <f>VLOOKUP(tblSalaries[[#This Row],[clean Country]],tblCountries[[#All],[Mapping]:[Region]],2,FALSE)</f>
        <v>EMEA</v>
      </c>
      <c r="L1581" s="9" t="str">
        <f>IF($T1581,tblSalaries[[#This Row],[Salary in USD]],"")</f>
        <v/>
      </c>
      <c r="M1581" s="9" t="str">
        <f>IF($T1581,tblSalaries[[#This Row],[Your Job Title]],"")</f>
        <v/>
      </c>
      <c r="N1581" s="9" t="str">
        <f>IF($T1581,tblSalaries[[#This Row],[Job Type]],"")</f>
        <v/>
      </c>
      <c r="O1581" s="9" t="str">
        <f>IF($T1581,tblSalaries[[#This Row],[clean Country]],"")</f>
        <v/>
      </c>
      <c r="P1581" s="9" t="str">
        <f>IF($T1581,tblSalaries[[#This Row],[How many hours of a day you work on Excel]],"")</f>
        <v/>
      </c>
      <c r="Q1581" s="9" t="str">
        <f>IF($T1581,tblSalaries[[#This Row],[Years of Experience]],"")</f>
        <v/>
      </c>
      <c r="R1581" s="9" t="str">
        <f>IF($T1581,tblSalaries[[#This Row],[Region]],"")</f>
        <v/>
      </c>
      <c r="T1581" s="11">
        <f t="shared" si="24"/>
        <v>0</v>
      </c>
      <c r="U1581" s="11">
        <f>VLOOKUP(tblSalaries[[#This Row],[Region]],SReg,2,FALSE)</f>
        <v>0</v>
      </c>
      <c r="V1581" s="11">
        <f>VLOOKUP(tblSalaries[[#This Row],[How many hours of a day you work on Excel]],SHours,2,FALSE)</f>
        <v>1</v>
      </c>
      <c r="W1581" s="11">
        <f>IF(tblSalaries[[#This Row],[Years of Experience]]="",Filters!$I$10,VLOOKUP(tblSalaries[[#This Row],[Years of Experience]],Filters!$G$3:$I$9,3,TRUE))</f>
        <v>0</v>
      </c>
    </row>
    <row r="1582" spans="2:23" ht="15" customHeight="1" x14ac:dyDescent="0.25">
      <c r="B1582" t="s">
        <v>2978</v>
      </c>
      <c r="C1582" s="1">
        <v>41062.201180555552</v>
      </c>
      <c r="D1582">
        <v>60000</v>
      </c>
      <c r="E1582" t="s">
        <v>126</v>
      </c>
      <c r="F1582" t="s">
        <v>17</v>
      </c>
      <c r="G1582" t="s">
        <v>12</v>
      </c>
      <c r="H1582" t="s">
        <v>15</v>
      </c>
      <c r="I1582">
        <v>1</v>
      </c>
      <c r="J1582" t="str">
        <f>VLOOKUP(tblSalaries[[#This Row],[clean Country]],tblCountries[[#All],[Mapping]:[Region]],2,FALSE)</f>
        <v>USA</v>
      </c>
      <c r="L1582" s="9" t="str">
        <f>IF($T1582,tblSalaries[[#This Row],[Salary in USD]],"")</f>
        <v/>
      </c>
      <c r="M1582" s="9" t="str">
        <f>IF($T1582,tblSalaries[[#This Row],[Your Job Title]],"")</f>
        <v/>
      </c>
      <c r="N1582" s="9" t="str">
        <f>IF($T1582,tblSalaries[[#This Row],[Job Type]],"")</f>
        <v/>
      </c>
      <c r="O1582" s="9" t="str">
        <f>IF($T1582,tblSalaries[[#This Row],[clean Country]],"")</f>
        <v/>
      </c>
      <c r="P1582" s="9" t="str">
        <f>IF($T1582,tblSalaries[[#This Row],[How many hours of a day you work on Excel]],"")</f>
        <v/>
      </c>
      <c r="Q1582" s="9" t="str">
        <f>IF($T1582,tblSalaries[[#This Row],[Years of Experience]],"")</f>
        <v/>
      </c>
      <c r="R1582" s="9" t="str">
        <f>IF($T1582,tblSalaries[[#This Row],[Region]],"")</f>
        <v/>
      </c>
      <c r="T1582" s="11">
        <f t="shared" si="24"/>
        <v>0</v>
      </c>
      <c r="U1582" s="11">
        <f>VLOOKUP(tblSalaries[[#This Row],[Region]],SReg,2,FALSE)</f>
        <v>1</v>
      </c>
      <c r="V1582" s="11">
        <f>VLOOKUP(tblSalaries[[#This Row],[How many hours of a day you work on Excel]],SHours,2,FALSE)</f>
        <v>0</v>
      </c>
      <c r="W1582" s="11">
        <f>IF(tblSalaries[[#This Row],[Years of Experience]]="",Filters!$I$10,VLOOKUP(tblSalaries[[#This Row],[Years of Experience]],Filters!$G$3:$I$9,3,TRUE))</f>
        <v>0</v>
      </c>
    </row>
    <row r="1583" spans="2:23" ht="15" customHeight="1" x14ac:dyDescent="0.25">
      <c r="B1583" t="s">
        <v>2979</v>
      </c>
      <c r="C1583" s="1">
        <v>41062.265104166669</v>
      </c>
      <c r="D1583">
        <v>32884</v>
      </c>
      <c r="E1583" t="s">
        <v>221</v>
      </c>
      <c r="F1583" t="s">
        <v>17</v>
      </c>
      <c r="G1583" t="s">
        <v>12</v>
      </c>
      <c r="H1583" t="s">
        <v>10</v>
      </c>
      <c r="I1583">
        <v>10</v>
      </c>
      <c r="J1583" t="str">
        <f>VLOOKUP(tblSalaries[[#This Row],[clean Country]],tblCountries[[#All],[Mapping]:[Region]],2,FALSE)</f>
        <v>USA</v>
      </c>
      <c r="L1583" s="9">
        <f>IF($T1583,tblSalaries[[#This Row],[Salary in USD]],"")</f>
        <v>32884</v>
      </c>
      <c r="M1583" s="9" t="str">
        <f>IF($T1583,tblSalaries[[#This Row],[Your Job Title]],"")</f>
        <v>Administrative Assistant</v>
      </c>
      <c r="N1583" s="9" t="str">
        <f>IF($T1583,tblSalaries[[#This Row],[Job Type]],"")</f>
        <v>Analyst</v>
      </c>
      <c r="O1583" s="9" t="str">
        <f>IF($T1583,tblSalaries[[#This Row],[clean Country]],"")</f>
        <v>USA</v>
      </c>
      <c r="P1583" s="9" t="str">
        <f>IF($T1583,tblSalaries[[#This Row],[How many hours of a day you work on Excel]],"")</f>
        <v>All the 8 hours baby, all the 8!</v>
      </c>
      <c r="Q1583" s="9">
        <f>IF($T1583,tblSalaries[[#This Row],[Years of Experience]],"")</f>
        <v>10</v>
      </c>
      <c r="R1583" s="9" t="str">
        <f>IF($T1583,tblSalaries[[#This Row],[Region]],"")</f>
        <v>USA</v>
      </c>
      <c r="T1583" s="11">
        <f t="shared" si="24"/>
        <v>1</v>
      </c>
      <c r="U1583" s="11">
        <f>VLOOKUP(tblSalaries[[#This Row],[Region]],SReg,2,FALSE)</f>
        <v>1</v>
      </c>
      <c r="V1583" s="11">
        <f>VLOOKUP(tblSalaries[[#This Row],[How many hours of a day you work on Excel]],SHours,2,FALSE)</f>
        <v>1</v>
      </c>
      <c r="W1583" s="11">
        <f>IF(tblSalaries[[#This Row],[Years of Experience]]="",Filters!$I$10,VLOOKUP(tblSalaries[[#This Row],[Years of Experience]],Filters!$G$3:$I$9,3,TRUE))</f>
        <v>1</v>
      </c>
    </row>
    <row r="1584" spans="2:23" ht="15" customHeight="1" x14ac:dyDescent="0.25">
      <c r="B1584" t="s">
        <v>2980</v>
      </c>
      <c r="C1584" s="1">
        <v>41062.271770833337</v>
      </c>
      <c r="D1584">
        <v>42000</v>
      </c>
      <c r="E1584" t="s">
        <v>1218</v>
      </c>
      <c r="F1584" t="s">
        <v>17</v>
      </c>
      <c r="G1584" t="s">
        <v>12</v>
      </c>
      <c r="H1584" t="s">
        <v>7</v>
      </c>
      <c r="I1584">
        <v>2</v>
      </c>
      <c r="J1584" t="str">
        <f>VLOOKUP(tblSalaries[[#This Row],[clean Country]],tblCountries[[#All],[Mapping]:[Region]],2,FALSE)</f>
        <v>USA</v>
      </c>
      <c r="L1584" s="9" t="str">
        <f>IF($T1584,tblSalaries[[#This Row],[Salary in USD]],"")</f>
        <v/>
      </c>
      <c r="M1584" s="9" t="str">
        <f>IF($T1584,tblSalaries[[#This Row],[Your Job Title]],"")</f>
        <v/>
      </c>
      <c r="N1584" s="9" t="str">
        <f>IF($T1584,tblSalaries[[#This Row],[Job Type]],"")</f>
        <v/>
      </c>
      <c r="O1584" s="9" t="str">
        <f>IF($T1584,tblSalaries[[#This Row],[clean Country]],"")</f>
        <v/>
      </c>
      <c r="P1584" s="9" t="str">
        <f>IF($T1584,tblSalaries[[#This Row],[How many hours of a day you work on Excel]],"")</f>
        <v/>
      </c>
      <c r="Q1584" s="9" t="str">
        <f>IF($T1584,tblSalaries[[#This Row],[Years of Experience]],"")</f>
        <v/>
      </c>
      <c r="R1584" s="9" t="str">
        <f>IF($T1584,tblSalaries[[#This Row],[Region]],"")</f>
        <v/>
      </c>
      <c r="T1584" s="11">
        <f t="shared" si="24"/>
        <v>0</v>
      </c>
      <c r="U1584" s="11">
        <f>VLOOKUP(tblSalaries[[#This Row],[Region]],SReg,2,FALSE)</f>
        <v>1</v>
      </c>
      <c r="V1584" s="11">
        <f>VLOOKUP(tblSalaries[[#This Row],[How many hours of a day you work on Excel]],SHours,2,FALSE)</f>
        <v>1</v>
      </c>
      <c r="W1584" s="11">
        <f>IF(tblSalaries[[#This Row],[Years of Experience]]="",Filters!$I$10,VLOOKUP(tblSalaries[[#This Row],[Years of Experience]],Filters!$G$3:$I$9,3,TRUE))</f>
        <v>0</v>
      </c>
    </row>
    <row r="1585" spans="2:23" ht="15" customHeight="1" x14ac:dyDescent="0.25">
      <c r="B1585" t="s">
        <v>2981</v>
      </c>
      <c r="C1585" s="1">
        <v>41062.280150462961</v>
      </c>
      <c r="D1585">
        <v>68000</v>
      </c>
      <c r="E1585" t="s">
        <v>333</v>
      </c>
      <c r="F1585" t="s">
        <v>17</v>
      </c>
      <c r="G1585" t="s">
        <v>12</v>
      </c>
      <c r="H1585" t="s">
        <v>7</v>
      </c>
      <c r="I1585">
        <v>12</v>
      </c>
      <c r="J1585" t="str">
        <f>VLOOKUP(tblSalaries[[#This Row],[clean Country]],tblCountries[[#All],[Mapping]:[Region]],2,FALSE)</f>
        <v>USA</v>
      </c>
      <c r="L1585" s="9">
        <f>IF($T1585,tblSalaries[[#This Row],[Salary in USD]],"")</f>
        <v>68000</v>
      </c>
      <c r="M1585" s="9" t="str">
        <f>IF($T1585,tblSalaries[[#This Row],[Your Job Title]],"")</f>
        <v>Supply Chain Analyst</v>
      </c>
      <c r="N1585" s="9" t="str">
        <f>IF($T1585,tblSalaries[[#This Row],[Job Type]],"")</f>
        <v>Analyst</v>
      </c>
      <c r="O1585" s="9" t="str">
        <f>IF($T1585,tblSalaries[[#This Row],[clean Country]],"")</f>
        <v>USA</v>
      </c>
      <c r="P1585" s="9" t="str">
        <f>IF($T1585,tblSalaries[[#This Row],[How many hours of a day you work on Excel]],"")</f>
        <v>4 to 6 hours a day</v>
      </c>
      <c r="Q1585" s="9">
        <f>IF($T1585,tblSalaries[[#This Row],[Years of Experience]],"")</f>
        <v>12</v>
      </c>
      <c r="R1585" s="9" t="str">
        <f>IF($T1585,tblSalaries[[#This Row],[Region]],"")</f>
        <v>USA</v>
      </c>
      <c r="T1585" s="11">
        <f t="shared" si="24"/>
        <v>1</v>
      </c>
      <c r="U1585" s="11">
        <f>VLOOKUP(tblSalaries[[#This Row],[Region]],SReg,2,FALSE)</f>
        <v>1</v>
      </c>
      <c r="V1585" s="11">
        <f>VLOOKUP(tblSalaries[[#This Row],[How many hours of a day you work on Excel]],SHours,2,FALSE)</f>
        <v>1</v>
      </c>
      <c r="W1585" s="11">
        <f>IF(tblSalaries[[#This Row],[Years of Experience]]="",Filters!$I$10,VLOOKUP(tblSalaries[[#This Row],[Years of Experience]],Filters!$G$3:$I$9,3,TRUE))</f>
        <v>1</v>
      </c>
    </row>
    <row r="1586" spans="2:23" ht="15" customHeight="1" x14ac:dyDescent="0.25">
      <c r="B1586" t="s">
        <v>2982</v>
      </c>
      <c r="C1586" s="1">
        <v>41062.320856481485</v>
      </c>
      <c r="D1586">
        <v>85000</v>
      </c>
      <c r="E1586" t="s">
        <v>75</v>
      </c>
      <c r="F1586" t="s">
        <v>258</v>
      </c>
      <c r="G1586" t="s">
        <v>12</v>
      </c>
      <c r="H1586" t="s">
        <v>15</v>
      </c>
      <c r="I1586">
        <v>8</v>
      </c>
      <c r="J1586" t="str">
        <f>VLOOKUP(tblSalaries[[#This Row],[clean Country]],tblCountries[[#All],[Mapping]:[Region]],2,FALSE)</f>
        <v>USA</v>
      </c>
      <c r="L1586" s="9" t="str">
        <f>IF($T1586,tblSalaries[[#This Row],[Salary in USD]],"")</f>
        <v/>
      </c>
      <c r="M1586" s="9" t="str">
        <f>IF($T1586,tblSalaries[[#This Row],[Your Job Title]],"")</f>
        <v/>
      </c>
      <c r="N1586" s="9" t="str">
        <f>IF($T1586,tblSalaries[[#This Row],[Job Type]],"")</f>
        <v/>
      </c>
      <c r="O1586" s="9" t="str">
        <f>IF($T1586,tblSalaries[[#This Row],[clean Country]],"")</f>
        <v/>
      </c>
      <c r="P1586" s="9" t="str">
        <f>IF($T1586,tblSalaries[[#This Row],[How many hours of a day you work on Excel]],"")</f>
        <v/>
      </c>
      <c r="Q1586" s="9" t="str">
        <f>IF($T1586,tblSalaries[[#This Row],[Years of Experience]],"")</f>
        <v/>
      </c>
      <c r="R1586" s="9" t="str">
        <f>IF($T1586,tblSalaries[[#This Row],[Region]],"")</f>
        <v/>
      </c>
      <c r="T1586" s="11">
        <f t="shared" si="24"/>
        <v>0</v>
      </c>
      <c r="U1586" s="11">
        <f>VLOOKUP(tblSalaries[[#This Row],[Region]],SReg,2,FALSE)</f>
        <v>1</v>
      </c>
      <c r="V1586" s="11">
        <f>VLOOKUP(tblSalaries[[#This Row],[How many hours of a day you work on Excel]],SHours,2,FALSE)</f>
        <v>0</v>
      </c>
      <c r="W1586" s="11">
        <f>IF(tblSalaries[[#This Row],[Years of Experience]]="",Filters!$I$10,VLOOKUP(tblSalaries[[#This Row],[Years of Experience]],Filters!$G$3:$I$9,3,TRUE))</f>
        <v>0</v>
      </c>
    </row>
    <row r="1587" spans="2:23" ht="15" customHeight="1" x14ac:dyDescent="0.25">
      <c r="B1587" t="s">
        <v>2983</v>
      </c>
      <c r="C1587" s="1">
        <v>41062.466180555559</v>
      </c>
      <c r="D1587">
        <v>13000</v>
      </c>
      <c r="E1587" t="s">
        <v>1219</v>
      </c>
      <c r="F1587" t="s">
        <v>17</v>
      </c>
      <c r="G1587" t="s">
        <v>118</v>
      </c>
      <c r="H1587" t="s">
        <v>10</v>
      </c>
      <c r="I1587">
        <v>4</v>
      </c>
      <c r="J1587" t="str">
        <f>VLOOKUP(tblSalaries[[#This Row],[clean Country]],tblCountries[[#All],[Mapping]:[Region]],2,FALSE)</f>
        <v>S AMER</v>
      </c>
      <c r="L1587" s="9" t="str">
        <f>IF($T1587,tblSalaries[[#This Row],[Salary in USD]],"")</f>
        <v/>
      </c>
      <c r="M1587" s="9" t="str">
        <f>IF($T1587,tblSalaries[[#This Row],[Your Job Title]],"")</f>
        <v/>
      </c>
      <c r="N1587" s="9" t="str">
        <f>IF($T1587,tblSalaries[[#This Row],[Job Type]],"")</f>
        <v/>
      </c>
      <c r="O1587" s="9" t="str">
        <f>IF($T1587,tblSalaries[[#This Row],[clean Country]],"")</f>
        <v/>
      </c>
      <c r="P1587" s="9" t="str">
        <f>IF($T1587,tblSalaries[[#This Row],[How many hours of a day you work on Excel]],"")</f>
        <v/>
      </c>
      <c r="Q1587" s="9" t="str">
        <f>IF($T1587,tblSalaries[[#This Row],[Years of Experience]],"")</f>
        <v/>
      </c>
      <c r="R1587" s="9" t="str">
        <f>IF($T1587,tblSalaries[[#This Row],[Region]],"")</f>
        <v/>
      </c>
      <c r="T1587" s="11">
        <f t="shared" si="24"/>
        <v>0</v>
      </c>
      <c r="U1587" s="11">
        <f>VLOOKUP(tblSalaries[[#This Row],[Region]],SReg,2,FALSE)</f>
        <v>0</v>
      </c>
      <c r="V1587" s="11">
        <f>VLOOKUP(tblSalaries[[#This Row],[How many hours of a day you work on Excel]],SHours,2,FALSE)</f>
        <v>1</v>
      </c>
      <c r="W1587" s="11">
        <f>IF(tblSalaries[[#This Row],[Years of Experience]]="",Filters!$I$10,VLOOKUP(tblSalaries[[#This Row],[Years of Experience]],Filters!$G$3:$I$9,3,TRUE))</f>
        <v>0</v>
      </c>
    </row>
    <row r="1588" spans="2:23" ht="15" customHeight="1" x14ac:dyDescent="0.25">
      <c r="B1588" t="s">
        <v>2984</v>
      </c>
      <c r="C1588" s="1">
        <v>41062.582476851851</v>
      </c>
      <c r="D1588">
        <v>15000</v>
      </c>
      <c r="E1588" t="s">
        <v>1220</v>
      </c>
      <c r="F1588" t="s">
        <v>17</v>
      </c>
      <c r="G1588" t="s">
        <v>6</v>
      </c>
      <c r="H1588" t="s">
        <v>7</v>
      </c>
      <c r="I1588">
        <v>5</v>
      </c>
      <c r="J1588" t="str">
        <f>VLOOKUP(tblSalaries[[#This Row],[clean Country]],tblCountries[[#All],[Mapping]:[Region]],2,FALSE)</f>
        <v>APAC</v>
      </c>
      <c r="L1588" s="9" t="str">
        <f>IF($T1588,tblSalaries[[#This Row],[Salary in USD]],"")</f>
        <v/>
      </c>
      <c r="M1588" s="9" t="str">
        <f>IF($T1588,tblSalaries[[#This Row],[Your Job Title]],"")</f>
        <v/>
      </c>
      <c r="N1588" s="9" t="str">
        <f>IF($T1588,tblSalaries[[#This Row],[Job Type]],"")</f>
        <v/>
      </c>
      <c r="O1588" s="9" t="str">
        <f>IF($T1588,tblSalaries[[#This Row],[clean Country]],"")</f>
        <v/>
      </c>
      <c r="P1588" s="9" t="str">
        <f>IF($T1588,tblSalaries[[#This Row],[How many hours of a day you work on Excel]],"")</f>
        <v/>
      </c>
      <c r="Q1588" s="9" t="str">
        <f>IF($T1588,tblSalaries[[#This Row],[Years of Experience]],"")</f>
        <v/>
      </c>
      <c r="R1588" s="9" t="str">
        <f>IF($T1588,tblSalaries[[#This Row],[Region]],"")</f>
        <v/>
      </c>
      <c r="T1588" s="11">
        <f t="shared" si="24"/>
        <v>0</v>
      </c>
      <c r="U1588" s="11">
        <f>VLOOKUP(tblSalaries[[#This Row],[Region]],SReg,2,FALSE)</f>
        <v>0</v>
      </c>
      <c r="V1588" s="11">
        <f>VLOOKUP(tblSalaries[[#This Row],[How many hours of a day you work on Excel]],SHours,2,FALSE)</f>
        <v>1</v>
      </c>
      <c r="W1588" s="11">
        <f>IF(tblSalaries[[#This Row],[Years of Experience]]="",Filters!$I$10,VLOOKUP(tblSalaries[[#This Row],[Years of Experience]],Filters!$G$3:$I$9,3,TRUE))</f>
        <v>0</v>
      </c>
    </row>
    <row r="1589" spans="2:23" ht="15" customHeight="1" x14ac:dyDescent="0.25">
      <c r="B1589" t="s">
        <v>2985</v>
      </c>
      <c r="C1589" s="1">
        <v>41062.732175925928</v>
      </c>
      <c r="D1589">
        <v>50000</v>
      </c>
      <c r="E1589" t="s">
        <v>1221</v>
      </c>
      <c r="F1589" t="s">
        <v>3393</v>
      </c>
      <c r="G1589" t="s">
        <v>6</v>
      </c>
      <c r="H1589" t="s">
        <v>22</v>
      </c>
      <c r="I1589">
        <v>8</v>
      </c>
      <c r="J1589" t="str">
        <f>VLOOKUP(tblSalaries[[#This Row],[clean Country]],tblCountries[[#All],[Mapping]:[Region]],2,FALSE)</f>
        <v>APAC</v>
      </c>
      <c r="L1589" s="9" t="str">
        <f>IF($T1589,tblSalaries[[#This Row],[Salary in USD]],"")</f>
        <v/>
      </c>
      <c r="M1589" s="9" t="str">
        <f>IF($T1589,tblSalaries[[#This Row],[Your Job Title]],"")</f>
        <v/>
      </c>
      <c r="N1589" s="9" t="str">
        <f>IF($T1589,tblSalaries[[#This Row],[Job Type]],"")</f>
        <v/>
      </c>
      <c r="O1589" s="9" t="str">
        <f>IF($T1589,tblSalaries[[#This Row],[clean Country]],"")</f>
        <v/>
      </c>
      <c r="P1589" s="9" t="str">
        <f>IF($T1589,tblSalaries[[#This Row],[How many hours of a day you work on Excel]],"")</f>
        <v/>
      </c>
      <c r="Q1589" s="9" t="str">
        <f>IF($T1589,tblSalaries[[#This Row],[Years of Experience]],"")</f>
        <v/>
      </c>
      <c r="R1589" s="9" t="str">
        <f>IF($T1589,tblSalaries[[#This Row],[Region]],"")</f>
        <v/>
      </c>
      <c r="T1589" s="11">
        <f t="shared" si="24"/>
        <v>0</v>
      </c>
      <c r="U1589" s="11">
        <f>VLOOKUP(tblSalaries[[#This Row],[Region]],SReg,2,FALSE)</f>
        <v>0</v>
      </c>
      <c r="V1589" s="11">
        <f>VLOOKUP(tblSalaries[[#This Row],[How many hours of a day you work on Excel]],SHours,2,FALSE)</f>
        <v>0</v>
      </c>
      <c r="W1589" s="11">
        <f>IF(tblSalaries[[#This Row],[Years of Experience]]="",Filters!$I$10,VLOOKUP(tblSalaries[[#This Row],[Years of Experience]],Filters!$G$3:$I$9,3,TRUE))</f>
        <v>0</v>
      </c>
    </row>
    <row r="1590" spans="2:23" ht="15" customHeight="1" x14ac:dyDescent="0.25">
      <c r="B1590" t="s">
        <v>2986</v>
      </c>
      <c r="C1590" s="1">
        <v>41062.783009259256</v>
      </c>
      <c r="D1590">
        <v>7000</v>
      </c>
      <c r="E1590" t="s">
        <v>1222</v>
      </c>
      <c r="F1590" t="s">
        <v>3391</v>
      </c>
      <c r="G1590" t="s">
        <v>6</v>
      </c>
      <c r="H1590" t="s">
        <v>7</v>
      </c>
      <c r="I1590">
        <v>1</v>
      </c>
      <c r="J1590" t="str">
        <f>VLOOKUP(tblSalaries[[#This Row],[clean Country]],tblCountries[[#All],[Mapping]:[Region]],2,FALSE)</f>
        <v>APAC</v>
      </c>
      <c r="L1590" s="9" t="str">
        <f>IF($T1590,tblSalaries[[#This Row],[Salary in USD]],"")</f>
        <v/>
      </c>
      <c r="M1590" s="9" t="str">
        <f>IF($T1590,tblSalaries[[#This Row],[Your Job Title]],"")</f>
        <v/>
      </c>
      <c r="N1590" s="9" t="str">
        <f>IF($T1590,tblSalaries[[#This Row],[Job Type]],"")</f>
        <v/>
      </c>
      <c r="O1590" s="9" t="str">
        <f>IF($T1590,tblSalaries[[#This Row],[clean Country]],"")</f>
        <v/>
      </c>
      <c r="P1590" s="9" t="str">
        <f>IF($T1590,tblSalaries[[#This Row],[How many hours of a day you work on Excel]],"")</f>
        <v/>
      </c>
      <c r="Q1590" s="9" t="str">
        <f>IF($T1590,tblSalaries[[#This Row],[Years of Experience]],"")</f>
        <v/>
      </c>
      <c r="R1590" s="9" t="str">
        <f>IF($T1590,tblSalaries[[#This Row],[Region]],"")</f>
        <v/>
      </c>
      <c r="T1590" s="11">
        <f t="shared" si="24"/>
        <v>0</v>
      </c>
      <c r="U1590" s="11">
        <f>VLOOKUP(tblSalaries[[#This Row],[Region]],SReg,2,FALSE)</f>
        <v>0</v>
      </c>
      <c r="V1590" s="11">
        <f>VLOOKUP(tblSalaries[[#This Row],[How many hours of a day you work on Excel]],SHours,2,FALSE)</f>
        <v>1</v>
      </c>
      <c r="W1590" s="11">
        <f>IF(tblSalaries[[#This Row],[Years of Experience]]="",Filters!$I$10,VLOOKUP(tblSalaries[[#This Row],[Years of Experience]],Filters!$G$3:$I$9,3,TRUE))</f>
        <v>0</v>
      </c>
    </row>
    <row r="1591" spans="2:23" ht="15" customHeight="1" x14ac:dyDescent="0.25">
      <c r="B1591" t="s">
        <v>2987</v>
      </c>
      <c r="C1591" s="1">
        <v>41062.801793981482</v>
      </c>
      <c r="D1591">
        <v>140000</v>
      </c>
      <c r="E1591" t="s">
        <v>790</v>
      </c>
      <c r="F1591" t="s">
        <v>45</v>
      </c>
      <c r="G1591" t="s">
        <v>12</v>
      </c>
      <c r="H1591" t="s">
        <v>7</v>
      </c>
      <c r="I1591">
        <v>12</v>
      </c>
      <c r="J1591" t="str">
        <f>VLOOKUP(tblSalaries[[#This Row],[clean Country]],tblCountries[[#All],[Mapping]:[Region]],2,FALSE)</f>
        <v>USA</v>
      </c>
      <c r="L1591" s="9">
        <f>IF($T1591,tblSalaries[[#This Row],[Salary in USD]],"")</f>
        <v>140000</v>
      </c>
      <c r="M1591" s="9" t="str">
        <f>IF($T1591,tblSalaries[[#This Row],[Your Job Title]],"")</f>
        <v>sr manager</v>
      </c>
      <c r="N1591" s="9" t="str">
        <f>IF($T1591,tblSalaries[[#This Row],[Job Type]],"")</f>
        <v>Manager</v>
      </c>
      <c r="O1591" s="9" t="str">
        <f>IF($T1591,tblSalaries[[#This Row],[clean Country]],"")</f>
        <v>USA</v>
      </c>
      <c r="P1591" s="9" t="str">
        <f>IF($T1591,tblSalaries[[#This Row],[How many hours of a day you work on Excel]],"")</f>
        <v>4 to 6 hours a day</v>
      </c>
      <c r="Q1591" s="9">
        <f>IF($T1591,tblSalaries[[#This Row],[Years of Experience]],"")</f>
        <v>12</v>
      </c>
      <c r="R1591" s="9" t="str">
        <f>IF($T1591,tblSalaries[[#This Row],[Region]],"")</f>
        <v>USA</v>
      </c>
      <c r="T1591" s="11">
        <f t="shared" si="24"/>
        <v>1</v>
      </c>
      <c r="U1591" s="11">
        <f>VLOOKUP(tblSalaries[[#This Row],[Region]],SReg,2,FALSE)</f>
        <v>1</v>
      </c>
      <c r="V1591" s="11">
        <f>VLOOKUP(tblSalaries[[#This Row],[How many hours of a day you work on Excel]],SHours,2,FALSE)</f>
        <v>1</v>
      </c>
      <c r="W1591" s="11">
        <f>IF(tblSalaries[[#This Row],[Years of Experience]]="",Filters!$I$10,VLOOKUP(tblSalaries[[#This Row],[Years of Experience]],Filters!$G$3:$I$9,3,TRUE))</f>
        <v>1</v>
      </c>
    </row>
    <row r="1592" spans="2:23" ht="15" customHeight="1" x14ac:dyDescent="0.25">
      <c r="B1592" t="s">
        <v>2988</v>
      </c>
      <c r="C1592" s="1">
        <v>41062.868518518517</v>
      </c>
      <c r="D1592">
        <v>7123.1666749770275</v>
      </c>
      <c r="E1592" t="s">
        <v>1223</v>
      </c>
      <c r="F1592" t="s">
        <v>17</v>
      </c>
      <c r="G1592" t="s">
        <v>6</v>
      </c>
      <c r="H1592" t="s">
        <v>22</v>
      </c>
      <c r="I1592">
        <v>2.5</v>
      </c>
      <c r="J1592" t="str">
        <f>VLOOKUP(tblSalaries[[#This Row],[clean Country]],tblCountries[[#All],[Mapping]:[Region]],2,FALSE)</f>
        <v>APAC</v>
      </c>
      <c r="L1592" s="9" t="str">
        <f>IF($T1592,tblSalaries[[#This Row],[Salary in USD]],"")</f>
        <v/>
      </c>
      <c r="M1592" s="9" t="str">
        <f>IF($T1592,tblSalaries[[#This Row],[Your Job Title]],"")</f>
        <v/>
      </c>
      <c r="N1592" s="9" t="str">
        <f>IF($T1592,tblSalaries[[#This Row],[Job Type]],"")</f>
        <v/>
      </c>
      <c r="O1592" s="9" t="str">
        <f>IF($T1592,tblSalaries[[#This Row],[clean Country]],"")</f>
        <v/>
      </c>
      <c r="P1592" s="9" t="str">
        <f>IF($T1592,tblSalaries[[#This Row],[How many hours of a day you work on Excel]],"")</f>
        <v/>
      </c>
      <c r="Q1592" s="9" t="str">
        <f>IF($T1592,tblSalaries[[#This Row],[Years of Experience]],"")</f>
        <v/>
      </c>
      <c r="R1592" s="9" t="str">
        <f>IF($T1592,tblSalaries[[#This Row],[Region]],"")</f>
        <v/>
      </c>
      <c r="T1592" s="11">
        <f t="shared" si="24"/>
        <v>0</v>
      </c>
      <c r="U1592" s="11">
        <f>VLOOKUP(tblSalaries[[#This Row],[Region]],SReg,2,FALSE)</f>
        <v>0</v>
      </c>
      <c r="V1592" s="11">
        <f>VLOOKUP(tblSalaries[[#This Row],[How many hours of a day you work on Excel]],SHours,2,FALSE)</f>
        <v>0</v>
      </c>
      <c r="W1592" s="11">
        <f>IF(tblSalaries[[#This Row],[Years of Experience]]="",Filters!$I$10,VLOOKUP(tblSalaries[[#This Row],[Years of Experience]],Filters!$G$3:$I$9,3,TRUE))</f>
        <v>0</v>
      </c>
    </row>
    <row r="1593" spans="2:23" ht="15" customHeight="1" x14ac:dyDescent="0.25">
      <c r="B1593" t="s">
        <v>2989</v>
      </c>
      <c r="C1593" s="1">
        <v>41062.870127314818</v>
      </c>
      <c r="D1593">
        <v>58318.59606648951</v>
      </c>
      <c r="E1593" t="s">
        <v>1224</v>
      </c>
      <c r="F1593" t="s">
        <v>17</v>
      </c>
      <c r="G1593" t="s">
        <v>59</v>
      </c>
      <c r="H1593" t="s">
        <v>7</v>
      </c>
      <c r="I1593">
        <v>9</v>
      </c>
      <c r="J1593" t="str">
        <f>VLOOKUP(tblSalaries[[#This Row],[clean Country]],tblCountries[[#All],[Mapping]:[Region]],2,FALSE)</f>
        <v>EMEA</v>
      </c>
      <c r="L1593" s="9" t="str">
        <f>IF($T1593,tblSalaries[[#This Row],[Salary in USD]],"")</f>
        <v/>
      </c>
      <c r="M1593" s="9" t="str">
        <f>IF($T1593,tblSalaries[[#This Row],[Your Job Title]],"")</f>
        <v/>
      </c>
      <c r="N1593" s="9" t="str">
        <f>IF($T1593,tblSalaries[[#This Row],[Job Type]],"")</f>
        <v/>
      </c>
      <c r="O1593" s="9" t="str">
        <f>IF($T1593,tblSalaries[[#This Row],[clean Country]],"")</f>
        <v/>
      </c>
      <c r="P1593" s="9" t="str">
        <f>IF($T1593,tblSalaries[[#This Row],[How many hours of a day you work on Excel]],"")</f>
        <v/>
      </c>
      <c r="Q1593" s="9" t="str">
        <f>IF($T1593,tblSalaries[[#This Row],[Years of Experience]],"")</f>
        <v/>
      </c>
      <c r="R1593" s="9" t="str">
        <f>IF($T1593,tblSalaries[[#This Row],[Region]],"")</f>
        <v/>
      </c>
      <c r="T1593" s="11">
        <f t="shared" si="24"/>
        <v>0</v>
      </c>
      <c r="U1593" s="11">
        <f>VLOOKUP(tblSalaries[[#This Row],[Region]],SReg,2,FALSE)</f>
        <v>0</v>
      </c>
      <c r="V1593" s="11">
        <f>VLOOKUP(tblSalaries[[#This Row],[How many hours of a day you work on Excel]],SHours,2,FALSE)</f>
        <v>1</v>
      </c>
      <c r="W1593" s="11">
        <f>IF(tblSalaries[[#This Row],[Years of Experience]]="",Filters!$I$10,VLOOKUP(tblSalaries[[#This Row],[Years of Experience]],Filters!$G$3:$I$9,3,TRUE))</f>
        <v>0</v>
      </c>
    </row>
    <row r="1594" spans="2:23" ht="15" customHeight="1" x14ac:dyDescent="0.25">
      <c r="B1594" t="s">
        <v>2990</v>
      </c>
      <c r="C1594" s="1">
        <v>41062.904652777775</v>
      </c>
      <c r="D1594">
        <v>12109.383347460946</v>
      </c>
      <c r="E1594" t="s">
        <v>697</v>
      </c>
      <c r="F1594" t="s">
        <v>45</v>
      </c>
      <c r="G1594" t="s">
        <v>6</v>
      </c>
      <c r="H1594" t="s">
        <v>22</v>
      </c>
      <c r="I1594">
        <v>2</v>
      </c>
      <c r="J1594" t="str">
        <f>VLOOKUP(tblSalaries[[#This Row],[clean Country]],tblCountries[[#All],[Mapping]:[Region]],2,FALSE)</f>
        <v>APAC</v>
      </c>
      <c r="L1594" s="9" t="str">
        <f>IF($T1594,tblSalaries[[#This Row],[Salary in USD]],"")</f>
        <v/>
      </c>
      <c r="M1594" s="9" t="str">
        <f>IF($T1594,tblSalaries[[#This Row],[Your Job Title]],"")</f>
        <v/>
      </c>
      <c r="N1594" s="9" t="str">
        <f>IF($T1594,tblSalaries[[#This Row],[Job Type]],"")</f>
        <v/>
      </c>
      <c r="O1594" s="9" t="str">
        <f>IF($T1594,tblSalaries[[#This Row],[clean Country]],"")</f>
        <v/>
      </c>
      <c r="P1594" s="9" t="str">
        <f>IF($T1594,tblSalaries[[#This Row],[How many hours of a day you work on Excel]],"")</f>
        <v/>
      </c>
      <c r="Q1594" s="9" t="str">
        <f>IF($T1594,tblSalaries[[#This Row],[Years of Experience]],"")</f>
        <v/>
      </c>
      <c r="R1594" s="9" t="str">
        <f>IF($T1594,tblSalaries[[#This Row],[Region]],"")</f>
        <v/>
      </c>
      <c r="T1594" s="11">
        <f t="shared" si="24"/>
        <v>0</v>
      </c>
      <c r="U1594" s="11">
        <f>VLOOKUP(tblSalaries[[#This Row],[Region]],SReg,2,FALSE)</f>
        <v>0</v>
      </c>
      <c r="V1594" s="11">
        <f>VLOOKUP(tblSalaries[[#This Row],[How many hours of a day you work on Excel]],SHours,2,FALSE)</f>
        <v>0</v>
      </c>
      <c r="W1594" s="11">
        <f>IF(tblSalaries[[#This Row],[Years of Experience]]="",Filters!$I$10,VLOOKUP(tblSalaries[[#This Row],[Years of Experience]],Filters!$G$3:$I$9,3,TRUE))</f>
        <v>0</v>
      </c>
    </row>
    <row r="1595" spans="2:23" ht="15" customHeight="1" x14ac:dyDescent="0.25">
      <c r="B1595" t="s">
        <v>2991</v>
      </c>
      <c r="C1595" s="1">
        <v>41062.939953703702</v>
      </c>
      <c r="D1595">
        <v>55000</v>
      </c>
      <c r="E1595" t="s">
        <v>333</v>
      </c>
      <c r="F1595" t="s">
        <v>17</v>
      </c>
      <c r="G1595" t="s">
        <v>12</v>
      </c>
      <c r="H1595" t="s">
        <v>7</v>
      </c>
      <c r="I1595">
        <v>1</v>
      </c>
      <c r="J1595" t="str">
        <f>VLOOKUP(tblSalaries[[#This Row],[clean Country]],tblCountries[[#All],[Mapping]:[Region]],2,FALSE)</f>
        <v>USA</v>
      </c>
      <c r="L1595" s="9" t="str">
        <f>IF($T1595,tblSalaries[[#This Row],[Salary in USD]],"")</f>
        <v/>
      </c>
      <c r="M1595" s="9" t="str">
        <f>IF($T1595,tblSalaries[[#This Row],[Your Job Title]],"")</f>
        <v/>
      </c>
      <c r="N1595" s="9" t="str">
        <f>IF($T1595,tblSalaries[[#This Row],[Job Type]],"")</f>
        <v/>
      </c>
      <c r="O1595" s="9" t="str">
        <f>IF($T1595,tblSalaries[[#This Row],[clean Country]],"")</f>
        <v/>
      </c>
      <c r="P1595" s="9" t="str">
        <f>IF($T1595,tblSalaries[[#This Row],[How many hours of a day you work on Excel]],"")</f>
        <v/>
      </c>
      <c r="Q1595" s="9" t="str">
        <f>IF($T1595,tblSalaries[[#This Row],[Years of Experience]],"")</f>
        <v/>
      </c>
      <c r="R1595" s="9" t="str">
        <f>IF($T1595,tblSalaries[[#This Row],[Region]],"")</f>
        <v/>
      </c>
      <c r="T1595" s="11">
        <f t="shared" si="24"/>
        <v>0</v>
      </c>
      <c r="U1595" s="11">
        <f>VLOOKUP(tblSalaries[[#This Row],[Region]],SReg,2,FALSE)</f>
        <v>1</v>
      </c>
      <c r="V1595" s="11">
        <f>VLOOKUP(tblSalaries[[#This Row],[How many hours of a day you work on Excel]],SHours,2,FALSE)</f>
        <v>1</v>
      </c>
      <c r="W1595" s="11">
        <f>IF(tblSalaries[[#This Row],[Years of Experience]]="",Filters!$I$10,VLOOKUP(tblSalaries[[#This Row],[Years of Experience]],Filters!$G$3:$I$9,3,TRUE))</f>
        <v>0</v>
      </c>
    </row>
    <row r="1596" spans="2:23" ht="15" customHeight="1" x14ac:dyDescent="0.25">
      <c r="B1596" t="s">
        <v>2992</v>
      </c>
      <c r="C1596" s="1">
        <v>41062.943703703706</v>
      </c>
      <c r="D1596">
        <v>60000</v>
      </c>
      <c r="E1596" t="s">
        <v>1225</v>
      </c>
      <c r="F1596" t="s">
        <v>45</v>
      </c>
      <c r="G1596" t="s">
        <v>567</v>
      </c>
      <c r="H1596" t="s">
        <v>15</v>
      </c>
      <c r="I1596">
        <v>16</v>
      </c>
      <c r="J1596" t="str">
        <f>VLOOKUP(tblSalaries[[#This Row],[clean Country]],tblCountries[[#All],[Mapping]:[Region]],2,FALSE)</f>
        <v>APAC</v>
      </c>
      <c r="L1596" s="9" t="str">
        <f>IF($T1596,tblSalaries[[#This Row],[Salary in USD]],"")</f>
        <v/>
      </c>
      <c r="M1596" s="9" t="str">
        <f>IF($T1596,tblSalaries[[#This Row],[Your Job Title]],"")</f>
        <v/>
      </c>
      <c r="N1596" s="9" t="str">
        <f>IF($T1596,tblSalaries[[#This Row],[Job Type]],"")</f>
        <v/>
      </c>
      <c r="O1596" s="9" t="str">
        <f>IF($T1596,tblSalaries[[#This Row],[clean Country]],"")</f>
        <v/>
      </c>
      <c r="P1596" s="9" t="str">
        <f>IF($T1596,tblSalaries[[#This Row],[How many hours of a day you work on Excel]],"")</f>
        <v/>
      </c>
      <c r="Q1596" s="9" t="str">
        <f>IF($T1596,tblSalaries[[#This Row],[Years of Experience]],"")</f>
        <v/>
      </c>
      <c r="R1596" s="9" t="str">
        <f>IF($T1596,tblSalaries[[#This Row],[Region]],"")</f>
        <v/>
      </c>
      <c r="T1596" s="11">
        <f t="shared" si="24"/>
        <v>0</v>
      </c>
      <c r="U1596" s="11">
        <f>VLOOKUP(tblSalaries[[#This Row],[Region]],SReg,2,FALSE)</f>
        <v>0</v>
      </c>
      <c r="V1596" s="11">
        <f>VLOOKUP(tblSalaries[[#This Row],[How many hours of a day you work on Excel]],SHours,2,FALSE)</f>
        <v>0</v>
      </c>
      <c r="W1596" s="11">
        <f>IF(tblSalaries[[#This Row],[Years of Experience]]="",Filters!$I$10,VLOOKUP(tblSalaries[[#This Row],[Years of Experience]],Filters!$G$3:$I$9,3,TRUE))</f>
        <v>1</v>
      </c>
    </row>
    <row r="1597" spans="2:23" ht="15" customHeight="1" x14ac:dyDescent="0.25">
      <c r="B1597" t="s">
        <v>2993</v>
      </c>
      <c r="C1597" s="1">
        <v>41063.065243055556</v>
      </c>
      <c r="D1597">
        <v>5698.5333399816218</v>
      </c>
      <c r="E1597" t="s">
        <v>619</v>
      </c>
      <c r="F1597" t="s">
        <v>45</v>
      </c>
      <c r="G1597" t="s">
        <v>6</v>
      </c>
      <c r="H1597" t="s">
        <v>7</v>
      </c>
      <c r="I1597">
        <v>5</v>
      </c>
      <c r="J1597" t="str">
        <f>VLOOKUP(tblSalaries[[#This Row],[clean Country]],tblCountries[[#All],[Mapping]:[Region]],2,FALSE)</f>
        <v>APAC</v>
      </c>
      <c r="L1597" s="9" t="str">
        <f>IF($T1597,tblSalaries[[#This Row],[Salary in USD]],"")</f>
        <v/>
      </c>
      <c r="M1597" s="9" t="str">
        <f>IF($T1597,tblSalaries[[#This Row],[Your Job Title]],"")</f>
        <v/>
      </c>
      <c r="N1597" s="9" t="str">
        <f>IF($T1597,tblSalaries[[#This Row],[Job Type]],"")</f>
        <v/>
      </c>
      <c r="O1597" s="9" t="str">
        <f>IF($T1597,tblSalaries[[#This Row],[clean Country]],"")</f>
        <v/>
      </c>
      <c r="P1597" s="9" t="str">
        <f>IF($T1597,tblSalaries[[#This Row],[How many hours of a day you work on Excel]],"")</f>
        <v/>
      </c>
      <c r="Q1597" s="9" t="str">
        <f>IF($T1597,tblSalaries[[#This Row],[Years of Experience]],"")</f>
        <v/>
      </c>
      <c r="R1597" s="9" t="str">
        <f>IF($T1597,tblSalaries[[#This Row],[Region]],"")</f>
        <v/>
      </c>
      <c r="T1597" s="11">
        <f t="shared" si="24"/>
        <v>0</v>
      </c>
      <c r="U1597" s="11">
        <f>VLOOKUP(tblSalaries[[#This Row],[Region]],SReg,2,FALSE)</f>
        <v>0</v>
      </c>
      <c r="V1597" s="11">
        <f>VLOOKUP(tblSalaries[[#This Row],[How many hours of a day you work on Excel]],SHours,2,FALSE)</f>
        <v>1</v>
      </c>
      <c r="W1597" s="11">
        <f>IF(tblSalaries[[#This Row],[Years of Experience]]="",Filters!$I$10,VLOOKUP(tblSalaries[[#This Row],[Years of Experience]],Filters!$G$3:$I$9,3,TRUE))</f>
        <v>0</v>
      </c>
    </row>
    <row r="1598" spans="2:23" ht="15" customHeight="1" x14ac:dyDescent="0.25">
      <c r="B1598" t="s">
        <v>2994</v>
      </c>
      <c r="C1598" s="1">
        <v>41063.067164351851</v>
      </c>
      <c r="D1598">
        <v>9376.2513877177607</v>
      </c>
      <c r="E1598" t="s">
        <v>1226</v>
      </c>
      <c r="F1598" t="s">
        <v>233</v>
      </c>
      <c r="G1598" t="s">
        <v>1227</v>
      </c>
      <c r="H1598" t="s">
        <v>7</v>
      </c>
      <c r="I1598">
        <v>7</v>
      </c>
      <c r="J1598" t="str">
        <f>VLOOKUP(tblSalaries[[#This Row],[clean Country]],tblCountries[[#All],[Mapping]:[Region]],2,FALSE)</f>
        <v>EMEA</v>
      </c>
      <c r="L1598" s="9" t="str">
        <f>IF($T1598,tblSalaries[[#This Row],[Salary in USD]],"")</f>
        <v/>
      </c>
      <c r="M1598" s="9" t="str">
        <f>IF($T1598,tblSalaries[[#This Row],[Your Job Title]],"")</f>
        <v/>
      </c>
      <c r="N1598" s="9" t="str">
        <f>IF($T1598,tblSalaries[[#This Row],[Job Type]],"")</f>
        <v/>
      </c>
      <c r="O1598" s="9" t="str">
        <f>IF($T1598,tblSalaries[[#This Row],[clean Country]],"")</f>
        <v/>
      </c>
      <c r="P1598" s="9" t="str">
        <f>IF($T1598,tblSalaries[[#This Row],[How many hours of a day you work on Excel]],"")</f>
        <v/>
      </c>
      <c r="Q1598" s="9" t="str">
        <f>IF($T1598,tblSalaries[[#This Row],[Years of Experience]],"")</f>
        <v/>
      </c>
      <c r="R1598" s="9" t="str">
        <f>IF($T1598,tblSalaries[[#This Row],[Region]],"")</f>
        <v/>
      </c>
      <c r="T1598" s="11">
        <f t="shared" si="24"/>
        <v>0</v>
      </c>
      <c r="U1598" s="11">
        <f>VLOOKUP(tblSalaries[[#This Row],[Region]],SReg,2,FALSE)</f>
        <v>0</v>
      </c>
      <c r="V1598" s="11">
        <f>VLOOKUP(tblSalaries[[#This Row],[How many hours of a day you work on Excel]],SHours,2,FALSE)</f>
        <v>1</v>
      </c>
      <c r="W1598" s="11">
        <f>IF(tblSalaries[[#This Row],[Years of Experience]]="",Filters!$I$10,VLOOKUP(tblSalaries[[#This Row],[Years of Experience]],Filters!$G$3:$I$9,3,TRUE))</f>
        <v>0</v>
      </c>
    </row>
    <row r="1599" spans="2:23" ht="15" customHeight="1" x14ac:dyDescent="0.25">
      <c r="B1599" t="s">
        <v>2995</v>
      </c>
      <c r="C1599" s="1">
        <v>41063.088009259256</v>
      </c>
      <c r="D1599">
        <v>94570.696324037053</v>
      </c>
      <c r="E1599" t="s">
        <v>126</v>
      </c>
      <c r="F1599" t="s">
        <v>17</v>
      </c>
      <c r="G1599" t="s">
        <v>59</v>
      </c>
      <c r="H1599" t="s">
        <v>7</v>
      </c>
      <c r="I1599">
        <v>5</v>
      </c>
      <c r="J1599" t="str">
        <f>VLOOKUP(tblSalaries[[#This Row],[clean Country]],tblCountries[[#All],[Mapping]:[Region]],2,FALSE)</f>
        <v>EMEA</v>
      </c>
      <c r="L1599" s="9" t="str">
        <f>IF($T1599,tblSalaries[[#This Row],[Salary in USD]],"")</f>
        <v/>
      </c>
      <c r="M1599" s="9" t="str">
        <f>IF($T1599,tblSalaries[[#This Row],[Your Job Title]],"")</f>
        <v/>
      </c>
      <c r="N1599" s="9" t="str">
        <f>IF($T1599,tblSalaries[[#This Row],[Job Type]],"")</f>
        <v/>
      </c>
      <c r="O1599" s="9" t="str">
        <f>IF($T1599,tblSalaries[[#This Row],[clean Country]],"")</f>
        <v/>
      </c>
      <c r="P1599" s="9" t="str">
        <f>IF($T1599,tblSalaries[[#This Row],[How many hours of a day you work on Excel]],"")</f>
        <v/>
      </c>
      <c r="Q1599" s="9" t="str">
        <f>IF($T1599,tblSalaries[[#This Row],[Years of Experience]],"")</f>
        <v/>
      </c>
      <c r="R1599" s="9" t="str">
        <f>IF($T1599,tblSalaries[[#This Row],[Region]],"")</f>
        <v/>
      </c>
      <c r="T1599" s="11">
        <f t="shared" si="24"/>
        <v>0</v>
      </c>
      <c r="U1599" s="11">
        <f>VLOOKUP(tblSalaries[[#This Row],[Region]],SReg,2,FALSE)</f>
        <v>0</v>
      </c>
      <c r="V1599" s="11">
        <f>VLOOKUP(tblSalaries[[#This Row],[How many hours of a day you work on Excel]],SHours,2,FALSE)</f>
        <v>1</v>
      </c>
      <c r="W1599" s="11">
        <f>IF(tblSalaries[[#This Row],[Years of Experience]]="",Filters!$I$10,VLOOKUP(tblSalaries[[#This Row],[Years of Experience]],Filters!$G$3:$I$9,3,TRUE))</f>
        <v>0</v>
      </c>
    </row>
    <row r="1600" spans="2:23" ht="15" customHeight="1" x14ac:dyDescent="0.25">
      <c r="B1600" t="s">
        <v>2996</v>
      </c>
      <c r="C1600" s="1">
        <v>41063.121203703704</v>
      </c>
      <c r="D1600">
        <v>36000</v>
      </c>
      <c r="E1600" t="s">
        <v>1228</v>
      </c>
      <c r="F1600" t="s">
        <v>294</v>
      </c>
      <c r="G1600" t="s">
        <v>1229</v>
      </c>
      <c r="H1600" t="s">
        <v>7</v>
      </c>
      <c r="I1600">
        <v>5</v>
      </c>
      <c r="J1600" t="str">
        <f>VLOOKUP(tblSalaries[[#This Row],[clean Country]],tblCountries[[#All],[Mapping]:[Region]],2,FALSE)</f>
        <v>EMEA</v>
      </c>
      <c r="L1600" s="9" t="str">
        <f>IF($T1600,tblSalaries[[#This Row],[Salary in USD]],"")</f>
        <v/>
      </c>
      <c r="M1600" s="9" t="str">
        <f>IF($T1600,tblSalaries[[#This Row],[Your Job Title]],"")</f>
        <v/>
      </c>
      <c r="N1600" s="9" t="str">
        <f>IF($T1600,tblSalaries[[#This Row],[Job Type]],"")</f>
        <v/>
      </c>
      <c r="O1600" s="9" t="str">
        <f>IF($T1600,tblSalaries[[#This Row],[clean Country]],"")</f>
        <v/>
      </c>
      <c r="P1600" s="9" t="str">
        <f>IF($T1600,tblSalaries[[#This Row],[How many hours of a day you work on Excel]],"")</f>
        <v/>
      </c>
      <c r="Q1600" s="9" t="str">
        <f>IF($T1600,tblSalaries[[#This Row],[Years of Experience]],"")</f>
        <v/>
      </c>
      <c r="R1600" s="9" t="str">
        <f>IF($T1600,tblSalaries[[#This Row],[Region]],"")</f>
        <v/>
      </c>
      <c r="T1600" s="11">
        <f t="shared" si="24"/>
        <v>0</v>
      </c>
      <c r="U1600" s="11">
        <f>VLOOKUP(tblSalaries[[#This Row],[Region]],SReg,2,FALSE)</f>
        <v>0</v>
      </c>
      <c r="V1600" s="11">
        <f>VLOOKUP(tblSalaries[[#This Row],[How many hours of a day you work on Excel]],SHours,2,FALSE)</f>
        <v>1</v>
      </c>
      <c r="W1600" s="11">
        <f>IF(tblSalaries[[#This Row],[Years of Experience]]="",Filters!$I$10,VLOOKUP(tblSalaries[[#This Row],[Years of Experience]],Filters!$G$3:$I$9,3,TRUE))</f>
        <v>0</v>
      </c>
    </row>
    <row r="1601" spans="2:23" ht="15" customHeight="1" x14ac:dyDescent="0.25">
      <c r="B1601" t="s">
        <v>2997</v>
      </c>
      <c r="C1601" s="1">
        <v>41063.17690972222</v>
      </c>
      <c r="D1601">
        <v>65889.291743537498</v>
      </c>
      <c r="E1601" t="s">
        <v>1230</v>
      </c>
      <c r="F1601" t="s">
        <v>45</v>
      </c>
      <c r="G1601" t="s">
        <v>6</v>
      </c>
      <c r="H1601" t="s">
        <v>10</v>
      </c>
      <c r="I1601">
        <v>4</v>
      </c>
      <c r="J1601" t="str">
        <f>VLOOKUP(tblSalaries[[#This Row],[clean Country]],tblCountries[[#All],[Mapping]:[Region]],2,FALSE)</f>
        <v>APAC</v>
      </c>
      <c r="L1601" s="9" t="str">
        <f>IF($T1601,tblSalaries[[#This Row],[Salary in USD]],"")</f>
        <v/>
      </c>
      <c r="M1601" s="9" t="str">
        <f>IF($T1601,tblSalaries[[#This Row],[Your Job Title]],"")</f>
        <v/>
      </c>
      <c r="N1601" s="9" t="str">
        <f>IF($T1601,tblSalaries[[#This Row],[Job Type]],"")</f>
        <v/>
      </c>
      <c r="O1601" s="9" t="str">
        <f>IF($T1601,tblSalaries[[#This Row],[clean Country]],"")</f>
        <v/>
      </c>
      <c r="P1601" s="9" t="str">
        <f>IF($T1601,tblSalaries[[#This Row],[How many hours of a day you work on Excel]],"")</f>
        <v/>
      </c>
      <c r="Q1601" s="9" t="str">
        <f>IF($T1601,tblSalaries[[#This Row],[Years of Experience]],"")</f>
        <v/>
      </c>
      <c r="R1601" s="9" t="str">
        <f>IF($T1601,tblSalaries[[#This Row],[Region]],"")</f>
        <v/>
      </c>
      <c r="T1601" s="11">
        <f t="shared" si="24"/>
        <v>0</v>
      </c>
      <c r="U1601" s="11">
        <f>VLOOKUP(tblSalaries[[#This Row],[Region]],SReg,2,FALSE)</f>
        <v>0</v>
      </c>
      <c r="V1601" s="11">
        <f>VLOOKUP(tblSalaries[[#This Row],[How many hours of a day you work on Excel]],SHours,2,FALSE)</f>
        <v>1</v>
      </c>
      <c r="W1601" s="11">
        <f>IF(tblSalaries[[#This Row],[Years of Experience]]="",Filters!$I$10,VLOOKUP(tblSalaries[[#This Row],[Years of Experience]],Filters!$G$3:$I$9,3,TRUE))</f>
        <v>0</v>
      </c>
    </row>
    <row r="1602" spans="2:23" ht="15" customHeight="1" x14ac:dyDescent="0.25">
      <c r="B1602" t="s">
        <v>2998</v>
      </c>
      <c r="C1602" s="1">
        <v>41063.196458333332</v>
      </c>
      <c r="D1602">
        <v>106000</v>
      </c>
      <c r="E1602" t="s">
        <v>1231</v>
      </c>
      <c r="F1602" t="s">
        <v>17</v>
      </c>
      <c r="G1602" t="s">
        <v>660</v>
      </c>
      <c r="H1602" t="s">
        <v>22</v>
      </c>
      <c r="I1602">
        <v>7</v>
      </c>
      <c r="J1602" t="str">
        <f>VLOOKUP(tblSalaries[[#This Row],[clean Country]],tblCountries[[#All],[Mapping]:[Region]],2,FALSE)</f>
        <v>EMEA</v>
      </c>
      <c r="L1602" s="9" t="str">
        <f>IF($T1602,tblSalaries[[#This Row],[Salary in USD]],"")</f>
        <v/>
      </c>
      <c r="M1602" s="9" t="str">
        <f>IF($T1602,tblSalaries[[#This Row],[Your Job Title]],"")</f>
        <v/>
      </c>
      <c r="N1602" s="9" t="str">
        <f>IF($T1602,tblSalaries[[#This Row],[Job Type]],"")</f>
        <v/>
      </c>
      <c r="O1602" s="9" t="str">
        <f>IF($T1602,tblSalaries[[#This Row],[clean Country]],"")</f>
        <v/>
      </c>
      <c r="P1602" s="9" t="str">
        <f>IF($T1602,tblSalaries[[#This Row],[How many hours of a day you work on Excel]],"")</f>
        <v/>
      </c>
      <c r="Q1602" s="9" t="str">
        <f>IF($T1602,tblSalaries[[#This Row],[Years of Experience]],"")</f>
        <v/>
      </c>
      <c r="R1602" s="9" t="str">
        <f>IF($T1602,tblSalaries[[#This Row],[Region]],"")</f>
        <v/>
      </c>
      <c r="T1602" s="11">
        <f t="shared" si="24"/>
        <v>0</v>
      </c>
      <c r="U1602" s="11">
        <f>VLOOKUP(tblSalaries[[#This Row],[Region]],SReg,2,FALSE)</f>
        <v>0</v>
      </c>
      <c r="V1602" s="11">
        <f>VLOOKUP(tblSalaries[[#This Row],[How many hours of a day you work on Excel]],SHours,2,FALSE)</f>
        <v>0</v>
      </c>
      <c r="W1602" s="11">
        <f>IF(tblSalaries[[#This Row],[Years of Experience]]="",Filters!$I$10,VLOOKUP(tblSalaries[[#This Row],[Years of Experience]],Filters!$G$3:$I$9,3,TRUE))</f>
        <v>0</v>
      </c>
    </row>
    <row r="1603" spans="2:23" ht="15" customHeight="1" x14ac:dyDescent="0.25">
      <c r="B1603" t="s">
        <v>2999</v>
      </c>
      <c r="C1603" s="1">
        <v>41063.30332175926</v>
      </c>
      <c r="D1603">
        <v>82888.5550559455</v>
      </c>
      <c r="E1603" t="s">
        <v>391</v>
      </c>
      <c r="F1603" t="s">
        <v>391</v>
      </c>
      <c r="G1603" t="s">
        <v>660</v>
      </c>
      <c r="H1603" t="s">
        <v>7</v>
      </c>
      <c r="I1603">
        <v>18</v>
      </c>
      <c r="J1603" t="str">
        <f>VLOOKUP(tblSalaries[[#This Row],[clean Country]],tblCountries[[#All],[Mapping]:[Region]],2,FALSE)</f>
        <v>EMEA</v>
      </c>
      <c r="L1603" s="9" t="str">
        <f>IF($T1603,tblSalaries[[#This Row],[Salary in USD]],"")</f>
        <v/>
      </c>
      <c r="M1603" s="9" t="str">
        <f>IF($T1603,tblSalaries[[#This Row],[Your Job Title]],"")</f>
        <v/>
      </c>
      <c r="N1603" s="9" t="str">
        <f>IF($T1603,tblSalaries[[#This Row],[Job Type]],"")</f>
        <v/>
      </c>
      <c r="O1603" s="9" t="str">
        <f>IF($T1603,tblSalaries[[#This Row],[clean Country]],"")</f>
        <v/>
      </c>
      <c r="P1603" s="9" t="str">
        <f>IF($T1603,tblSalaries[[#This Row],[How many hours of a day you work on Excel]],"")</f>
        <v/>
      </c>
      <c r="Q1603" s="9" t="str">
        <f>IF($T1603,tblSalaries[[#This Row],[Years of Experience]],"")</f>
        <v/>
      </c>
      <c r="R1603" s="9" t="str">
        <f>IF($T1603,tblSalaries[[#This Row],[Region]],"")</f>
        <v/>
      </c>
      <c r="T1603" s="11">
        <f t="shared" si="24"/>
        <v>0</v>
      </c>
      <c r="U1603" s="11">
        <f>VLOOKUP(tblSalaries[[#This Row],[Region]],SReg,2,FALSE)</f>
        <v>0</v>
      </c>
      <c r="V1603" s="11">
        <f>VLOOKUP(tblSalaries[[#This Row],[How many hours of a day you work on Excel]],SHours,2,FALSE)</f>
        <v>1</v>
      </c>
      <c r="W1603" s="11">
        <f>IF(tblSalaries[[#This Row],[Years of Experience]]="",Filters!$I$10,VLOOKUP(tblSalaries[[#This Row],[Years of Experience]],Filters!$G$3:$I$9,3,TRUE))</f>
        <v>1</v>
      </c>
    </row>
    <row r="1604" spans="2:23" ht="15" customHeight="1" x14ac:dyDescent="0.25">
      <c r="B1604" t="s">
        <v>3000</v>
      </c>
      <c r="C1604" s="1">
        <v>41063.404629629629</v>
      </c>
      <c r="D1604">
        <v>59819.107020370408</v>
      </c>
      <c r="E1604" t="s">
        <v>1232</v>
      </c>
      <c r="F1604" t="s">
        <v>17</v>
      </c>
      <c r="G1604" t="s">
        <v>526</v>
      </c>
      <c r="H1604" t="s">
        <v>15</v>
      </c>
      <c r="I1604">
        <v>10</v>
      </c>
      <c r="J1604" t="str">
        <f>VLOOKUP(tblSalaries[[#This Row],[clean Country]],tblCountries[[#All],[Mapping]:[Region]],2,FALSE)</f>
        <v>APAC</v>
      </c>
      <c r="L1604" s="9" t="str">
        <f>IF($T1604,tblSalaries[[#This Row],[Salary in USD]],"")</f>
        <v/>
      </c>
      <c r="M1604" s="9" t="str">
        <f>IF($T1604,tblSalaries[[#This Row],[Your Job Title]],"")</f>
        <v/>
      </c>
      <c r="N1604" s="9" t="str">
        <f>IF($T1604,tblSalaries[[#This Row],[Job Type]],"")</f>
        <v/>
      </c>
      <c r="O1604" s="9" t="str">
        <f>IF($T1604,tblSalaries[[#This Row],[clean Country]],"")</f>
        <v/>
      </c>
      <c r="P1604" s="9" t="str">
        <f>IF($T1604,tblSalaries[[#This Row],[How many hours of a day you work on Excel]],"")</f>
        <v/>
      </c>
      <c r="Q1604" s="9" t="str">
        <f>IF($T1604,tblSalaries[[#This Row],[Years of Experience]],"")</f>
        <v/>
      </c>
      <c r="R1604" s="9" t="str">
        <f>IF($T1604,tblSalaries[[#This Row],[Region]],"")</f>
        <v/>
      </c>
      <c r="T1604" s="11">
        <f t="shared" si="24"/>
        <v>0</v>
      </c>
      <c r="U1604" s="11">
        <f>VLOOKUP(tblSalaries[[#This Row],[Region]],SReg,2,FALSE)</f>
        <v>0</v>
      </c>
      <c r="V1604" s="11">
        <f>VLOOKUP(tblSalaries[[#This Row],[How many hours of a day you work on Excel]],SHours,2,FALSE)</f>
        <v>0</v>
      </c>
      <c r="W1604" s="11">
        <f>IF(tblSalaries[[#This Row],[Years of Experience]]="",Filters!$I$10,VLOOKUP(tblSalaries[[#This Row],[Years of Experience]],Filters!$G$3:$I$9,3,TRUE))</f>
        <v>1</v>
      </c>
    </row>
    <row r="1605" spans="2:23" ht="15" customHeight="1" x14ac:dyDescent="0.25">
      <c r="B1605" t="s">
        <v>3001</v>
      </c>
      <c r="C1605" s="1">
        <v>41063.424108796295</v>
      </c>
      <c r="D1605">
        <v>6545</v>
      </c>
      <c r="E1605" t="s">
        <v>547</v>
      </c>
      <c r="F1605" t="s">
        <v>45</v>
      </c>
      <c r="G1605" t="s">
        <v>6</v>
      </c>
      <c r="H1605" t="s">
        <v>10</v>
      </c>
      <c r="I1605">
        <v>9</v>
      </c>
      <c r="J1605" t="str">
        <f>VLOOKUP(tblSalaries[[#This Row],[clean Country]],tblCountries[[#All],[Mapping]:[Region]],2,FALSE)</f>
        <v>APAC</v>
      </c>
      <c r="L1605" s="9" t="str">
        <f>IF($T1605,tblSalaries[[#This Row],[Salary in USD]],"")</f>
        <v/>
      </c>
      <c r="M1605" s="9" t="str">
        <f>IF($T1605,tblSalaries[[#This Row],[Your Job Title]],"")</f>
        <v/>
      </c>
      <c r="N1605" s="9" t="str">
        <f>IF($T1605,tblSalaries[[#This Row],[Job Type]],"")</f>
        <v/>
      </c>
      <c r="O1605" s="9" t="str">
        <f>IF($T1605,tblSalaries[[#This Row],[clean Country]],"")</f>
        <v/>
      </c>
      <c r="P1605" s="9" t="str">
        <f>IF($T1605,tblSalaries[[#This Row],[How many hours of a day you work on Excel]],"")</f>
        <v/>
      </c>
      <c r="Q1605" s="9" t="str">
        <f>IF($T1605,tblSalaries[[#This Row],[Years of Experience]],"")</f>
        <v/>
      </c>
      <c r="R1605" s="9" t="str">
        <f>IF($T1605,tblSalaries[[#This Row],[Region]],"")</f>
        <v/>
      </c>
      <c r="T1605" s="11">
        <f t="shared" si="24"/>
        <v>0</v>
      </c>
      <c r="U1605" s="11">
        <f>VLOOKUP(tblSalaries[[#This Row],[Region]],SReg,2,FALSE)</f>
        <v>0</v>
      </c>
      <c r="V1605" s="11">
        <f>VLOOKUP(tblSalaries[[#This Row],[How many hours of a day you work on Excel]],SHours,2,FALSE)</f>
        <v>1</v>
      </c>
      <c r="W1605" s="11">
        <f>IF(tblSalaries[[#This Row],[Years of Experience]]="",Filters!$I$10,VLOOKUP(tblSalaries[[#This Row],[Years of Experience]],Filters!$G$3:$I$9,3,TRUE))</f>
        <v>0</v>
      </c>
    </row>
    <row r="1606" spans="2:23" ht="15" customHeight="1" x14ac:dyDescent="0.25">
      <c r="B1606" t="s">
        <v>3002</v>
      </c>
      <c r="C1606" s="1">
        <v>41063.506562499999</v>
      </c>
      <c r="D1606">
        <v>17807.916687442568</v>
      </c>
      <c r="E1606" t="s">
        <v>1233</v>
      </c>
      <c r="F1606" t="s">
        <v>45</v>
      </c>
      <c r="G1606" t="s">
        <v>6</v>
      </c>
      <c r="H1606" t="s">
        <v>15</v>
      </c>
      <c r="I1606">
        <v>13</v>
      </c>
      <c r="J1606" t="str">
        <f>VLOOKUP(tblSalaries[[#This Row],[clean Country]],tblCountries[[#All],[Mapping]:[Region]],2,FALSE)</f>
        <v>APAC</v>
      </c>
      <c r="L1606" s="9" t="str">
        <f>IF($T1606,tblSalaries[[#This Row],[Salary in USD]],"")</f>
        <v/>
      </c>
      <c r="M1606" s="9" t="str">
        <f>IF($T1606,tblSalaries[[#This Row],[Your Job Title]],"")</f>
        <v/>
      </c>
      <c r="N1606" s="9" t="str">
        <f>IF($T1606,tblSalaries[[#This Row],[Job Type]],"")</f>
        <v/>
      </c>
      <c r="O1606" s="9" t="str">
        <f>IF($T1606,tblSalaries[[#This Row],[clean Country]],"")</f>
        <v/>
      </c>
      <c r="P1606" s="9" t="str">
        <f>IF($T1606,tblSalaries[[#This Row],[How many hours of a day you work on Excel]],"")</f>
        <v/>
      </c>
      <c r="Q1606" s="9" t="str">
        <f>IF($T1606,tblSalaries[[#This Row],[Years of Experience]],"")</f>
        <v/>
      </c>
      <c r="R1606" s="9" t="str">
        <f>IF($T1606,tblSalaries[[#This Row],[Region]],"")</f>
        <v/>
      </c>
      <c r="T1606" s="11">
        <f t="shared" si="24"/>
        <v>0</v>
      </c>
      <c r="U1606" s="11">
        <f>VLOOKUP(tblSalaries[[#This Row],[Region]],SReg,2,FALSE)</f>
        <v>0</v>
      </c>
      <c r="V1606" s="11">
        <f>VLOOKUP(tblSalaries[[#This Row],[How many hours of a day you work on Excel]],SHours,2,FALSE)</f>
        <v>0</v>
      </c>
      <c r="W1606" s="11">
        <f>IF(tblSalaries[[#This Row],[Years of Experience]]="",Filters!$I$10,VLOOKUP(tblSalaries[[#This Row],[Years of Experience]],Filters!$G$3:$I$9,3,TRUE))</f>
        <v>1</v>
      </c>
    </row>
    <row r="1607" spans="2:23" ht="15" customHeight="1" x14ac:dyDescent="0.25">
      <c r="B1607" t="s">
        <v>3003</v>
      </c>
      <c r="C1607" s="1">
        <v>41063.511284722219</v>
      </c>
      <c r="D1607">
        <v>54000</v>
      </c>
      <c r="E1607" t="s">
        <v>1234</v>
      </c>
      <c r="F1607" t="s">
        <v>3393</v>
      </c>
      <c r="G1607" t="s">
        <v>12</v>
      </c>
      <c r="H1607" t="s">
        <v>7</v>
      </c>
      <c r="I1607">
        <v>10</v>
      </c>
      <c r="J1607" t="str">
        <f>VLOOKUP(tblSalaries[[#This Row],[clean Country]],tblCountries[[#All],[Mapping]:[Region]],2,FALSE)</f>
        <v>USA</v>
      </c>
      <c r="L1607" s="9">
        <f>IF($T1607,tblSalaries[[#This Row],[Salary in USD]],"")</f>
        <v>54000</v>
      </c>
      <c r="M1607" s="9" t="str">
        <f>IF($T1607,tblSalaries[[#This Row],[Your Job Title]],"")</f>
        <v>assistant director of finance</v>
      </c>
      <c r="N1607" s="9" t="str">
        <f>IF($T1607,tblSalaries[[#This Row],[Job Type]],"")</f>
        <v>CXO or Top Mgmt.</v>
      </c>
      <c r="O1607" s="9" t="str">
        <f>IF($T1607,tblSalaries[[#This Row],[clean Country]],"")</f>
        <v>USA</v>
      </c>
      <c r="P1607" s="9" t="str">
        <f>IF($T1607,tblSalaries[[#This Row],[How many hours of a day you work on Excel]],"")</f>
        <v>4 to 6 hours a day</v>
      </c>
      <c r="Q1607" s="9">
        <f>IF($T1607,tblSalaries[[#This Row],[Years of Experience]],"")</f>
        <v>10</v>
      </c>
      <c r="R1607" s="9" t="str">
        <f>IF($T1607,tblSalaries[[#This Row],[Region]],"")</f>
        <v>USA</v>
      </c>
      <c r="T1607" s="11">
        <f t="shared" ref="T1607:T1670" si="25">U1607*V1607*W1607</f>
        <v>1</v>
      </c>
      <c r="U1607" s="11">
        <f>VLOOKUP(tblSalaries[[#This Row],[Region]],SReg,2,FALSE)</f>
        <v>1</v>
      </c>
      <c r="V1607" s="11">
        <f>VLOOKUP(tblSalaries[[#This Row],[How many hours of a day you work on Excel]],SHours,2,FALSE)</f>
        <v>1</v>
      </c>
      <c r="W1607" s="11">
        <f>IF(tblSalaries[[#This Row],[Years of Experience]]="",Filters!$I$10,VLOOKUP(tblSalaries[[#This Row],[Years of Experience]],Filters!$G$3:$I$9,3,TRUE))</f>
        <v>1</v>
      </c>
    </row>
    <row r="1608" spans="2:23" ht="15" customHeight="1" x14ac:dyDescent="0.25">
      <c r="B1608" t="s">
        <v>3004</v>
      </c>
      <c r="C1608" s="1">
        <v>41063.518831018519</v>
      </c>
      <c r="D1608">
        <v>100000</v>
      </c>
      <c r="E1608" t="s">
        <v>294</v>
      </c>
      <c r="F1608" t="s">
        <v>294</v>
      </c>
      <c r="G1608" t="s">
        <v>12</v>
      </c>
      <c r="H1608" t="s">
        <v>15</v>
      </c>
      <c r="I1608">
        <v>4</v>
      </c>
      <c r="J1608" t="str">
        <f>VLOOKUP(tblSalaries[[#This Row],[clean Country]],tblCountries[[#All],[Mapping]:[Region]],2,FALSE)</f>
        <v>USA</v>
      </c>
      <c r="L1608" s="9" t="str">
        <f>IF($T1608,tblSalaries[[#This Row],[Salary in USD]],"")</f>
        <v/>
      </c>
      <c r="M1608" s="9" t="str">
        <f>IF($T1608,tblSalaries[[#This Row],[Your Job Title]],"")</f>
        <v/>
      </c>
      <c r="N1608" s="9" t="str">
        <f>IF($T1608,tblSalaries[[#This Row],[Job Type]],"")</f>
        <v/>
      </c>
      <c r="O1608" s="9" t="str">
        <f>IF($T1608,tblSalaries[[#This Row],[clean Country]],"")</f>
        <v/>
      </c>
      <c r="P1608" s="9" t="str">
        <f>IF($T1608,tblSalaries[[#This Row],[How many hours of a day you work on Excel]],"")</f>
        <v/>
      </c>
      <c r="Q1608" s="9" t="str">
        <f>IF($T1608,tblSalaries[[#This Row],[Years of Experience]],"")</f>
        <v/>
      </c>
      <c r="R1608" s="9" t="str">
        <f>IF($T1608,tblSalaries[[#This Row],[Region]],"")</f>
        <v/>
      </c>
      <c r="T1608" s="11">
        <f t="shared" si="25"/>
        <v>0</v>
      </c>
      <c r="U1608" s="11">
        <f>VLOOKUP(tblSalaries[[#This Row],[Region]],SReg,2,FALSE)</f>
        <v>1</v>
      </c>
      <c r="V1608" s="11">
        <f>VLOOKUP(tblSalaries[[#This Row],[How many hours of a day you work on Excel]],SHours,2,FALSE)</f>
        <v>0</v>
      </c>
      <c r="W1608" s="11">
        <f>IF(tblSalaries[[#This Row],[Years of Experience]]="",Filters!$I$10,VLOOKUP(tblSalaries[[#This Row],[Years of Experience]],Filters!$G$3:$I$9,3,TRUE))</f>
        <v>0</v>
      </c>
    </row>
    <row r="1609" spans="2:23" ht="15" customHeight="1" x14ac:dyDescent="0.25">
      <c r="B1609" t="s">
        <v>3005</v>
      </c>
      <c r="C1609" s="1">
        <v>41063.563043981485</v>
      </c>
      <c r="D1609">
        <v>49168.076151516347</v>
      </c>
      <c r="E1609" t="s">
        <v>708</v>
      </c>
      <c r="F1609" t="s">
        <v>17</v>
      </c>
      <c r="G1609" t="s">
        <v>74</v>
      </c>
      <c r="H1609" t="s">
        <v>7</v>
      </c>
      <c r="I1609">
        <v>5</v>
      </c>
      <c r="J1609" t="str">
        <f>VLOOKUP(tblSalaries[[#This Row],[clean Country]],tblCountries[[#All],[Mapping]:[Region]],2,FALSE)</f>
        <v>CAN</v>
      </c>
      <c r="L1609" s="9" t="str">
        <f>IF($T1609,tblSalaries[[#This Row],[Salary in USD]],"")</f>
        <v/>
      </c>
      <c r="M1609" s="9" t="str">
        <f>IF($T1609,tblSalaries[[#This Row],[Your Job Title]],"")</f>
        <v/>
      </c>
      <c r="N1609" s="9" t="str">
        <f>IF($T1609,tblSalaries[[#This Row],[Job Type]],"")</f>
        <v/>
      </c>
      <c r="O1609" s="9" t="str">
        <f>IF($T1609,tblSalaries[[#This Row],[clean Country]],"")</f>
        <v/>
      </c>
      <c r="P1609" s="9" t="str">
        <f>IF($T1609,tblSalaries[[#This Row],[How many hours of a day you work on Excel]],"")</f>
        <v/>
      </c>
      <c r="Q1609" s="9" t="str">
        <f>IF($T1609,tblSalaries[[#This Row],[Years of Experience]],"")</f>
        <v/>
      </c>
      <c r="R1609" s="9" t="str">
        <f>IF($T1609,tblSalaries[[#This Row],[Region]],"")</f>
        <v/>
      </c>
      <c r="T1609" s="11">
        <f t="shared" si="25"/>
        <v>0</v>
      </c>
      <c r="U1609" s="11">
        <f>VLOOKUP(tblSalaries[[#This Row],[Region]],SReg,2,FALSE)</f>
        <v>0</v>
      </c>
      <c r="V1609" s="11">
        <f>VLOOKUP(tblSalaries[[#This Row],[How many hours of a day you work on Excel]],SHours,2,FALSE)</f>
        <v>1</v>
      </c>
      <c r="W1609" s="11">
        <f>IF(tblSalaries[[#This Row],[Years of Experience]]="",Filters!$I$10,VLOOKUP(tblSalaries[[#This Row],[Years of Experience]],Filters!$G$3:$I$9,3,TRUE))</f>
        <v>0</v>
      </c>
    </row>
    <row r="1610" spans="2:23" ht="15" customHeight="1" x14ac:dyDescent="0.25">
      <c r="B1610" t="s">
        <v>3006</v>
      </c>
      <c r="C1610" s="1">
        <v>41063.602418981478</v>
      </c>
      <c r="D1610">
        <v>4019</v>
      </c>
      <c r="E1610" t="s">
        <v>1235</v>
      </c>
      <c r="F1610" t="s">
        <v>56</v>
      </c>
      <c r="G1610" t="s">
        <v>287</v>
      </c>
      <c r="H1610" t="s">
        <v>15</v>
      </c>
      <c r="I1610">
        <v>3</v>
      </c>
      <c r="J1610" t="str">
        <f>VLOOKUP(tblSalaries[[#This Row],[clean Country]],tblCountries[[#All],[Mapping]:[Region]],2,FALSE)</f>
        <v>APAC</v>
      </c>
      <c r="L1610" s="9" t="str">
        <f>IF($T1610,tblSalaries[[#This Row],[Salary in USD]],"")</f>
        <v/>
      </c>
      <c r="M1610" s="9" t="str">
        <f>IF($T1610,tblSalaries[[#This Row],[Your Job Title]],"")</f>
        <v/>
      </c>
      <c r="N1610" s="9" t="str">
        <f>IF($T1610,tblSalaries[[#This Row],[Job Type]],"")</f>
        <v/>
      </c>
      <c r="O1610" s="9" t="str">
        <f>IF($T1610,tblSalaries[[#This Row],[clean Country]],"")</f>
        <v/>
      </c>
      <c r="P1610" s="9" t="str">
        <f>IF($T1610,tblSalaries[[#This Row],[How many hours of a day you work on Excel]],"")</f>
        <v/>
      </c>
      <c r="Q1610" s="9" t="str">
        <f>IF($T1610,tblSalaries[[#This Row],[Years of Experience]],"")</f>
        <v/>
      </c>
      <c r="R1610" s="9" t="str">
        <f>IF($T1610,tblSalaries[[#This Row],[Region]],"")</f>
        <v/>
      </c>
      <c r="T1610" s="11">
        <f t="shared" si="25"/>
        <v>0</v>
      </c>
      <c r="U1610" s="11">
        <f>VLOOKUP(tblSalaries[[#This Row],[Region]],SReg,2,FALSE)</f>
        <v>0</v>
      </c>
      <c r="V1610" s="11">
        <f>VLOOKUP(tblSalaries[[#This Row],[How many hours of a day you work on Excel]],SHours,2,FALSE)</f>
        <v>0</v>
      </c>
      <c r="W1610" s="11">
        <f>IF(tblSalaries[[#This Row],[Years of Experience]]="",Filters!$I$10,VLOOKUP(tblSalaries[[#This Row],[Years of Experience]],Filters!$G$3:$I$9,3,TRUE))</f>
        <v>0</v>
      </c>
    </row>
    <row r="1611" spans="2:23" ht="15" customHeight="1" x14ac:dyDescent="0.25">
      <c r="B1611" t="s">
        <v>3007</v>
      </c>
      <c r="C1611" s="1">
        <v>41063.607592592591</v>
      </c>
      <c r="D1611">
        <v>15000</v>
      </c>
      <c r="E1611" t="s">
        <v>1236</v>
      </c>
      <c r="F1611" t="s">
        <v>17</v>
      </c>
      <c r="G1611" t="s">
        <v>14</v>
      </c>
      <c r="H1611" t="s">
        <v>7</v>
      </c>
      <c r="I1611">
        <v>5</v>
      </c>
      <c r="J1611" t="str">
        <f>VLOOKUP(tblSalaries[[#This Row],[clean Country]],tblCountries[[#All],[Mapping]:[Region]],2,FALSE)</f>
        <v>EMEA</v>
      </c>
      <c r="L1611" s="9" t="str">
        <f>IF($T1611,tblSalaries[[#This Row],[Salary in USD]],"")</f>
        <v/>
      </c>
      <c r="M1611" s="9" t="str">
        <f>IF($T1611,tblSalaries[[#This Row],[Your Job Title]],"")</f>
        <v/>
      </c>
      <c r="N1611" s="9" t="str">
        <f>IF($T1611,tblSalaries[[#This Row],[Job Type]],"")</f>
        <v/>
      </c>
      <c r="O1611" s="9" t="str">
        <f>IF($T1611,tblSalaries[[#This Row],[clean Country]],"")</f>
        <v/>
      </c>
      <c r="P1611" s="9" t="str">
        <f>IF($T1611,tblSalaries[[#This Row],[How many hours of a day you work on Excel]],"")</f>
        <v/>
      </c>
      <c r="Q1611" s="9" t="str">
        <f>IF($T1611,tblSalaries[[#This Row],[Years of Experience]],"")</f>
        <v/>
      </c>
      <c r="R1611" s="9" t="str">
        <f>IF($T1611,tblSalaries[[#This Row],[Region]],"")</f>
        <v/>
      </c>
      <c r="T1611" s="11">
        <f t="shared" si="25"/>
        <v>0</v>
      </c>
      <c r="U1611" s="11">
        <f>VLOOKUP(tblSalaries[[#This Row],[Region]],SReg,2,FALSE)</f>
        <v>0</v>
      </c>
      <c r="V1611" s="11">
        <f>VLOOKUP(tblSalaries[[#This Row],[How many hours of a day you work on Excel]],SHours,2,FALSE)</f>
        <v>1</v>
      </c>
      <c r="W1611" s="11">
        <f>IF(tblSalaries[[#This Row],[Years of Experience]]="",Filters!$I$10,VLOOKUP(tblSalaries[[#This Row],[Years of Experience]],Filters!$G$3:$I$9,3,TRUE))</f>
        <v>0</v>
      </c>
    </row>
    <row r="1612" spans="2:23" ht="15" customHeight="1" x14ac:dyDescent="0.25">
      <c r="B1612" t="s">
        <v>3008</v>
      </c>
      <c r="C1612" s="1">
        <v>41063.619687500002</v>
      </c>
      <c r="D1612">
        <v>17807.916687442568</v>
      </c>
      <c r="E1612" t="s">
        <v>1237</v>
      </c>
      <c r="F1612" t="s">
        <v>17</v>
      </c>
      <c r="G1612" t="s">
        <v>6</v>
      </c>
      <c r="H1612" t="s">
        <v>10</v>
      </c>
      <c r="I1612">
        <v>4</v>
      </c>
      <c r="J1612" t="str">
        <f>VLOOKUP(tblSalaries[[#This Row],[clean Country]],tblCountries[[#All],[Mapping]:[Region]],2,FALSE)</f>
        <v>APAC</v>
      </c>
      <c r="L1612" s="9" t="str">
        <f>IF($T1612,tblSalaries[[#This Row],[Salary in USD]],"")</f>
        <v/>
      </c>
      <c r="M1612" s="9" t="str">
        <f>IF($T1612,tblSalaries[[#This Row],[Your Job Title]],"")</f>
        <v/>
      </c>
      <c r="N1612" s="9" t="str">
        <f>IF($T1612,tblSalaries[[#This Row],[Job Type]],"")</f>
        <v/>
      </c>
      <c r="O1612" s="9" t="str">
        <f>IF($T1612,tblSalaries[[#This Row],[clean Country]],"")</f>
        <v/>
      </c>
      <c r="P1612" s="9" t="str">
        <f>IF($T1612,tblSalaries[[#This Row],[How many hours of a day you work on Excel]],"")</f>
        <v/>
      </c>
      <c r="Q1612" s="9" t="str">
        <f>IF($T1612,tblSalaries[[#This Row],[Years of Experience]],"")</f>
        <v/>
      </c>
      <c r="R1612" s="9" t="str">
        <f>IF($T1612,tblSalaries[[#This Row],[Region]],"")</f>
        <v/>
      </c>
      <c r="T1612" s="11">
        <f t="shared" si="25"/>
        <v>0</v>
      </c>
      <c r="U1612" s="11">
        <f>VLOOKUP(tblSalaries[[#This Row],[Region]],SReg,2,FALSE)</f>
        <v>0</v>
      </c>
      <c r="V1612" s="11">
        <f>VLOOKUP(tblSalaries[[#This Row],[How many hours of a day you work on Excel]],SHours,2,FALSE)</f>
        <v>1</v>
      </c>
      <c r="W1612" s="11">
        <f>IF(tblSalaries[[#This Row],[Years of Experience]]="",Filters!$I$10,VLOOKUP(tblSalaries[[#This Row],[Years of Experience]],Filters!$G$3:$I$9,3,TRUE))</f>
        <v>0</v>
      </c>
    </row>
    <row r="1613" spans="2:23" ht="15" customHeight="1" x14ac:dyDescent="0.25">
      <c r="B1613" t="s">
        <v>3009</v>
      </c>
      <c r="C1613" s="1">
        <v>41063.700624999998</v>
      </c>
      <c r="D1613">
        <v>12000</v>
      </c>
      <c r="E1613" t="s">
        <v>1238</v>
      </c>
      <c r="F1613" t="s">
        <v>3391</v>
      </c>
      <c r="G1613" t="s">
        <v>6</v>
      </c>
      <c r="H1613" t="s">
        <v>10</v>
      </c>
      <c r="I1613">
        <v>3</v>
      </c>
      <c r="J1613" t="str">
        <f>VLOOKUP(tblSalaries[[#This Row],[clean Country]],tblCountries[[#All],[Mapping]:[Region]],2,FALSE)</f>
        <v>APAC</v>
      </c>
      <c r="L1613" s="9" t="str">
        <f>IF($T1613,tblSalaries[[#This Row],[Salary in USD]],"")</f>
        <v/>
      </c>
      <c r="M1613" s="9" t="str">
        <f>IF($T1613,tblSalaries[[#This Row],[Your Job Title]],"")</f>
        <v/>
      </c>
      <c r="N1613" s="9" t="str">
        <f>IF($T1613,tblSalaries[[#This Row],[Job Type]],"")</f>
        <v/>
      </c>
      <c r="O1613" s="9" t="str">
        <f>IF($T1613,tblSalaries[[#This Row],[clean Country]],"")</f>
        <v/>
      </c>
      <c r="P1613" s="9" t="str">
        <f>IF($T1613,tblSalaries[[#This Row],[How many hours of a day you work on Excel]],"")</f>
        <v/>
      </c>
      <c r="Q1613" s="9" t="str">
        <f>IF($T1613,tblSalaries[[#This Row],[Years of Experience]],"")</f>
        <v/>
      </c>
      <c r="R1613" s="9" t="str">
        <f>IF($T1613,tblSalaries[[#This Row],[Region]],"")</f>
        <v/>
      </c>
      <c r="T1613" s="11">
        <f t="shared" si="25"/>
        <v>0</v>
      </c>
      <c r="U1613" s="11">
        <f>VLOOKUP(tblSalaries[[#This Row],[Region]],SReg,2,FALSE)</f>
        <v>0</v>
      </c>
      <c r="V1613" s="11">
        <f>VLOOKUP(tblSalaries[[#This Row],[How many hours of a day you work on Excel]],SHours,2,FALSE)</f>
        <v>1</v>
      </c>
      <c r="W1613" s="11">
        <f>IF(tblSalaries[[#This Row],[Years of Experience]]="",Filters!$I$10,VLOOKUP(tblSalaries[[#This Row],[Years of Experience]],Filters!$G$3:$I$9,3,TRUE))</f>
        <v>0</v>
      </c>
    </row>
    <row r="1614" spans="2:23" ht="15" customHeight="1" x14ac:dyDescent="0.25">
      <c r="B1614" t="s">
        <v>3010</v>
      </c>
      <c r="C1614" s="1">
        <v>41063.735578703701</v>
      </c>
      <c r="D1614">
        <v>2225.989585930321</v>
      </c>
      <c r="E1614" t="s">
        <v>1239</v>
      </c>
      <c r="F1614" t="s">
        <v>17</v>
      </c>
      <c r="G1614" t="s">
        <v>6</v>
      </c>
      <c r="H1614" t="s">
        <v>15</v>
      </c>
      <c r="I1614">
        <v>4</v>
      </c>
      <c r="J1614" t="str">
        <f>VLOOKUP(tblSalaries[[#This Row],[clean Country]],tblCountries[[#All],[Mapping]:[Region]],2,FALSE)</f>
        <v>APAC</v>
      </c>
      <c r="L1614" s="9" t="str">
        <f>IF($T1614,tblSalaries[[#This Row],[Salary in USD]],"")</f>
        <v/>
      </c>
      <c r="M1614" s="9" t="str">
        <f>IF($T1614,tblSalaries[[#This Row],[Your Job Title]],"")</f>
        <v/>
      </c>
      <c r="N1614" s="9" t="str">
        <f>IF($T1614,tblSalaries[[#This Row],[Job Type]],"")</f>
        <v/>
      </c>
      <c r="O1614" s="9" t="str">
        <f>IF($T1614,tblSalaries[[#This Row],[clean Country]],"")</f>
        <v/>
      </c>
      <c r="P1614" s="9" t="str">
        <f>IF($T1614,tblSalaries[[#This Row],[How many hours of a day you work on Excel]],"")</f>
        <v/>
      </c>
      <c r="Q1614" s="9" t="str">
        <f>IF($T1614,tblSalaries[[#This Row],[Years of Experience]],"")</f>
        <v/>
      </c>
      <c r="R1614" s="9" t="str">
        <f>IF($T1614,tblSalaries[[#This Row],[Region]],"")</f>
        <v/>
      </c>
      <c r="T1614" s="11">
        <f t="shared" si="25"/>
        <v>0</v>
      </c>
      <c r="U1614" s="11">
        <f>VLOOKUP(tblSalaries[[#This Row],[Region]],SReg,2,FALSE)</f>
        <v>0</v>
      </c>
      <c r="V1614" s="11">
        <f>VLOOKUP(tblSalaries[[#This Row],[How many hours of a day you work on Excel]],SHours,2,FALSE)</f>
        <v>0</v>
      </c>
      <c r="W1614" s="11">
        <f>IF(tblSalaries[[#This Row],[Years of Experience]]="",Filters!$I$10,VLOOKUP(tblSalaries[[#This Row],[Years of Experience]],Filters!$G$3:$I$9,3,TRUE))</f>
        <v>0</v>
      </c>
    </row>
    <row r="1615" spans="2:23" ht="15" customHeight="1" x14ac:dyDescent="0.25">
      <c r="B1615" t="s">
        <v>3011</v>
      </c>
      <c r="C1615" s="1">
        <v>41063.819652777776</v>
      </c>
      <c r="D1615">
        <v>86000</v>
      </c>
      <c r="E1615" t="s">
        <v>17</v>
      </c>
      <c r="F1615" t="s">
        <v>17</v>
      </c>
      <c r="G1615" t="s">
        <v>287</v>
      </c>
      <c r="H1615" t="s">
        <v>10</v>
      </c>
      <c r="I1615">
        <v>3</v>
      </c>
      <c r="J1615" t="str">
        <f>VLOOKUP(tblSalaries[[#This Row],[clean Country]],tblCountries[[#All],[Mapping]:[Region]],2,FALSE)</f>
        <v>APAC</v>
      </c>
      <c r="L1615" s="9" t="str">
        <f>IF($T1615,tblSalaries[[#This Row],[Salary in USD]],"")</f>
        <v/>
      </c>
      <c r="M1615" s="9" t="str">
        <f>IF($T1615,tblSalaries[[#This Row],[Your Job Title]],"")</f>
        <v/>
      </c>
      <c r="N1615" s="9" t="str">
        <f>IF($T1615,tblSalaries[[#This Row],[Job Type]],"")</f>
        <v/>
      </c>
      <c r="O1615" s="9" t="str">
        <f>IF($T1615,tblSalaries[[#This Row],[clean Country]],"")</f>
        <v/>
      </c>
      <c r="P1615" s="9" t="str">
        <f>IF($T1615,tblSalaries[[#This Row],[How many hours of a day you work on Excel]],"")</f>
        <v/>
      </c>
      <c r="Q1615" s="9" t="str">
        <f>IF($T1615,tblSalaries[[#This Row],[Years of Experience]],"")</f>
        <v/>
      </c>
      <c r="R1615" s="9" t="str">
        <f>IF($T1615,tblSalaries[[#This Row],[Region]],"")</f>
        <v/>
      </c>
      <c r="T1615" s="11">
        <f t="shared" si="25"/>
        <v>0</v>
      </c>
      <c r="U1615" s="11">
        <f>VLOOKUP(tblSalaries[[#This Row],[Region]],SReg,2,FALSE)</f>
        <v>0</v>
      </c>
      <c r="V1615" s="11">
        <f>VLOOKUP(tblSalaries[[#This Row],[How many hours of a day you work on Excel]],SHours,2,FALSE)</f>
        <v>1</v>
      </c>
      <c r="W1615" s="11">
        <f>IF(tblSalaries[[#This Row],[Years of Experience]]="",Filters!$I$10,VLOOKUP(tblSalaries[[#This Row],[Years of Experience]],Filters!$G$3:$I$9,3,TRUE))</f>
        <v>0</v>
      </c>
    </row>
    <row r="1616" spans="2:23" ht="15" customHeight="1" x14ac:dyDescent="0.25">
      <c r="B1616" t="s">
        <v>3012</v>
      </c>
      <c r="C1616" s="1">
        <v>41064.072951388887</v>
      </c>
      <c r="D1616">
        <v>6054.6916737304728</v>
      </c>
      <c r="E1616" t="s">
        <v>751</v>
      </c>
      <c r="F1616" t="s">
        <v>45</v>
      </c>
      <c r="G1616" t="s">
        <v>6</v>
      </c>
      <c r="H1616" t="s">
        <v>7</v>
      </c>
      <c r="I1616">
        <v>5</v>
      </c>
      <c r="J1616" t="str">
        <f>VLOOKUP(tblSalaries[[#This Row],[clean Country]],tblCountries[[#All],[Mapping]:[Region]],2,FALSE)</f>
        <v>APAC</v>
      </c>
      <c r="L1616" s="9" t="str">
        <f>IF($T1616,tblSalaries[[#This Row],[Salary in USD]],"")</f>
        <v/>
      </c>
      <c r="M1616" s="9" t="str">
        <f>IF($T1616,tblSalaries[[#This Row],[Your Job Title]],"")</f>
        <v/>
      </c>
      <c r="N1616" s="9" t="str">
        <f>IF($T1616,tblSalaries[[#This Row],[Job Type]],"")</f>
        <v/>
      </c>
      <c r="O1616" s="9" t="str">
        <f>IF($T1616,tblSalaries[[#This Row],[clean Country]],"")</f>
        <v/>
      </c>
      <c r="P1616" s="9" t="str">
        <f>IF($T1616,tblSalaries[[#This Row],[How many hours of a day you work on Excel]],"")</f>
        <v/>
      </c>
      <c r="Q1616" s="9" t="str">
        <f>IF($T1616,tblSalaries[[#This Row],[Years of Experience]],"")</f>
        <v/>
      </c>
      <c r="R1616" s="9" t="str">
        <f>IF($T1616,tblSalaries[[#This Row],[Region]],"")</f>
        <v/>
      </c>
      <c r="T1616" s="11">
        <f t="shared" si="25"/>
        <v>0</v>
      </c>
      <c r="U1616" s="11">
        <f>VLOOKUP(tblSalaries[[#This Row],[Region]],SReg,2,FALSE)</f>
        <v>0</v>
      </c>
      <c r="V1616" s="11">
        <f>VLOOKUP(tblSalaries[[#This Row],[How many hours of a day you work on Excel]],SHours,2,FALSE)</f>
        <v>1</v>
      </c>
      <c r="W1616" s="11">
        <f>IF(tblSalaries[[#This Row],[Years of Experience]]="",Filters!$I$10,VLOOKUP(tblSalaries[[#This Row],[Years of Experience]],Filters!$G$3:$I$9,3,TRUE))</f>
        <v>0</v>
      </c>
    </row>
    <row r="1617" spans="2:23" ht="15" customHeight="1" x14ac:dyDescent="0.25">
      <c r="B1617" t="s">
        <v>3013</v>
      </c>
      <c r="C1617" s="1">
        <v>41064.086030092592</v>
      </c>
      <c r="D1617">
        <v>3360</v>
      </c>
      <c r="E1617" t="s">
        <v>1240</v>
      </c>
      <c r="F1617" t="s">
        <v>17</v>
      </c>
      <c r="G1617" t="s">
        <v>6</v>
      </c>
      <c r="H1617" t="s">
        <v>22</v>
      </c>
      <c r="I1617">
        <v>3</v>
      </c>
      <c r="J1617" t="str">
        <f>VLOOKUP(tblSalaries[[#This Row],[clean Country]],tblCountries[[#All],[Mapping]:[Region]],2,FALSE)</f>
        <v>APAC</v>
      </c>
      <c r="L1617" s="9" t="str">
        <f>IF($T1617,tblSalaries[[#This Row],[Salary in USD]],"")</f>
        <v/>
      </c>
      <c r="M1617" s="9" t="str">
        <f>IF($T1617,tblSalaries[[#This Row],[Your Job Title]],"")</f>
        <v/>
      </c>
      <c r="N1617" s="9" t="str">
        <f>IF($T1617,tblSalaries[[#This Row],[Job Type]],"")</f>
        <v/>
      </c>
      <c r="O1617" s="9" t="str">
        <f>IF($T1617,tblSalaries[[#This Row],[clean Country]],"")</f>
        <v/>
      </c>
      <c r="P1617" s="9" t="str">
        <f>IF($T1617,tblSalaries[[#This Row],[How many hours of a day you work on Excel]],"")</f>
        <v/>
      </c>
      <c r="Q1617" s="9" t="str">
        <f>IF($T1617,tblSalaries[[#This Row],[Years of Experience]],"")</f>
        <v/>
      </c>
      <c r="R1617" s="9" t="str">
        <f>IF($T1617,tblSalaries[[#This Row],[Region]],"")</f>
        <v/>
      </c>
      <c r="T1617" s="11">
        <f t="shared" si="25"/>
        <v>0</v>
      </c>
      <c r="U1617" s="11">
        <f>VLOOKUP(tblSalaries[[#This Row],[Region]],SReg,2,FALSE)</f>
        <v>0</v>
      </c>
      <c r="V1617" s="11">
        <f>VLOOKUP(tblSalaries[[#This Row],[How many hours of a day you work on Excel]],SHours,2,FALSE)</f>
        <v>0</v>
      </c>
      <c r="W1617" s="11">
        <f>IF(tblSalaries[[#This Row],[Years of Experience]]="",Filters!$I$10,VLOOKUP(tblSalaries[[#This Row],[Years of Experience]],Filters!$G$3:$I$9,3,TRUE))</f>
        <v>0</v>
      </c>
    </row>
    <row r="1618" spans="2:23" ht="15" customHeight="1" x14ac:dyDescent="0.25">
      <c r="B1618" t="s">
        <v>3014</v>
      </c>
      <c r="C1618" s="1">
        <v>41064.10429398148</v>
      </c>
      <c r="D1618">
        <v>10000</v>
      </c>
      <c r="E1618" t="s">
        <v>365</v>
      </c>
      <c r="F1618" t="s">
        <v>3393</v>
      </c>
      <c r="G1618" t="s">
        <v>6</v>
      </c>
      <c r="H1618" t="s">
        <v>10</v>
      </c>
      <c r="I1618">
        <v>1</v>
      </c>
      <c r="J1618" t="str">
        <f>VLOOKUP(tblSalaries[[#This Row],[clean Country]],tblCountries[[#All],[Mapping]:[Region]],2,FALSE)</f>
        <v>APAC</v>
      </c>
      <c r="L1618" s="9" t="str">
        <f>IF($T1618,tblSalaries[[#This Row],[Salary in USD]],"")</f>
        <v/>
      </c>
      <c r="M1618" s="9" t="str">
        <f>IF($T1618,tblSalaries[[#This Row],[Your Job Title]],"")</f>
        <v/>
      </c>
      <c r="N1618" s="9" t="str">
        <f>IF($T1618,tblSalaries[[#This Row],[Job Type]],"")</f>
        <v/>
      </c>
      <c r="O1618" s="9" t="str">
        <f>IF($T1618,tblSalaries[[#This Row],[clean Country]],"")</f>
        <v/>
      </c>
      <c r="P1618" s="9" t="str">
        <f>IF($T1618,tblSalaries[[#This Row],[How many hours of a day you work on Excel]],"")</f>
        <v/>
      </c>
      <c r="Q1618" s="9" t="str">
        <f>IF($T1618,tblSalaries[[#This Row],[Years of Experience]],"")</f>
        <v/>
      </c>
      <c r="R1618" s="9" t="str">
        <f>IF($T1618,tblSalaries[[#This Row],[Region]],"")</f>
        <v/>
      </c>
      <c r="T1618" s="11">
        <f t="shared" si="25"/>
        <v>0</v>
      </c>
      <c r="U1618" s="11">
        <f>VLOOKUP(tblSalaries[[#This Row],[Region]],SReg,2,FALSE)</f>
        <v>0</v>
      </c>
      <c r="V1618" s="11">
        <f>VLOOKUP(tblSalaries[[#This Row],[How many hours of a day you work on Excel]],SHours,2,FALSE)</f>
        <v>1</v>
      </c>
      <c r="W1618" s="11">
        <f>IF(tblSalaries[[#This Row],[Years of Experience]]="",Filters!$I$10,VLOOKUP(tblSalaries[[#This Row],[Years of Experience]],Filters!$G$3:$I$9,3,TRUE))</f>
        <v>0</v>
      </c>
    </row>
    <row r="1619" spans="2:23" ht="15" customHeight="1" x14ac:dyDescent="0.25">
      <c r="B1619" t="s">
        <v>3015</v>
      </c>
      <c r="C1619" s="1">
        <v>41064.188807870371</v>
      </c>
      <c r="D1619">
        <v>70000</v>
      </c>
      <c r="E1619" t="s">
        <v>1241</v>
      </c>
      <c r="F1619" t="s">
        <v>17</v>
      </c>
      <c r="G1619" t="s">
        <v>12</v>
      </c>
      <c r="H1619" t="s">
        <v>7</v>
      </c>
      <c r="I1619">
        <v>9</v>
      </c>
      <c r="J1619" t="str">
        <f>VLOOKUP(tblSalaries[[#This Row],[clean Country]],tblCountries[[#All],[Mapping]:[Region]],2,FALSE)</f>
        <v>USA</v>
      </c>
      <c r="L1619" s="9" t="str">
        <f>IF($T1619,tblSalaries[[#This Row],[Salary in USD]],"")</f>
        <v/>
      </c>
      <c r="M1619" s="9" t="str">
        <f>IF($T1619,tblSalaries[[#This Row],[Your Job Title]],"")</f>
        <v/>
      </c>
      <c r="N1619" s="9" t="str">
        <f>IF($T1619,tblSalaries[[#This Row],[Job Type]],"")</f>
        <v/>
      </c>
      <c r="O1619" s="9" t="str">
        <f>IF($T1619,tblSalaries[[#This Row],[clean Country]],"")</f>
        <v/>
      </c>
      <c r="P1619" s="9" t="str">
        <f>IF($T1619,tblSalaries[[#This Row],[How many hours of a day you work on Excel]],"")</f>
        <v/>
      </c>
      <c r="Q1619" s="9" t="str">
        <f>IF($T1619,tblSalaries[[#This Row],[Years of Experience]],"")</f>
        <v/>
      </c>
      <c r="R1619" s="9" t="str">
        <f>IF($T1619,tblSalaries[[#This Row],[Region]],"")</f>
        <v/>
      </c>
      <c r="T1619" s="11">
        <f t="shared" si="25"/>
        <v>0</v>
      </c>
      <c r="U1619" s="11">
        <f>VLOOKUP(tblSalaries[[#This Row],[Region]],SReg,2,FALSE)</f>
        <v>1</v>
      </c>
      <c r="V1619" s="11">
        <f>VLOOKUP(tblSalaries[[#This Row],[How many hours of a day you work on Excel]],SHours,2,FALSE)</f>
        <v>1</v>
      </c>
      <c r="W1619" s="11">
        <f>IF(tblSalaries[[#This Row],[Years of Experience]]="",Filters!$I$10,VLOOKUP(tblSalaries[[#This Row],[Years of Experience]],Filters!$G$3:$I$9,3,TRUE))</f>
        <v>0</v>
      </c>
    </row>
    <row r="1620" spans="2:23" ht="15" customHeight="1" x14ac:dyDescent="0.25">
      <c r="B1620" t="s">
        <v>3016</v>
      </c>
      <c r="C1620" s="1">
        <v>41064.409537037034</v>
      </c>
      <c r="D1620">
        <v>155000</v>
      </c>
      <c r="E1620" t="s">
        <v>1242</v>
      </c>
      <c r="F1620" t="s">
        <v>45</v>
      </c>
      <c r="G1620" t="s">
        <v>12</v>
      </c>
      <c r="H1620" t="s">
        <v>22</v>
      </c>
      <c r="I1620">
        <v>14</v>
      </c>
      <c r="J1620" t="str">
        <f>VLOOKUP(tblSalaries[[#This Row],[clean Country]],tblCountries[[#All],[Mapping]:[Region]],2,FALSE)</f>
        <v>USA</v>
      </c>
      <c r="L1620" s="9" t="str">
        <f>IF($T1620,tblSalaries[[#This Row],[Salary in USD]],"")</f>
        <v/>
      </c>
      <c r="M1620" s="9" t="str">
        <f>IF($T1620,tblSalaries[[#This Row],[Your Job Title]],"")</f>
        <v/>
      </c>
      <c r="N1620" s="9" t="str">
        <f>IF($T1620,tblSalaries[[#This Row],[Job Type]],"")</f>
        <v/>
      </c>
      <c r="O1620" s="9" t="str">
        <f>IF($T1620,tblSalaries[[#This Row],[clean Country]],"")</f>
        <v/>
      </c>
      <c r="P1620" s="9" t="str">
        <f>IF($T1620,tblSalaries[[#This Row],[How many hours of a day you work on Excel]],"")</f>
        <v/>
      </c>
      <c r="Q1620" s="9" t="str">
        <f>IF($T1620,tblSalaries[[#This Row],[Years of Experience]],"")</f>
        <v/>
      </c>
      <c r="R1620" s="9" t="str">
        <f>IF($T1620,tblSalaries[[#This Row],[Region]],"")</f>
        <v/>
      </c>
      <c r="T1620" s="11">
        <f t="shared" si="25"/>
        <v>0</v>
      </c>
      <c r="U1620" s="11">
        <f>VLOOKUP(tblSalaries[[#This Row],[Region]],SReg,2,FALSE)</f>
        <v>1</v>
      </c>
      <c r="V1620" s="11">
        <f>VLOOKUP(tblSalaries[[#This Row],[How many hours of a day you work on Excel]],SHours,2,FALSE)</f>
        <v>0</v>
      </c>
      <c r="W1620" s="11">
        <f>IF(tblSalaries[[#This Row],[Years of Experience]]="",Filters!$I$10,VLOOKUP(tblSalaries[[#This Row],[Years of Experience]],Filters!$G$3:$I$9,3,TRUE))</f>
        <v>1</v>
      </c>
    </row>
    <row r="1621" spans="2:23" ht="15" customHeight="1" x14ac:dyDescent="0.25">
      <c r="B1621" t="s">
        <v>3017</v>
      </c>
      <c r="C1621" s="1">
        <v>41064.432951388888</v>
      </c>
      <c r="D1621">
        <v>225000</v>
      </c>
      <c r="E1621" t="s">
        <v>1243</v>
      </c>
      <c r="F1621" t="s">
        <v>3393</v>
      </c>
      <c r="G1621" t="s">
        <v>12</v>
      </c>
      <c r="H1621" t="s">
        <v>7</v>
      </c>
      <c r="I1621">
        <v>15</v>
      </c>
      <c r="J1621" t="str">
        <f>VLOOKUP(tblSalaries[[#This Row],[clean Country]],tblCountries[[#All],[Mapping]:[Region]],2,FALSE)</f>
        <v>USA</v>
      </c>
      <c r="L1621" s="9">
        <f>IF($T1621,tblSalaries[[#This Row],[Salary in USD]],"")</f>
        <v>225000</v>
      </c>
      <c r="M1621" s="9" t="str">
        <f>IF($T1621,tblSalaries[[#This Row],[Your Job Title]],"")</f>
        <v>SVP of Acquisitions</v>
      </c>
      <c r="N1621" s="9" t="str">
        <f>IF($T1621,tblSalaries[[#This Row],[Job Type]],"")</f>
        <v>CXO or Top Mgmt.</v>
      </c>
      <c r="O1621" s="9" t="str">
        <f>IF($T1621,tblSalaries[[#This Row],[clean Country]],"")</f>
        <v>USA</v>
      </c>
      <c r="P1621" s="9" t="str">
        <f>IF($T1621,tblSalaries[[#This Row],[How many hours of a day you work on Excel]],"")</f>
        <v>4 to 6 hours a day</v>
      </c>
      <c r="Q1621" s="9">
        <f>IF($T1621,tblSalaries[[#This Row],[Years of Experience]],"")</f>
        <v>15</v>
      </c>
      <c r="R1621" s="9" t="str">
        <f>IF($T1621,tblSalaries[[#This Row],[Region]],"")</f>
        <v>USA</v>
      </c>
      <c r="T1621" s="11">
        <f t="shared" si="25"/>
        <v>1</v>
      </c>
      <c r="U1621" s="11">
        <f>VLOOKUP(tblSalaries[[#This Row],[Region]],SReg,2,FALSE)</f>
        <v>1</v>
      </c>
      <c r="V1621" s="11">
        <f>VLOOKUP(tblSalaries[[#This Row],[How many hours of a day you work on Excel]],SHours,2,FALSE)</f>
        <v>1</v>
      </c>
      <c r="W1621" s="11">
        <f>IF(tblSalaries[[#This Row],[Years of Experience]]="",Filters!$I$10,VLOOKUP(tblSalaries[[#This Row],[Years of Experience]],Filters!$G$3:$I$9,3,TRUE))</f>
        <v>1</v>
      </c>
    </row>
    <row r="1622" spans="2:23" ht="15" customHeight="1" x14ac:dyDescent="0.25">
      <c r="B1622" t="s">
        <v>3018</v>
      </c>
      <c r="C1622" s="1">
        <v>41064.515335648146</v>
      </c>
      <c r="D1622">
        <v>10000</v>
      </c>
      <c r="E1622" t="s">
        <v>563</v>
      </c>
      <c r="F1622" t="s">
        <v>3391</v>
      </c>
      <c r="G1622" t="s">
        <v>6</v>
      </c>
      <c r="H1622" t="s">
        <v>10</v>
      </c>
      <c r="I1622">
        <v>2</v>
      </c>
      <c r="J1622" t="str">
        <f>VLOOKUP(tblSalaries[[#This Row],[clean Country]],tblCountries[[#All],[Mapping]:[Region]],2,FALSE)</f>
        <v>APAC</v>
      </c>
      <c r="L1622" s="9" t="str">
        <f>IF($T1622,tblSalaries[[#This Row],[Salary in USD]],"")</f>
        <v/>
      </c>
      <c r="M1622" s="9" t="str">
        <f>IF($T1622,tblSalaries[[#This Row],[Your Job Title]],"")</f>
        <v/>
      </c>
      <c r="N1622" s="9" t="str">
        <f>IF($T1622,tblSalaries[[#This Row],[Job Type]],"")</f>
        <v/>
      </c>
      <c r="O1622" s="9" t="str">
        <f>IF($T1622,tblSalaries[[#This Row],[clean Country]],"")</f>
        <v/>
      </c>
      <c r="P1622" s="9" t="str">
        <f>IF($T1622,tblSalaries[[#This Row],[How many hours of a day you work on Excel]],"")</f>
        <v/>
      </c>
      <c r="Q1622" s="9" t="str">
        <f>IF($T1622,tblSalaries[[#This Row],[Years of Experience]],"")</f>
        <v/>
      </c>
      <c r="R1622" s="9" t="str">
        <f>IF($T1622,tblSalaries[[#This Row],[Region]],"")</f>
        <v/>
      </c>
      <c r="T1622" s="11">
        <f t="shared" si="25"/>
        <v>0</v>
      </c>
      <c r="U1622" s="11">
        <f>VLOOKUP(tblSalaries[[#This Row],[Region]],SReg,2,FALSE)</f>
        <v>0</v>
      </c>
      <c r="V1622" s="11">
        <f>VLOOKUP(tblSalaries[[#This Row],[How many hours of a day you work on Excel]],SHours,2,FALSE)</f>
        <v>1</v>
      </c>
      <c r="W1622" s="11">
        <f>IF(tblSalaries[[#This Row],[Years of Experience]]="",Filters!$I$10,VLOOKUP(tblSalaries[[#This Row],[Years of Experience]],Filters!$G$3:$I$9,3,TRUE))</f>
        <v>0</v>
      </c>
    </row>
    <row r="1623" spans="2:23" ht="15" customHeight="1" x14ac:dyDescent="0.25">
      <c r="B1623" t="s">
        <v>3019</v>
      </c>
      <c r="C1623" s="1">
        <v>41064.540347222224</v>
      </c>
      <c r="D1623">
        <v>5342.3750062327708</v>
      </c>
      <c r="E1623" t="s">
        <v>1244</v>
      </c>
      <c r="F1623" t="s">
        <v>17</v>
      </c>
      <c r="G1623" t="s">
        <v>6</v>
      </c>
      <c r="H1623" t="s">
        <v>7</v>
      </c>
      <c r="I1623">
        <v>8</v>
      </c>
      <c r="J1623" t="str">
        <f>VLOOKUP(tblSalaries[[#This Row],[clean Country]],tblCountries[[#All],[Mapping]:[Region]],2,FALSE)</f>
        <v>APAC</v>
      </c>
      <c r="L1623" s="9" t="str">
        <f>IF($T1623,tblSalaries[[#This Row],[Salary in USD]],"")</f>
        <v/>
      </c>
      <c r="M1623" s="9" t="str">
        <f>IF($T1623,tblSalaries[[#This Row],[Your Job Title]],"")</f>
        <v/>
      </c>
      <c r="N1623" s="9" t="str">
        <f>IF($T1623,tblSalaries[[#This Row],[Job Type]],"")</f>
        <v/>
      </c>
      <c r="O1623" s="9" t="str">
        <f>IF($T1623,tblSalaries[[#This Row],[clean Country]],"")</f>
        <v/>
      </c>
      <c r="P1623" s="9" t="str">
        <f>IF($T1623,tblSalaries[[#This Row],[How many hours of a day you work on Excel]],"")</f>
        <v/>
      </c>
      <c r="Q1623" s="9" t="str">
        <f>IF($T1623,tblSalaries[[#This Row],[Years of Experience]],"")</f>
        <v/>
      </c>
      <c r="R1623" s="9" t="str">
        <f>IF($T1623,tblSalaries[[#This Row],[Region]],"")</f>
        <v/>
      </c>
      <c r="T1623" s="11">
        <f t="shared" si="25"/>
        <v>0</v>
      </c>
      <c r="U1623" s="11">
        <f>VLOOKUP(tblSalaries[[#This Row],[Region]],SReg,2,FALSE)</f>
        <v>0</v>
      </c>
      <c r="V1623" s="11">
        <f>VLOOKUP(tblSalaries[[#This Row],[How many hours of a day you work on Excel]],SHours,2,FALSE)</f>
        <v>1</v>
      </c>
      <c r="W1623" s="11">
        <f>IF(tblSalaries[[#This Row],[Years of Experience]]="",Filters!$I$10,VLOOKUP(tblSalaries[[#This Row],[Years of Experience]],Filters!$G$3:$I$9,3,TRUE))</f>
        <v>0</v>
      </c>
    </row>
    <row r="1624" spans="2:23" ht="15" customHeight="1" x14ac:dyDescent="0.25">
      <c r="B1624" t="s">
        <v>3020</v>
      </c>
      <c r="C1624" s="1">
        <v>41064.563090277778</v>
      </c>
      <c r="D1624">
        <v>85672.4111378214</v>
      </c>
      <c r="E1624" t="s">
        <v>69</v>
      </c>
      <c r="F1624" t="s">
        <v>294</v>
      </c>
      <c r="G1624" t="s">
        <v>70</v>
      </c>
      <c r="H1624" t="s">
        <v>7</v>
      </c>
      <c r="I1624">
        <v>6</v>
      </c>
      <c r="J1624" t="str">
        <f>VLOOKUP(tblSalaries[[#This Row],[clean Country]],tblCountries[[#All],[Mapping]:[Region]],2,FALSE)</f>
        <v>APAC</v>
      </c>
      <c r="L1624" s="9" t="str">
        <f>IF($T1624,tblSalaries[[#This Row],[Salary in USD]],"")</f>
        <v/>
      </c>
      <c r="M1624" s="9" t="str">
        <f>IF($T1624,tblSalaries[[#This Row],[Your Job Title]],"")</f>
        <v/>
      </c>
      <c r="N1624" s="9" t="str">
        <f>IF($T1624,tblSalaries[[#This Row],[Job Type]],"")</f>
        <v/>
      </c>
      <c r="O1624" s="9" t="str">
        <f>IF($T1624,tblSalaries[[#This Row],[clean Country]],"")</f>
        <v/>
      </c>
      <c r="P1624" s="9" t="str">
        <f>IF($T1624,tblSalaries[[#This Row],[How many hours of a day you work on Excel]],"")</f>
        <v/>
      </c>
      <c r="Q1624" s="9" t="str">
        <f>IF($T1624,tblSalaries[[#This Row],[Years of Experience]],"")</f>
        <v/>
      </c>
      <c r="R1624" s="9" t="str">
        <f>IF($T1624,tblSalaries[[#This Row],[Region]],"")</f>
        <v/>
      </c>
      <c r="T1624" s="11">
        <f t="shared" si="25"/>
        <v>0</v>
      </c>
      <c r="U1624" s="11">
        <f>VLOOKUP(tblSalaries[[#This Row],[Region]],SReg,2,FALSE)</f>
        <v>0</v>
      </c>
      <c r="V1624" s="11">
        <f>VLOOKUP(tblSalaries[[#This Row],[How many hours of a day you work on Excel]],SHours,2,FALSE)</f>
        <v>1</v>
      </c>
      <c r="W1624" s="11">
        <f>IF(tblSalaries[[#This Row],[Years of Experience]]="",Filters!$I$10,VLOOKUP(tblSalaries[[#This Row],[Years of Experience]],Filters!$G$3:$I$9,3,TRUE))</f>
        <v>0</v>
      </c>
    </row>
    <row r="1625" spans="2:23" ht="15" customHeight="1" x14ac:dyDescent="0.25">
      <c r="B1625" t="s">
        <v>3021</v>
      </c>
      <c r="C1625" s="1">
        <v>41064.601215277777</v>
      </c>
      <c r="D1625">
        <v>4273.9000049862161</v>
      </c>
      <c r="E1625" t="s">
        <v>1245</v>
      </c>
      <c r="F1625" t="s">
        <v>391</v>
      </c>
      <c r="G1625" t="s">
        <v>6</v>
      </c>
      <c r="H1625" t="s">
        <v>15</v>
      </c>
      <c r="I1625">
        <v>15</v>
      </c>
      <c r="J1625" t="str">
        <f>VLOOKUP(tblSalaries[[#This Row],[clean Country]],tblCountries[[#All],[Mapping]:[Region]],2,FALSE)</f>
        <v>APAC</v>
      </c>
      <c r="L1625" s="9" t="str">
        <f>IF($T1625,tblSalaries[[#This Row],[Salary in USD]],"")</f>
        <v/>
      </c>
      <c r="M1625" s="9" t="str">
        <f>IF($T1625,tblSalaries[[#This Row],[Your Job Title]],"")</f>
        <v/>
      </c>
      <c r="N1625" s="9" t="str">
        <f>IF($T1625,tblSalaries[[#This Row],[Job Type]],"")</f>
        <v/>
      </c>
      <c r="O1625" s="9" t="str">
        <f>IF($T1625,tblSalaries[[#This Row],[clean Country]],"")</f>
        <v/>
      </c>
      <c r="P1625" s="9" t="str">
        <f>IF($T1625,tblSalaries[[#This Row],[How many hours of a day you work on Excel]],"")</f>
        <v/>
      </c>
      <c r="Q1625" s="9" t="str">
        <f>IF($T1625,tblSalaries[[#This Row],[Years of Experience]],"")</f>
        <v/>
      </c>
      <c r="R1625" s="9" t="str">
        <f>IF($T1625,tblSalaries[[#This Row],[Region]],"")</f>
        <v/>
      </c>
      <c r="T1625" s="11">
        <f t="shared" si="25"/>
        <v>0</v>
      </c>
      <c r="U1625" s="11">
        <f>VLOOKUP(tblSalaries[[#This Row],[Region]],SReg,2,FALSE)</f>
        <v>0</v>
      </c>
      <c r="V1625" s="11">
        <f>VLOOKUP(tblSalaries[[#This Row],[How many hours of a day you work on Excel]],SHours,2,FALSE)</f>
        <v>0</v>
      </c>
      <c r="W1625" s="11">
        <f>IF(tblSalaries[[#This Row],[Years of Experience]]="",Filters!$I$10,VLOOKUP(tblSalaries[[#This Row],[Years of Experience]],Filters!$G$3:$I$9,3,TRUE))</f>
        <v>1</v>
      </c>
    </row>
    <row r="1626" spans="2:23" ht="15" customHeight="1" x14ac:dyDescent="0.25">
      <c r="B1626" t="s">
        <v>3022</v>
      </c>
      <c r="C1626" s="1">
        <v>41064.688298611109</v>
      </c>
      <c r="D1626">
        <v>8903.9583437212841</v>
      </c>
      <c r="E1626" t="s">
        <v>604</v>
      </c>
      <c r="F1626" t="s">
        <v>45</v>
      </c>
      <c r="G1626" t="s">
        <v>6</v>
      </c>
      <c r="H1626" t="s">
        <v>10</v>
      </c>
      <c r="I1626">
        <v>20</v>
      </c>
      <c r="J1626" t="str">
        <f>VLOOKUP(tblSalaries[[#This Row],[clean Country]],tblCountries[[#All],[Mapping]:[Region]],2,FALSE)</f>
        <v>APAC</v>
      </c>
      <c r="L1626" s="9" t="str">
        <f>IF($T1626,tblSalaries[[#This Row],[Salary in USD]],"")</f>
        <v/>
      </c>
      <c r="M1626" s="9" t="str">
        <f>IF($T1626,tblSalaries[[#This Row],[Your Job Title]],"")</f>
        <v/>
      </c>
      <c r="N1626" s="9" t="str">
        <f>IF($T1626,tblSalaries[[#This Row],[Job Type]],"")</f>
        <v/>
      </c>
      <c r="O1626" s="9" t="str">
        <f>IF($T1626,tblSalaries[[#This Row],[clean Country]],"")</f>
        <v/>
      </c>
      <c r="P1626" s="9" t="str">
        <f>IF($T1626,tblSalaries[[#This Row],[How many hours of a day you work on Excel]],"")</f>
        <v/>
      </c>
      <c r="Q1626" s="9" t="str">
        <f>IF($T1626,tblSalaries[[#This Row],[Years of Experience]],"")</f>
        <v/>
      </c>
      <c r="R1626" s="9" t="str">
        <f>IF($T1626,tblSalaries[[#This Row],[Region]],"")</f>
        <v/>
      </c>
      <c r="T1626" s="11">
        <f t="shared" si="25"/>
        <v>0</v>
      </c>
      <c r="U1626" s="11">
        <f>VLOOKUP(tblSalaries[[#This Row],[Region]],SReg,2,FALSE)</f>
        <v>0</v>
      </c>
      <c r="V1626" s="11">
        <f>VLOOKUP(tblSalaries[[#This Row],[How many hours of a day you work on Excel]],SHours,2,FALSE)</f>
        <v>1</v>
      </c>
      <c r="W1626" s="11">
        <f>IF(tblSalaries[[#This Row],[Years of Experience]]="",Filters!$I$10,VLOOKUP(tblSalaries[[#This Row],[Years of Experience]],Filters!$G$3:$I$9,3,TRUE))</f>
        <v>1</v>
      </c>
    </row>
    <row r="1627" spans="2:23" ht="15" customHeight="1" x14ac:dyDescent="0.25">
      <c r="B1627" t="s">
        <v>3023</v>
      </c>
      <c r="C1627" s="1">
        <v>41064.752326388887</v>
      </c>
      <c r="D1627">
        <v>66199.48742682593</v>
      </c>
      <c r="E1627" t="s">
        <v>596</v>
      </c>
      <c r="F1627" t="s">
        <v>45</v>
      </c>
      <c r="G1627" t="s">
        <v>59</v>
      </c>
      <c r="H1627" t="s">
        <v>7</v>
      </c>
      <c r="I1627">
        <v>23</v>
      </c>
      <c r="J1627" t="str">
        <f>VLOOKUP(tblSalaries[[#This Row],[clean Country]],tblCountries[[#All],[Mapping]:[Region]],2,FALSE)</f>
        <v>EMEA</v>
      </c>
      <c r="L1627" s="9" t="str">
        <f>IF($T1627,tblSalaries[[#This Row],[Salary in USD]],"")</f>
        <v/>
      </c>
      <c r="M1627" s="9" t="str">
        <f>IF($T1627,tblSalaries[[#This Row],[Your Job Title]],"")</f>
        <v/>
      </c>
      <c r="N1627" s="9" t="str">
        <f>IF($T1627,tblSalaries[[#This Row],[Job Type]],"")</f>
        <v/>
      </c>
      <c r="O1627" s="9" t="str">
        <f>IF($T1627,tblSalaries[[#This Row],[clean Country]],"")</f>
        <v/>
      </c>
      <c r="P1627" s="9" t="str">
        <f>IF($T1627,tblSalaries[[#This Row],[How many hours of a day you work on Excel]],"")</f>
        <v/>
      </c>
      <c r="Q1627" s="9" t="str">
        <f>IF($T1627,tblSalaries[[#This Row],[Years of Experience]],"")</f>
        <v/>
      </c>
      <c r="R1627" s="9" t="str">
        <f>IF($T1627,tblSalaries[[#This Row],[Region]],"")</f>
        <v/>
      </c>
      <c r="T1627" s="11">
        <f t="shared" si="25"/>
        <v>0</v>
      </c>
      <c r="U1627" s="11">
        <f>VLOOKUP(tblSalaries[[#This Row],[Region]],SReg,2,FALSE)</f>
        <v>0</v>
      </c>
      <c r="V1627" s="11">
        <f>VLOOKUP(tblSalaries[[#This Row],[How many hours of a day you work on Excel]],SHours,2,FALSE)</f>
        <v>1</v>
      </c>
      <c r="W1627" s="11">
        <f>IF(tblSalaries[[#This Row],[Years of Experience]]="",Filters!$I$10,VLOOKUP(tblSalaries[[#This Row],[Years of Experience]],Filters!$G$3:$I$9,3,TRUE))</f>
        <v>1</v>
      </c>
    </row>
    <row r="1628" spans="2:23" ht="15" customHeight="1" x14ac:dyDescent="0.25">
      <c r="B1628" t="s">
        <v>3024</v>
      </c>
      <c r="C1628" s="1">
        <v>41064.788819444446</v>
      </c>
      <c r="D1628">
        <v>5698.5333399816218</v>
      </c>
      <c r="E1628" t="s">
        <v>508</v>
      </c>
      <c r="F1628" t="s">
        <v>17</v>
      </c>
      <c r="G1628" t="s">
        <v>6</v>
      </c>
      <c r="H1628" t="s">
        <v>7</v>
      </c>
      <c r="I1628">
        <v>2.5</v>
      </c>
      <c r="J1628" t="str">
        <f>VLOOKUP(tblSalaries[[#This Row],[clean Country]],tblCountries[[#All],[Mapping]:[Region]],2,FALSE)</f>
        <v>APAC</v>
      </c>
      <c r="L1628" s="9" t="str">
        <f>IF($T1628,tblSalaries[[#This Row],[Salary in USD]],"")</f>
        <v/>
      </c>
      <c r="M1628" s="9" t="str">
        <f>IF($T1628,tblSalaries[[#This Row],[Your Job Title]],"")</f>
        <v/>
      </c>
      <c r="N1628" s="9" t="str">
        <f>IF($T1628,tblSalaries[[#This Row],[Job Type]],"")</f>
        <v/>
      </c>
      <c r="O1628" s="9" t="str">
        <f>IF($T1628,tblSalaries[[#This Row],[clean Country]],"")</f>
        <v/>
      </c>
      <c r="P1628" s="9" t="str">
        <f>IF($T1628,tblSalaries[[#This Row],[How many hours of a day you work on Excel]],"")</f>
        <v/>
      </c>
      <c r="Q1628" s="9" t="str">
        <f>IF($T1628,tblSalaries[[#This Row],[Years of Experience]],"")</f>
        <v/>
      </c>
      <c r="R1628" s="9" t="str">
        <f>IF($T1628,tblSalaries[[#This Row],[Region]],"")</f>
        <v/>
      </c>
      <c r="T1628" s="11">
        <f t="shared" si="25"/>
        <v>0</v>
      </c>
      <c r="U1628" s="11">
        <f>VLOOKUP(tblSalaries[[#This Row],[Region]],SReg,2,FALSE)</f>
        <v>0</v>
      </c>
      <c r="V1628" s="11">
        <f>VLOOKUP(tblSalaries[[#This Row],[How many hours of a day you work on Excel]],SHours,2,FALSE)</f>
        <v>1</v>
      </c>
      <c r="W1628" s="11">
        <f>IF(tblSalaries[[#This Row],[Years of Experience]]="",Filters!$I$10,VLOOKUP(tblSalaries[[#This Row],[Years of Experience]],Filters!$G$3:$I$9,3,TRUE))</f>
        <v>0</v>
      </c>
    </row>
    <row r="1629" spans="2:23" ht="15" customHeight="1" x14ac:dyDescent="0.25">
      <c r="B1629" t="s">
        <v>3025</v>
      </c>
      <c r="C1629" s="1">
        <v>41064.799513888887</v>
      </c>
      <c r="D1629">
        <v>34675.92198548025</v>
      </c>
      <c r="E1629" t="s">
        <v>1246</v>
      </c>
      <c r="F1629" t="s">
        <v>45</v>
      </c>
      <c r="G1629" t="s">
        <v>59</v>
      </c>
      <c r="H1629" t="s">
        <v>7</v>
      </c>
      <c r="I1629">
        <v>17</v>
      </c>
      <c r="J1629" t="str">
        <f>VLOOKUP(tblSalaries[[#This Row],[clean Country]],tblCountries[[#All],[Mapping]:[Region]],2,FALSE)</f>
        <v>EMEA</v>
      </c>
      <c r="L1629" s="9" t="str">
        <f>IF($T1629,tblSalaries[[#This Row],[Salary in USD]],"")</f>
        <v/>
      </c>
      <c r="M1629" s="9" t="str">
        <f>IF($T1629,tblSalaries[[#This Row],[Your Job Title]],"")</f>
        <v/>
      </c>
      <c r="N1629" s="9" t="str">
        <f>IF($T1629,tblSalaries[[#This Row],[Job Type]],"")</f>
        <v/>
      </c>
      <c r="O1629" s="9" t="str">
        <f>IF($T1629,tblSalaries[[#This Row],[clean Country]],"")</f>
        <v/>
      </c>
      <c r="P1629" s="9" t="str">
        <f>IF($T1629,tblSalaries[[#This Row],[How many hours of a day you work on Excel]],"")</f>
        <v/>
      </c>
      <c r="Q1629" s="9" t="str">
        <f>IF($T1629,tblSalaries[[#This Row],[Years of Experience]],"")</f>
        <v/>
      </c>
      <c r="R1629" s="9" t="str">
        <f>IF($T1629,tblSalaries[[#This Row],[Region]],"")</f>
        <v/>
      </c>
      <c r="T1629" s="11">
        <f t="shared" si="25"/>
        <v>0</v>
      </c>
      <c r="U1629" s="11">
        <f>VLOOKUP(tblSalaries[[#This Row],[Region]],SReg,2,FALSE)</f>
        <v>0</v>
      </c>
      <c r="V1629" s="11">
        <f>VLOOKUP(tblSalaries[[#This Row],[How many hours of a day you work on Excel]],SHours,2,FALSE)</f>
        <v>1</v>
      </c>
      <c r="W1629" s="11">
        <f>IF(tblSalaries[[#This Row],[Years of Experience]]="",Filters!$I$10,VLOOKUP(tblSalaries[[#This Row],[Years of Experience]],Filters!$G$3:$I$9,3,TRUE))</f>
        <v>1</v>
      </c>
    </row>
    <row r="1630" spans="2:23" ht="15" customHeight="1" x14ac:dyDescent="0.25">
      <c r="B1630" t="s">
        <v>3026</v>
      </c>
      <c r="C1630" s="1">
        <v>41064.82371527778</v>
      </c>
      <c r="D1630">
        <v>31200</v>
      </c>
      <c r="E1630" t="s">
        <v>375</v>
      </c>
      <c r="F1630" t="s">
        <v>3391</v>
      </c>
      <c r="G1630" t="s">
        <v>337</v>
      </c>
      <c r="H1630" t="s">
        <v>10</v>
      </c>
      <c r="I1630">
        <v>11</v>
      </c>
      <c r="J1630" t="str">
        <f>VLOOKUP(tblSalaries[[#This Row],[clean Country]],tblCountries[[#All],[Mapping]:[Region]],2,FALSE)</f>
        <v>EMEA</v>
      </c>
      <c r="L1630" s="9" t="str">
        <f>IF($T1630,tblSalaries[[#This Row],[Salary in USD]],"")</f>
        <v/>
      </c>
      <c r="M1630" s="9" t="str">
        <f>IF($T1630,tblSalaries[[#This Row],[Your Job Title]],"")</f>
        <v/>
      </c>
      <c r="N1630" s="9" t="str">
        <f>IF($T1630,tblSalaries[[#This Row],[Job Type]],"")</f>
        <v/>
      </c>
      <c r="O1630" s="9" t="str">
        <f>IF($T1630,tblSalaries[[#This Row],[clean Country]],"")</f>
        <v/>
      </c>
      <c r="P1630" s="9" t="str">
        <f>IF($T1630,tblSalaries[[#This Row],[How many hours of a day you work on Excel]],"")</f>
        <v/>
      </c>
      <c r="Q1630" s="9" t="str">
        <f>IF($T1630,tblSalaries[[#This Row],[Years of Experience]],"")</f>
        <v/>
      </c>
      <c r="R1630" s="9" t="str">
        <f>IF($T1630,tblSalaries[[#This Row],[Region]],"")</f>
        <v/>
      </c>
      <c r="T1630" s="11">
        <f t="shared" si="25"/>
        <v>0</v>
      </c>
      <c r="U1630" s="11">
        <f>VLOOKUP(tblSalaries[[#This Row],[Region]],SReg,2,FALSE)</f>
        <v>0</v>
      </c>
      <c r="V1630" s="11">
        <f>VLOOKUP(tblSalaries[[#This Row],[How many hours of a day you work on Excel]],SHours,2,FALSE)</f>
        <v>1</v>
      </c>
      <c r="W1630" s="11">
        <f>IF(tblSalaries[[#This Row],[Years of Experience]]="",Filters!$I$10,VLOOKUP(tblSalaries[[#This Row],[Years of Experience]],Filters!$G$3:$I$9,3,TRUE))</f>
        <v>1</v>
      </c>
    </row>
    <row r="1631" spans="2:23" ht="15" customHeight="1" x14ac:dyDescent="0.25">
      <c r="B1631" t="s">
        <v>3027</v>
      </c>
      <c r="C1631" s="1">
        <v>41064.905034722222</v>
      </c>
      <c r="D1631">
        <v>55068.245289698301</v>
      </c>
      <c r="E1631" t="s">
        <v>69</v>
      </c>
      <c r="F1631" t="s">
        <v>294</v>
      </c>
      <c r="G1631" t="s">
        <v>74</v>
      </c>
      <c r="H1631" t="s">
        <v>10</v>
      </c>
      <c r="I1631">
        <v>1</v>
      </c>
      <c r="J1631" t="str">
        <f>VLOOKUP(tblSalaries[[#This Row],[clean Country]],tblCountries[[#All],[Mapping]:[Region]],2,FALSE)</f>
        <v>CAN</v>
      </c>
      <c r="L1631" s="9" t="str">
        <f>IF($T1631,tblSalaries[[#This Row],[Salary in USD]],"")</f>
        <v/>
      </c>
      <c r="M1631" s="9" t="str">
        <f>IF($T1631,tblSalaries[[#This Row],[Your Job Title]],"")</f>
        <v/>
      </c>
      <c r="N1631" s="9" t="str">
        <f>IF($T1631,tblSalaries[[#This Row],[Job Type]],"")</f>
        <v/>
      </c>
      <c r="O1631" s="9" t="str">
        <f>IF($T1631,tblSalaries[[#This Row],[clean Country]],"")</f>
        <v/>
      </c>
      <c r="P1631" s="9" t="str">
        <f>IF($T1631,tblSalaries[[#This Row],[How many hours of a day you work on Excel]],"")</f>
        <v/>
      </c>
      <c r="Q1631" s="9" t="str">
        <f>IF($T1631,tblSalaries[[#This Row],[Years of Experience]],"")</f>
        <v/>
      </c>
      <c r="R1631" s="9" t="str">
        <f>IF($T1631,tblSalaries[[#This Row],[Region]],"")</f>
        <v/>
      </c>
      <c r="T1631" s="11">
        <f t="shared" si="25"/>
        <v>0</v>
      </c>
      <c r="U1631" s="11">
        <f>VLOOKUP(tblSalaries[[#This Row],[Region]],SReg,2,FALSE)</f>
        <v>0</v>
      </c>
      <c r="V1631" s="11">
        <f>VLOOKUP(tblSalaries[[#This Row],[How many hours of a day you work on Excel]],SHours,2,FALSE)</f>
        <v>1</v>
      </c>
      <c r="W1631" s="11">
        <f>IF(tblSalaries[[#This Row],[Years of Experience]]="",Filters!$I$10,VLOOKUP(tblSalaries[[#This Row],[Years of Experience]],Filters!$G$3:$I$9,3,TRUE))</f>
        <v>0</v>
      </c>
    </row>
    <row r="1632" spans="2:23" ht="15" customHeight="1" x14ac:dyDescent="0.25">
      <c r="B1632" t="s">
        <v>3028</v>
      </c>
      <c r="C1632" s="1">
        <v>41064.927777777775</v>
      </c>
      <c r="D1632">
        <v>13000</v>
      </c>
      <c r="E1632" t="s">
        <v>1247</v>
      </c>
      <c r="F1632" t="s">
        <v>17</v>
      </c>
      <c r="G1632" t="s">
        <v>1248</v>
      </c>
      <c r="H1632" t="s">
        <v>10</v>
      </c>
      <c r="I1632">
        <v>6</v>
      </c>
      <c r="J1632" t="str">
        <f>VLOOKUP(tblSalaries[[#This Row],[clean Country]],tblCountries[[#All],[Mapping]:[Region]],2,FALSE)</f>
        <v>EMEA</v>
      </c>
      <c r="L1632" s="9" t="str">
        <f>IF($T1632,tblSalaries[[#This Row],[Salary in USD]],"")</f>
        <v/>
      </c>
      <c r="M1632" s="9" t="str">
        <f>IF($T1632,tblSalaries[[#This Row],[Your Job Title]],"")</f>
        <v/>
      </c>
      <c r="N1632" s="9" t="str">
        <f>IF($T1632,tblSalaries[[#This Row],[Job Type]],"")</f>
        <v/>
      </c>
      <c r="O1632" s="9" t="str">
        <f>IF($T1632,tblSalaries[[#This Row],[clean Country]],"")</f>
        <v/>
      </c>
      <c r="P1632" s="9" t="str">
        <f>IF($T1632,tblSalaries[[#This Row],[How many hours of a day you work on Excel]],"")</f>
        <v/>
      </c>
      <c r="Q1632" s="9" t="str">
        <f>IF($T1632,tblSalaries[[#This Row],[Years of Experience]],"")</f>
        <v/>
      </c>
      <c r="R1632" s="9" t="str">
        <f>IF($T1632,tblSalaries[[#This Row],[Region]],"")</f>
        <v/>
      </c>
      <c r="T1632" s="11">
        <f t="shared" si="25"/>
        <v>0</v>
      </c>
      <c r="U1632" s="11">
        <f>VLOOKUP(tblSalaries[[#This Row],[Region]],SReg,2,FALSE)</f>
        <v>0</v>
      </c>
      <c r="V1632" s="11">
        <f>VLOOKUP(tblSalaries[[#This Row],[How many hours of a day you work on Excel]],SHours,2,FALSE)</f>
        <v>1</v>
      </c>
      <c r="W1632" s="11">
        <f>IF(tblSalaries[[#This Row],[Years of Experience]]="",Filters!$I$10,VLOOKUP(tblSalaries[[#This Row],[Years of Experience]],Filters!$G$3:$I$9,3,TRUE))</f>
        <v>0</v>
      </c>
    </row>
    <row r="1633" spans="2:23" ht="15" customHeight="1" x14ac:dyDescent="0.25">
      <c r="B1633" t="s">
        <v>3029</v>
      </c>
      <c r="C1633" s="1">
        <v>41064.958449074074</v>
      </c>
      <c r="D1633">
        <v>92000</v>
      </c>
      <c r="E1633" t="s">
        <v>1249</v>
      </c>
      <c r="F1633" t="s">
        <v>3391</v>
      </c>
      <c r="G1633" t="s">
        <v>12</v>
      </c>
      <c r="H1633" t="s">
        <v>15</v>
      </c>
      <c r="I1633">
        <v>12</v>
      </c>
      <c r="J1633" t="str">
        <f>VLOOKUP(tblSalaries[[#This Row],[clean Country]],tblCountries[[#All],[Mapping]:[Region]],2,FALSE)</f>
        <v>USA</v>
      </c>
      <c r="L1633" s="9" t="str">
        <f>IF($T1633,tblSalaries[[#This Row],[Salary in USD]],"")</f>
        <v/>
      </c>
      <c r="M1633" s="9" t="str">
        <f>IF($T1633,tblSalaries[[#This Row],[Your Job Title]],"")</f>
        <v/>
      </c>
      <c r="N1633" s="9" t="str">
        <f>IF($T1633,tblSalaries[[#This Row],[Job Type]],"")</f>
        <v/>
      </c>
      <c r="O1633" s="9" t="str">
        <f>IF($T1633,tblSalaries[[#This Row],[clean Country]],"")</f>
        <v/>
      </c>
      <c r="P1633" s="9" t="str">
        <f>IF($T1633,tblSalaries[[#This Row],[How many hours of a day you work on Excel]],"")</f>
        <v/>
      </c>
      <c r="Q1633" s="9" t="str">
        <f>IF($T1633,tblSalaries[[#This Row],[Years of Experience]],"")</f>
        <v/>
      </c>
      <c r="R1633" s="9" t="str">
        <f>IF($T1633,tblSalaries[[#This Row],[Region]],"")</f>
        <v/>
      </c>
      <c r="T1633" s="11">
        <f t="shared" si="25"/>
        <v>0</v>
      </c>
      <c r="U1633" s="11">
        <f>VLOOKUP(tblSalaries[[#This Row],[Region]],SReg,2,FALSE)</f>
        <v>1</v>
      </c>
      <c r="V1633" s="11">
        <f>VLOOKUP(tblSalaries[[#This Row],[How many hours of a day you work on Excel]],SHours,2,FALSE)</f>
        <v>0</v>
      </c>
      <c r="W1633" s="11">
        <f>IF(tblSalaries[[#This Row],[Years of Experience]]="",Filters!$I$10,VLOOKUP(tblSalaries[[#This Row],[Years of Experience]],Filters!$G$3:$I$9,3,TRUE))</f>
        <v>1</v>
      </c>
    </row>
    <row r="1634" spans="2:23" ht="15" customHeight="1" x14ac:dyDescent="0.25">
      <c r="B1634" t="s">
        <v>3030</v>
      </c>
      <c r="C1634" s="1">
        <v>41064.971307870372</v>
      </c>
      <c r="D1634">
        <v>85000</v>
      </c>
      <c r="E1634" t="s">
        <v>1250</v>
      </c>
      <c r="F1634" t="s">
        <v>45</v>
      </c>
      <c r="G1634" t="s">
        <v>12</v>
      </c>
      <c r="H1634" t="s">
        <v>10</v>
      </c>
      <c r="I1634">
        <v>10</v>
      </c>
      <c r="J1634" t="str">
        <f>VLOOKUP(tblSalaries[[#This Row],[clean Country]],tblCountries[[#All],[Mapping]:[Region]],2,FALSE)</f>
        <v>USA</v>
      </c>
      <c r="L1634" s="9">
        <f>IF($T1634,tblSalaries[[#This Row],[Salary in USD]],"")</f>
        <v>85000</v>
      </c>
      <c r="M1634" s="9" t="str">
        <f>IF($T1634,tblSalaries[[#This Row],[Your Job Title]],"")</f>
        <v>Sr Manager</v>
      </c>
      <c r="N1634" s="9" t="str">
        <f>IF($T1634,tblSalaries[[#This Row],[Job Type]],"")</f>
        <v>Manager</v>
      </c>
      <c r="O1634" s="9" t="str">
        <f>IF($T1634,tblSalaries[[#This Row],[clean Country]],"")</f>
        <v>USA</v>
      </c>
      <c r="P1634" s="9" t="str">
        <f>IF($T1634,tblSalaries[[#This Row],[How many hours of a day you work on Excel]],"")</f>
        <v>All the 8 hours baby, all the 8!</v>
      </c>
      <c r="Q1634" s="9">
        <f>IF($T1634,tblSalaries[[#This Row],[Years of Experience]],"")</f>
        <v>10</v>
      </c>
      <c r="R1634" s="9" t="str">
        <f>IF($T1634,tblSalaries[[#This Row],[Region]],"")</f>
        <v>USA</v>
      </c>
      <c r="T1634" s="11">
        <f t="shared" si="25"/>
        <v>1</v>
      </c>
      <c r="U1634" s="11">
        <f>VLOOKUP(tblSalaries[[#This Row],[Region]],SReg,2,FALSE)</f>
        <v>1</v>
      </c>
      <c r="V1634" s="11">
        <f>VLOOKUP(tblSalaries[[#This Row],[How many hours of a day you work on Excel]],SHours,2,FALSE)</f>
        <v>1</v>
      </c>
      <c r="W1634" s="11">
        <f>IF(tblSalaries[[#This Row],[Years of Experience]]="",Filters!$I$10,VLOOKUP(tblSalaries[[#This Row],[Years of Experience]],Filters!$G$3:$I$9,3,TRUE))</f>
        <v>1</v>
      </c>
    </row>
    <row r="1635" spans="2:23" ht="15" customHeight="1" x14ac:dyDescent="0.25">
      <c r="B1635" t="s">
        <v>3031</v>
      </c>
      <c r="C1635" s="1">
        <v>41064.985208333332</v>
      </c>
      <c r="D1635">
        <v>11000</v>
      </c>
      <c r="E1635" t="s">
        <v>1251</v>
      </c>
      <c r="F1635" t="s">
        <v>17</v>
      </c>
      <c r="G1635" t="s">
        <v>1252</v>
      </c>
      <c r="H1635" t="s">
        <v>7</v>
      </c>
      <c r="I1635">
        <v>8</v>
      </c>
      <c r="J1635" t="str">
        <f>VLOOKUP(tblSalaries[[#This Row],[clean Country]],tblCountries[[#All],[Mapping]:[Region]],2,FALSE)</f>
        <v>EMEA</v>
      </c>
      <c r="L1635" s="9" t="str">
        <f>IF($T1635,tblSalaries[[#This Row],[Salary in USD]],"")</f>
        <v/>
      </c>
      <c r="M1635" s="9" t="str">
        <f>IF($T1635,tblSalaries[[#This Row],[Your Job Title]],"")</f>
        <v/>
      </c>
      <c r="N1635" s="9" t="str">
        <f>IF($T1635,tblSalaries[[#This Row],[Job Type]],"")</f>
        <v/>
      </c>
      <c r="O1635" s="9" t="str">
        <f>IF($T1635,tblSalaries[[#This Row],[clean Country]],"")</f>
        <v/>
      </c>
      <c r="P1635" s="9" t="str">
        <f>IF($T1635,tblSalaries[[#This Row],[How many hours of a day you work on Excel]],"")</f>
        <v/>
      </c>
      <c r="Q1635" s="9" t="str">
        <f>IF($T1635,tblSalaries[[#This Row],[Years of Experience]],"")</f>
        <v/>
      </c>
      <c r="R1635" s="9" t="str">
        <f>IF($T1635,tblSalaries[[#This Row],[Region]],"")</f>
        <v/>
      </c>
      <c r="T1635" s="11">
        <f t="shared" si="25"/>
        <v>0</v>
      </c>
      <c r="U1635" s="11">
        <f>VLOOKUP(tblSalaries[[#This Row],[Region]],SReg,2,FALSE)</f>
        <v>0</v>
      </c>
      <c r="V1635" s="11">
        <f>VLOOKUP(tblSalaries[[#This Row],[How many hours of a day you work on Excel]],SHours,2,FALSE)</f>
        <v>1</v>
      </c>
      <c r="W1635" s="11">
        <f>IF(tblSalaries[[#This Row],[Years of Experience]]="",Filters!$I$10,VLOOKUP(tblSalaries[[#This Row],[Years of Experience]],Filters!$G$3:$I$9,3,TRUE))</f>
        <v>0</v>
      </c>
    </row>
    <row r="1636" spans="2:23" ht="15" customHeight="1" x14ac:dyDescent="0.25">
      <c r="B1636" t="s">
        <v>3032</v>
      </c>
      <c r="C1636" s="1">
        <v>41064.985266203701</v>
      </c>
      <c r="D1636">
        <v>38111.983169748237</v>
      </c>
      <c r="E1636" t="s">
        <v>1253</v>
      </c>
      <c r="F1636" t="s">
        <v>17</v>
      </c>
      <c r="G1636" t="s">
        <v>478</v>
      </c>
      <c r="H1636" t="s">
        <v>22</v>
      </c>
      <c r="I1636">
        <v>12</v>
      </c>
      <c r="J1636" t="str">
        <f>VLOOKUP(tblSalaries[[#This Row],[clean Country]],tblCountries[[#All],[Mapping]:[Region]],2,FALSE)</f>
        <v>EMEA</v>
      </c>
      <c r="L1636" s="9" t="str">
        <f>IF($T1636,tblSalaries[[#This Row],[Salary in USD]],"")</f>
        <v/>
      </c>
      <c r="M1636" s="9" t="str">
        <f>IF($T1636,tblSalaries[[#This Row],[Your Job Title]],"")</f>
        <v/>
      </c>
      <c r="N1636" s="9" t="str">
        <f>IF($T1636,tblSalaries[[#This Row],[Job Type]],"")</f>
        <v/>
      </c>
      <c r="O1636" s="9" t="str">
        <f>IF($T1636,tblSalaries[[#This Row],[clean Country]],"")</f>
        <v/>
      </c>
      <c r="P1636" s="9" t="str">
        <f>IF($T1636,tblSalaries[[#This Row],[How many hours of a day you work on Excel]],"")</f>
        <v/>
      </c>
      <c r="Q1636" s="9" t="str">
        <f>IF($T1636,tblSalaries[[#This Row],[Years of Experience]],"")</f>
        <v/>
      </c>
      <c r="R1636" s="9" t="str">
        <f>IF($T1636,tblSalaries[[#This Row],[Region]],"")</f>
        <v/>
      </c>
      <c r="T1636" s="11">
        <f t="shared" si="25"/>
        <v>0</v>
      </c>
      <c r="U1636" s="11">
        <f>VLOOKUP(tblSalaries[[#This Row],[Region]],SReg,2,FALSE)</f>
        <v>0</v>
      </c>
      <c r="V1636" s="11">
        <f>VLOOKUP(tblSalaries[[#This Row],[How many hours of a day you work on Excel]],SHours,2,FALSE)</f>
        <v>0</v>
      </c>
      <c r="W1636" s="11">
        <f>IF(tblSalaries[[#This Row],[Years of Experience]]="",Filters!$I$10,VLOOKUP(tblSalaries[[#This Row],[Years of Experience]],Filters!$G$3:$I$9,3,TRUE))</f>
        <v>1</v>
      </c>
    </row>
    <row r="1637" spans="2:23" ht="15" customHeight="1" x14ac:dyDescent="0.25">
      <c r="B1637" t="s">
        <v>3033</v>
      </c>
      <c r="C1637" s="1">
        <v>41064.987349537034</v>
      </c>
      <c r="D1637">
        <v>49000</v>
      </c>
      <c r="E1637" t="s">
        <v>1254</v>
      </c>
      <c r="F1637" t="s">
        <v>17</v>
      </c>
      <c r="G1637" t="s">
        <v>12</v>
      </c>
      <c r="H1637" t="s">
        <v>15</v>
      </c>
      <c r="I1637">
        <v>3</v>
      </c>
      <c r="J1637" t="str">
        <f>VLOOKUP(tblSalaries[[#This Row],[clean Country]],tblCountries[[#All],[Mapping]:[Region]],2,FALSE)</f>
        <v>USA</v>
      </c>
      <c r="L1637" s="9" t="str">
        <f>IF($T1637,tblSalaries[[#This Row],[Salary in USD]],"")</f>
        <v/>
      </c>
      <c r="M1637" s="9" t="str">
        <f>IF($T1637,tblSalaries[[#This Row],[Your Job Title]],"")</f>
        <v/>
      </c>
      <c r="N1637" s="9" t="str">
        <f>IF($T1637,tblSalaries[[#This Row],[Job Type]],"")</f>
        <v/>
      </c>
      <c r="O1637" s="9" t="str">
        <f>IF($T1637,tblSalaries[[#This Row],[clean Country]],"")</f>
        <v/>
      </c>
      <c r="P1637" s="9" t="str">
        <f>IF($T1637,tblSalaries[[#This Row],[How many hours of a day you work on Excel]],"")</f>
        <v/>
      </c>
      <c r="Q1637" s="9" t="str">
        <f>IF($T1637,tblSalaries[[#This Row],[Years of Experience]],"")</f>
        <v/>
      </c>
      <c r="R1637" s="9" t="str">
        <f>IF($T1637,tblSalaries[[#This Row],[Region]],"")</f>
        <v/>
      </c>
      <c r="T1637" s="11">
        <f t="shared" si="25"/>
        <v>0</v>
      </c>
      <c r="U1637" s="11">
        <f>VLOOKUP(tblSalaries[[#This Row],[Region]],SReg,2,FALSE)</f>
        <v>1</v>
      </c>
      <c r="V1637" s="11">
        <f>VLOOKUP(tblSalaries[[#This Row],[How many hours of a day you work on Excel]],SHours,2,FALSE)</f>
        <v>0</v>
      </c>
      <c r="W1637" s="11">
        <f>IF(tblSalaries[[#This Row],[Years of Experience]]="",Filters!$I$10,VLOOKUP(tblSalaries[[#This Row],[Years of Experience]],Filters!$G$3:$I$9,3,TRUE))</f>
        <v>0</v>
      </c>
    </row>
    <row r="1638" spans="2:23" ht="15" customHeight="1" x14ac:dyDescent="0.25">
      <c r="B1638" t="s">
        <v>3034</v>
      </c>
      <c r="C1638" s="1">
        <v>41065.015439814815</v>
      </c>
      <c r="D1638">
        <v>59000</v>
      </c>
      <c r="E1638" t="s">
        <v>1255</v>
      </c>
      <c r="F1638" t="s">
        <v>45</v>
      </c>
      <c r="G1638" t="s">
        <v>12</v>
      </c>
      <c r="H1638" t="s">
        <v>22</v>
      </c>
      <c r="I1638">
        <v>3</v>
      </c>
      <c r="J1638" t="str">
        <f>VLOOKUP(tblSalaries[[#This Row],[clean Country]],tblCountries[[#All],[Mapping]:[Region]],2,FALSE)</f>
        <v>USA</v>
      </c>
      <c r="L1638" s="9" t="str">
        <f>IF($T1638,tblSalaries[[#This Row],[Salary in USD]],"")</f>
        <v/>
      </c>
      <c r="M1638" s="9" t="str">
        <f>IF($T1638,tblSalaries[[#This Row],[Your Job Title]],"")</f>
        <v/>
      </c>
      <c r="N1638" s="9" t="str">
        <f>IF($T1638,tblSalaries[[#This Row],[Job Type]],"")</f>
        <v/>
      </c>
      <c r="O1638" s="9" t="str">
        <f>IF($T1638,tblSalaries[[#This Row],[clean Country]],"")</f>
        <v/>
      </c>
      <c r="P1638" s="9" t="str">
        <f>IF($T1638,tblSalaries[[#This Row],[How many hours of a day you work on Excel]],"")</f>
        <v/>
      </c>
      <c r="Q1638" s="9" t="str">
        <f>IF($T1638,tblSalaries[[#This Row],[Years of Experience]],"")</f>
        <v/>
      </c>
      <c r="R1638" s="9" t="str">
        <f>IF($T1638,tblSalaries[[#This Row],[Region]],"")</f>
        <v/>
      </c>
      <c r="T1638" s="11">
        <f t="shared" si="25"/>
        <v>0</v>
      </c>
      <c r="U1638" s="11">
        <f>VLOOKUP(tblSalaries[[#This Row],[Region]],SReg,2,FALSE)</f>
        <v>1</v>
      </c>
      <c r="V1638" s="11">
        <f>VLOOKUP(tblSalaries[[#This Row],[How many hours of a day you work on Excel]],SHours,2,FALSE)</f>
        <v>0</v>
      </c>
      <c r="W1638" s="11">
        <f>IF(tblSalaries[[#This Row],[Years of Experience]]="",Filters!$I$10,VLOOKUP(tblSalaries[[#This Row],[Years of Experience]],Filters!$G$3:$I$9,3,TRUE))</f>
        <v>0</v>
      </c>
    </row>
    <row r="1639" spans="2:23" ht="15" customHeight="1" x14ac:dyDescent="0.25">
      <c r="B1639" t="s">
        <v>3035</v>
      </c>
      <c r="C1639" s="1">
        <v>41065.085972222223</v>
      </c>
      <c r="D1639">
        <v>55000</v>
      </c>
      <c r="E1639" t="s">
        <v>1256</v>
      </c>
      <c r="F1639" t="s">
        <v>17</v>
      </c>
      <c r="G1639" t="s">
        <v>12</v>
      </c>
      <c r="H1639" t="s">
        <v>7</v>
      </c>
      <c r="I1639">
        <v>15</v>
      </c>
      <c r="J1639" t="str">
        <f>VLOOKUP(tblSalaries[[#This Row],[clean Country]],tblCountries[[#All],[Mapping]:[Region]],2,FALSE)</f>
        <v>USA</v>
      </c>
      <c r="L1639" s="9">
        <f>IF($T1639,tblSalaries[[#This Row],[Salary in USD]],"")</f>
        <v>55000</v>
      </c>
      <c r="M1639" s="9" t="str">
        <f>IF($T1639,tblSalaries[[#This Row],[Your Job Title]],"")</f>
        <v>Customer Sales Analyst</v>
      </c>
      <c r="N1639" s="9" t="str">
        <f>IF($T1639,tblSalaries[[#This Row],[Job Type]],"")</f>
        <v>Analyst</v>
      </c>
      <c r="O1639" s="9" t="str">
        <f>IF($T1639,tblSalaries[[#This Row],[clean Country]],"")</f>
        <v>USA</v>
      </c>
      <c r="P1639" s="9" t="str">
        <f>IF($T1639,tblSalaries[[#This Row],[How many hours of a day you work on Excel]],"")</f>
        <v>4 to 6 hours a day</v>
      </c>
      <c r="Q1639" s="9">
        <f>IF($T1639,tblSalaries[[#This Row],[Years of Experience]],"")</f>
        <v>15</v>
      </c>
      <c r="R1639" s="9" t="str">
        <f>IF($T1639,tblSalaries[[#This Row],[Region]],"")</f>
        <v>USA</v>
      </c>
      <c r="T1639" s="11">
        <f t="shared" si="25"/>
        <v>1</v>
      </c>
      <c r="U1639" s="11">
        <f>VLOOKUP(tblSalaries[[#This Row],[Region]],SReg,2,FALSE)</f>
        <v>1</v>
      </c>
      <c r="V1639" s="11">
        <f>VLOOKUP(tblSalaries[[#This Row],[How many hours of a day you work on Excel]],SHours,2,FALSE)</f>
        <v>1</v>
      </c>
      <c r="W1639" s="11">
        <f>IF(tblSalaries[[#This Row],[Years of Experience]]="",Filters!$I$10,VLOOKUP(tblSalaries[[#This Row],[Years of Experience]],Filters!$G$3:$I$9,3,TRUE))</f>
        <v>1</v>
      </c>
    </row>
    <row r="1640" spans="2:23" ht="15" customHeight="1" x14ac:dyDescent="0.25">
      <c r="B1640" t="s">
        <v>3036</v>
      </c>
      <c r="C1640" s="1">
        <v>41065.097928240742</v>
      </c>
      <c r="D1640">
        <v>75000</v>
      </c>
      <c r="E1640" t="s">
        <v>258</v>
      </c>
      <c r="F1640" t="s">
        <v>258</v>
      </c>
      <c r="G1640" t="s">
        <v>12</v>
      </c>
      <c r="H1640" t="s">
        <v>7</v>
      </c>
      <c r="I1640">
        <v>10</v>
      </c>
      <c r="J1640" t="str">
        <f>VLOOKUP(tblSalaries[[#This Row],[clean Country]],tblCountries[[#All],[Mapping]:[Region]],2,FALSE)</f>
        <v>USA</v>
      </c>
      <c r="L1640" s="9">
        <f>IF($T1640,tblSalaries[[#This Row],[Salary in USD]],"")</f>
        <v>75000</v>
      </c>
      <c r="M1640" s="9" t="str">
        <f>IF($T1640,tblSalaries[[#This Row],[Your Job Title]],"")</f>
        <v>Accountant</v>
      </c>
      <c r="N1640" s="9" t="str">
        <f>IF($T1640,tblSalaries[[#This Row],[Job Type]],"")</f>
        <v>Accountant</v>
      </c>
      <c r="O1640" s="9" t="str">
        <f>IF($T1640,tblSalaries[[#This Row],[clean Country]],"")</f>
        <v>USA</v>
      </c>
      <c r="P1640" s="9" t="str">
        <f>IF($T1640,tblSalaries[[#This Row],[How many hours of a day you work on Excel]],"")</f>
        <v>4 to 6 hours a day</v>
      </c>
      <c r="Q1640" s="9">
        <f>IF($T1640,tblSalaries[[#This Row],[Years of Experience]],"")</f>
        <v>10</v>
      </c>
      <c r="R1640" s="9" t="str">
        <f>IF($T1640,tblSalaries[[#This Row],[Region]],"")</f>
        <v>USA</v>
      </c>
      <c r="T1640" s="11">
        <f t="shared" si="25"/>
        <v>1</v>
      </c>
      <c r="U1640" s="11">
        <f>VLOOKUP(tblSalaries[[#This Row],[Region]],SReg,2,FALSE)</f>
        <v>1</v>
      </c>
      <c r="V1640" s="11">
        <f>VLOOKUP(tblSalaries[[#This Row],[How many hours of a day you work on Excel]],SHours,2,FALSE)</f>
        <v>1</v>
      </c>
      <c r="W1640" s="11">
        <f>IF(tblSalaries[[#This Row],[Years of Experience]]="",Filters!$I$10,VLOOKUP(tblSalaries[[#This Row],[Years of Experience]],Filters!$G$3:$I$9,3,TRUE))</f>
        <v>1</v>
      </c>
    </row>
    <row r="1641" spans="2:23" ht="15" customHeight="1" x14ac:dyDescent="0.25">
      <c r="B1641" t="s">
        <v>3037</v>
      </c>
      <c r="C1641" s="1">
        <v>41065.159745370373</v>
      </c>
      <c r="D1641">
        <v>50307.817784067665</v>
      </c>
      <c r="E1641" t="s">
        <v>1257</v>
      </c>
      <c r="F1641" t="s">
        <v>45</v>
      </c>
      <c r="G1641" t="s">
        <v>723</v>
      </c>
      <c r="H1641" t="s">
        <v>22</v>
      </c>
      <c r="I1641">
        <v>5</v>
      </c>
      <c r="J1641" t="str">
        <f>VLOOKUP(tblSalaries[[#This Row],[clean Country]],tblCountries[[#All],[Mapping]:[Region]],2,FALSE)</f>
        <v>EMEA</v>
      </c>
      <c r="L1641" s="9" t="str">
        <f>IF($T1641,tblSalaries[[#This Row],[Salary in USD]],"")</f>
        <v/>
      </c>
      <c r="M1641" s="9" t="str">
        <f>IF($T1641,tblSalaries[[#This Row],[Your Job Title]],"")</f>
        <v/>
      </c>
      <c r="N1641" s="9" t="str">
        <f>IF($T1641,tblSalaries[[#This Row],[Job Type]],"")</f>
        <v/>
      </c>
      <c r="O1641" s="9" t="str">
        <f>IF($T1641,tblSalaries[[#This Row],[clean Country]],"")</f>
        <v/>
      </c>
      <c r="P1641" s="9" t="str">
        <f>IF($T1641,tblSalaries[[#This Row],[How many hours of a day you work on Excel]],"")</f>
        <v/>
      </c>
      <c r="Q1641" s="9" t="str">
        <f>IF($T1641,tblSalaries[[#This Row],[Years of Experience]],"")</f>
        <v/>
      </c>
      <c r="R1641" s="9" t="str">
        <f>IF($T1641,tblSalaries[[#This Row],[Region]],"")</f>
        <v/>
      </c>
      <c r="T1641" s="11">
        <f t="shared" si="25"/>
        <v>0</v>
      </c>
      <c r="U1641" s="11">
        <f>VLOOKUP(tblSalaries[[#This Row],[Region]],SReg,2,FALSE)</f>
        <v>0</v>
      </c>
      <c r="V1641" s="11">
        <f>VLOOKUP(tblSalaries[[#This Row],[How many hours of a day you work on Excel]],SHours,2,FALSE)</f>
        <v>0</v>
      </c>
      <c r="W1641" s="11">
        <f>IF(tblSalaries[[#This Row],[Years of Experience]]="",Filters!$I$10,VLOOKUP(tblSalaries[[#This Row],[Years of Experience]],Filters!$G$3:$I$9,3,TRUE))</f>
        <v>0</v>
      </c>
    </row>
    <row r="1642" spans="2:23" ht="15" customHeight="1" x14ac:dyDescent="0.25">
      <c r="B1642" t="s">
        <v>3038</v>
      </c>
      <c r="C1642" s="1">
        <v>41065.163611111115</v>
      </c>
      <c r="D1642">
        <v>30500</v>
      </c>
      <c r="E1642" t="s">
        <v>11</v>
      </c>
      <c r="F1642" t="s">
        <v>17</v>
      </c>
      <c r="G1642" t="s">
        <v>118</v>
      </c>
      <c r="H1642" t="s">
        <v>10</v>
      </c>
      <c r="I1642">
        <v>8</v>
      </c>
      <c r="J1642" t="str">
        <f>VLOOKUP(tblSalaries[[#This Row],[clean Country]],tblCountries[[#All],[Mapping]:[Region]],2,FALSE)</f>
        <v>S AMER</v>
      </c>
      <c r="L1642" s="9" t="str">
        <f>IF($T1642,tblSalaries[[#This Row],[Salary in USD]],"")</f>
        <v/>
      </c>
      <c r="M1642" s="9" t="str">
        <f>IF($T1642,tblSalaries[[#This Row],[Your Job Title]],"")</f>
        <v/>
      </c>
      <c r="N1642" s="9" t="str">
        <f>IF($T1642,tblSalaries[[#This Row],[Job Type]],"")</f>
        <v/>
      </c>
      <c r="O1642" s="9" t="str">
        <f>IF($T1642,tblSalaries[[#This Row],[clean Country]],"")</f>
        <v/>
      </c>
      <c r="P1642" s="9" t="str">
        <f>IF($T1642,tblSalaries[[#This Row],[How many hours of a day you work on Excel]],"")</f>
        <v/>
      </c>
      <c r="Q1642" s="9" t="str">
        <f>IF($T1642,tblSalaries[[#This Row],[Years of Experience]],"")</f>
        <v/>
      </c>
      <c r="R1642" s="9" t="str">
        <f>IF($T1642,tblSalaries[[#This Row],[Region]],"")</f>
        <v/>
      </c>
      <c r="T1642" s="11">
        <f t="shared" si="25"/>
        <v>0</v>
      </c>
      <c r="U1642" s="11">
        <f>VLOOKUP(tblSalaries[[#This Row],[Region]],SReg,2,FALSE)</f>
        <v>0</v>
      </c>
      <c r="V1642" s="11">
        <f>VLOOKUP(tblSalaries[[#This Row],[How many hours of a day you work on Excel]],SHours,2,FALSE)</f>
        <v>1</v>
      </c>
      <c r="W1642" s="11">
        <f>IF(tblSalaries[[#This Row],[Years of Experience]]="",Filters!$I$10,VLOOKUP(tblSalaries[[#This Row],[Years of Experience]],Filters!$G$3:$I$9,3,TRUE))</f>
        <v>0</v>
      </c>
    </row>
    <row r="1643" spans="2:23" ht="15" customHeight="1" x14ac:dyDescent="0.25">
      <c r="B1643" t="s">
        <v>3039</v>
      </c>
      <c r="C1643" s="1">
        <v>41065.170937499999</v>
      </c>
      <c r="D1643">
        <v>80000</v>
      </c>
      <c r="E1643" t="s">
        <v>1258</v>
      </c>
      <c r="F1643" t="s">
        <v>56</v>
      </c>
      <c r="G1643" t="s">
        <v>12</v>
      </c>
      <c r="H1643" t="s">
        <v>15</v>
      </c>
      <c r="I1643">
        <v>2</v>
      </c>
      <c r="J1643" t="str">
        <f>VLOOKUP(tblSalaries[[#This Row],[clean Country]],tblCountries[[#All],[Mapping]:[Region]],2,FALSE)</f>
        <v>USA</v>
      </c>
      <c r="L1643" s="9" t="str">
        <f>IF($T1643,tblSalaries[[#This Row],[Salary in USD]],"")</f>
        <v/>
      </c>
      <c r="M1643" s="9" t="str">
        <f>IF($T1643,tblSalaries[[#This Row],[Your Job Title]],"")</f>
        <v/>
      </c>
      <c r="N1643" s="9" t="str">
        <f>IF($T1643,tblSalaries[[#This Row],[Job Type]],"")</f>
        <v/>
      </c>
      <c r="O1643" s="9" t="str">
        <f>IF($T1643,tblSalaries[[#This Row],[clean Country]],"")</f>
        <v/>
      </c>
      <c r="P1643" s="9" t="str">
        <f>IF($T1643,tblSalaries[[#This Row],[How many hours of a day you work on Excel]],"")</f>
        <v/>
      </c>
      <c r="Q1643" s="9" t="str">
        <f>IF($T1643,tblSalaries[[#This Row],[Years of Experience]],"")</f>
        <v/>
      </c>
      <c r="R1643" s="9" t="str">
        <f>IF($T1643,tblSalaries[[#This Row],[Region]],"")</f>
        <v/>
      </c>
      <c r="T1643" s="11">
        <f t="shared" si="25"/>
        <v>0</v>
      </c>
      <c r="U1643" s="11">
        <f>VLOOKUP(tblSalaries[[#This Row],[Region]],SReg,2,FALSE)</f>
        <v>1</v>
      </c>
      <c r="V1643" s="11">
        <f>VLOOKUP(tblSalaries[[#This Row],[How many hours of a day you work on Excel]],SHours,2,FALSE)</f>
        <v>0</v>
      </c>
      <c r="W1643" s="11">
        <f>IF(tblSalaries[[#This Row],[Years of Experience]]="",Filters!$I$10,VLOOKUP(tblSalaries[[#This Row],[Years of Experience]],Filters!$G$3:$I$9,3,TRUE))</f>
        <v>0</v>
      </c>
    </row>
    <row r="1644" spans="2:23" ht="15" customHeight="1" x14ac:dyDescent="0.25">
      <c r="B1644" t="s">
        <v>3040</v>
      </c>
      <c r="C1644" s="1">
        <v>41065.210462962961</v>
      </c>
      <c r="D1644">
        <v>12000</v>
      </c>
      <c r="E1644" t="s">
        <v>1259</v>
      </c>
      <c r="F1644" t="s">
        <v>17</v>
      </c>
      <c r="G1644" t="s">
        <v>12</v>
      </c>
      <c r="H1644" t="s">
        <v>15</v>
      </c>
      <c r="I1644">
        <v>1</v>
      </c>
      <c r="J1644" t="str">
        <f>VLOOKUP(tblSalaries[[#This Row],[clean Country]],tblCountries[[#All],[Mapping]:[Region]],2,FALSE)</f>
        <v>USA</v>
      </c>
      <c r="L1644" s="9" t="str">
        <f>IF($T1644,tblSalaries[[#This Row],[Salary in USD]],"")</f>
        <v/>
      </c>
      <c r="M1644" s="9" t="str">
        <f>IF($T1644,tblSalaries[[#This Row],[Your Job Title]],"")</f>
        <v/>
      </c>
      <c r="N1644" s="9" t="str">
        <f>IF($T1644,tblSalaries[[#This Row],[Job Type]],"")</f>
        <v/>
      </c>
      <c r="O1644" s="9" t="str">
        <f>IF($T1644,tblSalaries[[#This Row],[clean Country]],"")</f>
        <v/>
      </c>
      <c r="P1644" s="9" t="str">
        <f>IF($T1644,tblSalaries[[#This Row],[How many hours of a day you work on Excel]],"")</f>
        <v/>
      </c>
      <c r="Q1644" s="9" t="str">
        <f>IF($T1644,tblSalaries[[#This Row],[Years of Experience]],"")</f>
        <v/>
      </c>
      <c r="R1644" s="9" t="str">
        <f>IF($T1644,tblSalaries[[#This Row],[Region]],"")</f>
        <v/>
      </c>
      <c r="T1644" s="11">
        <f t="shared" si="25"/>
        <v>0</v>
      </c>
      <c r="U1644" s="11">
        <f>VLOOKUP(tblSalaries[[#This Row],[Region]],SReg,2,FALSE)</f>
        <v>1</v>
      </c>
      <c r="V1644" s="11">
        <f>VLOOKUP(tblSalaries[[#This Row],[How many hours of a day you work on Excel]],SHours,2,FALSE)</f>
        <v>0</v>
      </c>
      <c r="W1644" s="11">
        <f>IF(tblSalaries[[#This Row],[Years of Experience]]="",Filters!$I$10,VLOOKUP(tblSalaries[[#This Row],[Years of Experience]],Filters!$G$3:$I$9,3,TRUE))</f>
        <v>0</v>
      </c>
    </row>
    <row r="1645" spans="2:23" ht="15" customHeight="1" x14ac:dyDescent="0.25">
      <c r="B1645" t="s">
        <v>3041</v>
      </c>
      <c r="C1645" s="1">
        <v>41065.210648148146</v>
      </c>
      <c r="D1645">
        <v>48500</v>
      </c>
      <c r="E1645" t="s">
        <v>1260</v>
      </c>
      <c r="F1645" t="s">
        <v>17</v>
      </c>
      <c r="G1645" t="s">
        <v>12</v>
      </c>
      <c r="H1645" t="s">
        <v>7</v>
      </c>
      <c r="I1645">
        <v>6</v>
      </c>
      <c r="J1645" t="str">
        <f>VLOOKUP(tblSalaries[[#This Row],[clean Country]],tblCountries[[#All],[Mapping]:[Region]],2,FALSE)</f>
        <v>USA</v>
      </c>
      <c r="L1645" s="9" t="str">
        <f>IF($T1645,tblSalaries[[#This Row],[Salary in USD]],"")</f>
        <v/>
      </c>
      <c r="M1645" s="9" t="str">
        <f>IF($T1645,tblSalaries[[#This Row],[Your Job Title]],"")</f>
        <v/>
      </c>
      <c r="N1645" s="9" t="str">
        <f>IF($T1645,tblSalaries[[#This Row],[Job Type]],"")</f>
        <v/>
      </c>
      <c r="O1645" s="9" t="str">
        <f>IF($T1645,tblSalaries[[#This Row],[clean Country]],"")</f>
        <v/>
      </c>
      <c r="P1645" s="9" t="str">
        <f>IF($T1645,tblSalaries[[#This Row],[How many hours of a day you work on Excel]],"")</f>
        <v/>
      </c>
      <c r="Q1645" s="9" t="str">
        <f>IF($T1645,tblSalaries[[#This Row],[Years of Experience]],"")</f>
        <v/>
      </c>
      <c r="R1645" s="9" t="str">
        <f>IF($T1645,tblSalaries[[#This Row],[Region]],"")</f>
        <v/>
      </c>
      <c r="T1645" s="11">
        <f t="shared" si="25"/>
        <v>0</v>
      </c>
      <c r="U1645" s="11">
        <f>VLOOKUP(tblSalaries[[#This Row],[Region]],SReg,2,FALSE)</f>
        <v>1</v>
      </c>
      <c r="V1645" s="11">
        <f>VLOOKUP(tblSalaries[[#This Row],[How many hours of a day you work on Excel]],SHours,2,FALSE)</f>
        <v>1</v>
      </c>
      <c r="W1645" s="11">
        <f>IF(tblSalaries[[#This Row],[Years of Experience]]="",Filters!$I$10,VLOOKUP(tblSalaries[[#This Row],[Years of Experience]],Filters!$G$3:$I$9,3,TRUE))</f>
        <v>0</v>
      </c>
    </row>
    <row r="1646" spans="2:23" ht="15" customHeight="1" x14ac:dyDescent="0.25">
      <c r="B1646" t="s">
        <v>3042</v>
      </c>
      <c r="C1646" s="1">
        <v>41065.285833333335</v>
      </c>
      <c r="D1646">
        <v>63047.130882691366</v>
      </c>
      <c r="E1646" t="s">
        <v>1261</v>
      </c>
      <c r="F1646" t="s">
        <v>56</v>
      </c>
      <c r="G1646" t="s">
        <v>59</v>
      </c>
      <c r="H1646" t="s">
        <v>15</v>
      </c>
      <c r="I1646">
        <v>25</v>
      </c>
      <c r="J1646" t="str">
        <f>VLOOKUP(tblSalaries[[#This Row],[clean Country]],tblCountries[[#All],[Mapping]:[Region]],2,FALSE)</f>
        <v>EMEA</v>
      </c>
      <c r="L1646" s="9" t="str">
        <f>IF($T1646,tblSalaries[[#This Row],[Salary in USD]],"")</f>
        <v/>
      </c>
      <c r="M1646" s="9" t="str">
        <f>IF($T1646,tblSalaries[[#This Row],[Your Job Title]],"")</f>
        <v/>
      </c>
      <c r="N1646" s="9" t="str">
        <f>IF($T1646,tblSalaries[[#This Row],[Job Type]],"")</f>
        <v/>
      </c>
      <c r="O1646" s="9" t="str">
        <f>IF($T1646,tblSalaries[[#This Row],[clean Country]],"")</f>
        <v/>
      </c>
      <c r="P1646" s="9" t="str">
        <f>IF($T1646,tblSalaries[[#This Row],[How many hours of a day you work on Excel]],"")</f>
        <v/>
      </c>
      <c r="Q1646" s="9" t="str">
        <f>IF($T1646,tblSalaries[[#This Row],[Years of Experience]],"")</f>
        <v/>
      </c>
      <c r="R1646" s="9" t="str">
        <f>IF($T1646,tblSalaries[[#This Row],[Region]],"")</f>
        <v/>
      </c>
      <c r="T1646" s="11">
        <f t="shared" si="25"/>
        <v>0</v>
      </c>
      <c r="U1646" s="11">
        <f>VLOOKUP(tblSalaries[[#This Row],[Region]],SReg,2,FALSE)</f>
        <v>0</v>
      </c>
      <c r="V1646" s="11">
        <f>VLOOKUP(tblSalaries[[#This Row],[How many hours of a day you work on Excel]],SHours,2,FALSE)</f>
        <v>0</v>
      </c>
      <c r="W1646" s="11">
        <f>IF(tblSalaries[[#This Row],[Years of Experience]]="",Filters!$I$10,VLOOKUP(tblSalaries[[#This Row],[Years of Experience]],Filters!$G$3:$I$9,3,TRUE))</f>
        <v>1</v>
      </c>
    </row>
    <row r="1647" spans="2:23" ht="15" customHeight="1" x14ac:dyDescent="0.25">
      <c r="B1647" t="s">
        <v>3043</v>
      </c>
      <c r="C1647" s="1">
        <v>41065.295277777775</v>
      </c>
      <c r="D1647">
        <v>3419.1200039889732</v>
      </c>
      <c r="E1647" t="s">
        <v>635</v>
      </c>
      <c r="F1647" t="s">
        <v>17</v>
      </c>
      <c r="G1647" t="s">
        <v>6</v>
      </c>
      <c r="H1647" t="s">
        <v>7</v>
      </c>
      <c r="I1647">
        <v>5</v>
      </c>
      <c r="J1647" t="str">
        <f>VLOOKUP(tblSalaries[[#This Row],[clean Country]],tblCountries[[#All],[Mapping]:[Region]],2,FALSE)</f>
        <v>APAC</v>
      </c>
      <c r="L1647" s="9" t="str">
        <f>IF($T1647,tblSalaries[[#This Row],[Salary in USD]],"")</f>
        <v/>
      </c>
      <c r="M1647" s="9" t="str">
        <f>IF($T1647,tblSalaries[[#This Row],[Your Job Title]],"")</f>
        <v/>
      </c>
      <c r="N1647" s="9" t="str">
        <f>IF($T1647,tblSalaries[[#This Row],[Job Type]],"")</f>
        <v/>
      </c>
      <c r="O1647" s="9" t="str">
        <f>IF($T1647,tblSalaries[[#This Row],[clean Country]],"")</f>
        <v/>
      </c>
      <c r="P1647" s="9" t="str">
        <f>IF($T1647,tblSalaries[[#This Row],[How many hours of a day you work on Excel]],"")</f>
        <v/>
      </c>
      <c r="Q1647" s="9" t="str">
        <f>IF($T1647,tblSalaries[[#This Row],[Years of Experience]],"")</f>
        <v/>
      </c>
      <c r="R1647" s="9" t="str">
        <f>IF($T1647,tblSalaries[[#This Row],[Region]],"")</f>
        <v/>
      </c>
      <c r="T1647" s="11">
        <f t="shared" si="25"/>
        <v>0</v>
      </c>
      <c r="U1647" s="11">
        <f>VLOOKUP(tblSalaries[[#This Row],[Region]],SReg,2,FALSE)</f>
        <v>0</v>
      </c>
      <c r="V1647" s="11">
        <f>VLOOKUP(tblSalaries[[#This Row],[How many hours of a day you work on Excel]],SHours,2,FALSE)</f>
        <v>1</v>
      </c>
      <c r="W1647" s="11">
        <f>IF(tblSalaries[[#This Row],[Years of Experience]]="",Filters!$I$10,VLOOKUP(tblSalaries[[#This Row],[Years of Experience]],Filters!$G$3:$I$9,3,TRUE))</f>
        <v>0</v>
      </c>
    </row>
    <row r="1648" spans="2:23" ht="15" customHeight="1" x14ac:dyDescent="0.25">
      <c r="B1648" t="s">
        <v>3044</v>
      </c>
      <c r="C1648" s="1">
        <v>41065.446921296294</v>
      </c>
      <c r="D1648">
        <v>87734.690296543267</v>
      </c>
      <c r="E1648" t="s">
        <v>1262</v>
      </c>
      <c r="F1648" t="s">
        <v>45</v>
      </c>
      <c r="G1648" t="s">
        <v>526</v>
      </c>
      <c r="H1648" t="s">
        <v>7</v>
      </c>
      <c r="I1648">
        <v>6</v>
      </c>
      <c r="J1648" t="str">
        <f>VLOOKUP(tblSalaries[[#This Row],[clean Country]],tblCountries[[#All],[Mapping]:[Region]],2,FALSE)</f>
        <v>APAC</v>
      </c>
      <c r="L1648" s="9" t="str">
        <f>IF($T1648,tblSalaries[[#This Row],[Salary in USD]],"")</f>
        <v/>
      </c>
      <c r="M1648" s="9" t="str">
        <f>IF($T1648,tblSalaries[[#This Row],[Your Job Title]],"")</f>
        <v/>
      </c>
      <c r="N1648" s="9" t="str">
        <f>IF($T1648,tblSalaries[[#This Row],[Job Type]],"")</f>
        <v/>
      </c>
      <c r="O1648" s="9" t="str">
        <f>IF($T1648,tblSalaries[[#This Row],[clean Country]],"")</f>
        <v/>
      </c>
      <c r="P1648" s="9" t="str">
        <f>IF($T1648,tblSalaries[[#This Row],[How many hours of a day you work on Excel]],"")</f>
        <v/>
      </c>
      <c r="Q1648" s="9" t="str">
        <f>IF($T1648,tblSalaries[[#This Row],[Years of Experience]],"")</f>
        <v/>
      </c>
      <c r="R1648" s="9" t="str">
        <f>IF($T1648,tblSalaries[[#This Row],[Region]],"")</f>
        <v/>
      </c>
      <c r="T1648" s="11">
        <f t="shared" si="25"/>
        <v>0</v>
      </c>
      <c r="U1648" s="11">
        <f>VLOOKUP(tblSalaries[[#This Row],[Region]],SReg,2,FALSE)</f>
        <v>0</v>
      </c>
      <c r="V1648" s="11">
        <f>VLOOKUP(tblSalaries[[#This Row],[How many hours of a day you work on Excel]],SHours,2,FALSE)</f>
        <v>1</v>
      </c>
      <c r="W1648" s="11">
        <f>IF(tblSalaries[[#This Row],[Years of Experience]]="",Filters!$I$10,VLOOKUP(tblSalaries[[#This Row],[Years of Experience]],Filters!$G$3:$I$9,3,TRUE))</f>
        <v>0</v>
      </c>
    </row>
    <row r="1649" spans="2:23" ht="15" customHeight="1" x14ac:dyDescent="0.25">
      <c r="B1649" t="s">
        <v>3045</v>
      </c>
      <c r="C1649" s="1">
        <v>41065.529606481483</v>
      </c>
      <c r="D1649">
        <v>56628.754645950656</v>
      </c>
      <c r="E1649" t="s">
        <v>173</v>
      </c>
      <c r="F1649" t="s">
        <v>17</v>
      </c>
      <c r="G1649" t="s">
        <v>526</v>
      </c>
      <c r="H1649" t="s">
        <v>10</v>
      </c>
      <c r="I1649">
        <v>6</v>
      </c>
      <c r="J1649" t="str">
        <f>VLOOKUP(tblSalaries[[#This Row],[clean Country]],tblCountries[[#All],[Mapping]:[Region]],2,FALSE)</f>
        <v>APAC</v>
      </c>
      <c r="L1649" s="9" t="str">
        <f>IF($T1649,tblSalaries[[#This Row],[Salary in USD]],"")</f>
        <v/>
      </c>
      <c r="M1649" s="9" t="str">
        <f>IF($T1649,tblSalaries[[#This Row],[Your Job Title]],"")</f>
        <v/>
      </c>
      <c r="N1649" s="9" t="str">
        <f>IF($T1649,tblSalaries[[#This Row],[Job Type]],"")</f>
        <v/>
      </c>
      <c r="O1649" s="9" t="str">
        <f>IF($T1649,tblSalaries[[#This Row],[clean Country]],"")</f>
        <v/>
      </c>
      <c r="P1649" s="9" t="str">
        <f>IF($T1649,tblSalaries[[#This Row],[How many hours of a day you work on Excel]],"")</f>
        <v/>
      </c>
      <c r="Q1649" s="9" t="str">
        <f>IF($T1649,tblSalaries[[#This Row],[Years of Experience]],"")</f>
        <v/>
      </c>
      <c r="R1649" s="9" t="str">
        <f>IF($T1649,tblSalaries[[#This Row],[Region]],"")</f>
        <v/>
      </c>
      <c r="T1649" s="11">
        <f t="shared" si="25"/>
        <v>0</v>
      </c>
      <c r="U1649" s="11">
        <f>VLOOKUP(tblSalaries[[#This Row],[Region]],SReg,2,FALSE)</f>
        <v>0</v>
      </c>
      <c r="V1649" s="11">
        <f>VLOOKUP(tblSalaries[[#This Row],[How many hours of a day you work on Excel]],SHours,2,FALSE)</f>
        <v>1</v>
      </c>
      <c r="W1649" s="11">
        <f>IF(tblSalaries[[#This Row],[Years of Experience]]="",Filters!$I$10,VLOOKUP(tblSalaries[[#This Row],[Years of Experience]],Filters!$G$3:$I$9,3,TRUE))</f>
        <v>0</v>
      </c>
    </row>
    <row r="1650" spans="2:23" ht="15" customHeight="1" x14ac:dyDescent="0.25">
      <c r="B1650" t="s">
        <v>3046</v>
      </c>
      <c r="C1650" s="1">
        <v>41065.749756944446</v>
      </c>
      <c r="D1650">
        <v>8013.5625093491553</v>
      </c>
      <c r="E1650" t="s">
        <v>1263</v>
      </c>
      <c r="F1650" t="s">
        <v>3391</v>
      </c>
      <c r="G1650" t="s">
        <v>6</v>
      </c>
      <c r="H1650" t="s">
        <v>10</v>
      </c>
      <c r="I1650">
        <v>4</v>
      </c>
      <c r="J1650" t="str">
        <f>VLOOKUP(tblSalaries[[#This Row],[clean Country]],tblCountries[[#All],[Mapping]:[Region]],2,FALSE)</f>
        <v>APAC</v>
      </c>
      <c r="L1650" s="9" t="str">
        <f>IF($T1650,tblSalaries[[#This Row],[Salary in USD]],"")</f>
        <v/>
      </c>
      <c r="M1650" s="9" t="str">
        <f>IF($T1650,tblSalaries[[#This Row],[Your Job Title]],"")</f>
        <v/>
      </c>
      <c r="N1650" s="9" t="str">
        <f>IF($T1650,tblSalaries[[#This Row],[Job Type]],"")</f>
        <v/>
      </c>
      <c r="O1650" s="9" t="str">
        <f>IF($T1650,tblSalaries[[#This Row],[clean Country]],"")</f>
        <v/>
      </c>
      <c r="P1650" s="9" t="str">
        <f>IF($T1650,tblSalaries[[#This Row],[How many hours of a day you work on Excel]],"")</f>
        <v/>
      </c>
      <c r="Q1650" s="9" t="str">
        <f>IF($T1650,tblSalaries[[#This Row],[Years of Experience]],"")</f>
        <v/>
      </c>
      <c r="R1650" s="9" t="str">
        <f>IF($T1650,tblSalaries[[#This Row],[Region]],"")</f>
        <v/>
      </c>
      <c r="T1650" s="11">
        <f t="shared" si="25"/>
        <v>0</v>
      </c>
      <c r="U1650" s="11">
        <f>VLOOKUP(tblSalaries[[#This Row],[Region]],SReg,2,FALSE)</f>
        <v>0</v>
      </c>
      <c r="V1650" s="11">
        <f>VLOOKUP(tblSalaries[[#This Row],[How many hours of a day you work on Excel]],SHours,2,FALSE)</f>
        <v>1</v>
      </c>
      <c r="W1650" s="11">
        <f>IF(tblSalaries[[#This Row],[Years of Experience]]="",Filters!$I$10,VLOOKUP(tblSalaries[[#This Row],[Years of Experience]],Filters!$G$3:$I$9,3,TRUE))</f>
        <v>0</v>
      </c>
    </row>
    <row r="1651" spans="2:23" ht="15" customHeight="1" x14ac:dyDescent="0.25">
      <c r="B1651" t="s">
        <v>3047</v>
      </c>
      <c r="C1651" s="1">
        <v>41065.772210648145</v>
      </c>
      <c r="D1651">
        <v>3561.5833374885137</v>
      </c>
      <c r="E1651" t="s">
        <v>581</v>
      </c>
      <c r="F1651" t="s">
        <v>17</v>
      </c>
      <c r="G1651" t="s">
        <v>6</v>
      </c>
      <c r="H1651" t="s">
        <v>22</v>
      </c>
      <c r="I1651">
        <v>16</v>
      </c>
      <c r="J1651" t="str">
        <f>VLOOKUP(tblSalaries[[#This Row],[clean Country]],tblCountries[[#All],[Mapping]:[Region]],2,FALSE)</f>
        <v>APAC</v>
      </c>
      <c r="L1651" s="9" t="str">
        <f>IF($T1651,tblSalaries[[#This Row],[Salary in USD]],"")</f>
        <v/>
      </c>
      <c r="M1651" s="9" t="str">
        <f>IF($T1651,tblSalaries[[#This Row],[Your Job Title]],"")</f>
        <v/>
      </c>
      <c r="N1651" s="9" t="str">
        <f>IF($T1651,tblSalaries[[#This Row],[Job Type]],"")</f>
        <v/>
      </c>
      <c r="O1651" s="9" t="str">
        <f>IF($T1651,tblSalaries[[#This Row],[clean Country]],"")</f>
        <v/>
      </c>
      <c r="P1651" s="9" t="str">
        <f>IF($T1651,tblSalaries[[#This Row],[How many hours of a day you work on Excel]],"")</f>
        <v/>
      </c>
      <c r="Q1651" s="9" t="str">
        <f>IF($T1651,tblSalaries[[#This Row],[Years of Experience]],"")</f>
        <v/>
      </c>
      <c r="R1651" s="9" t="str">
        <f>IF($T1651,tblSalaries[[#This Row],[Region]],"")</f>
        <v/>
      </c>
      <c r="T1651" s="11">
        <f t="shared" si="25"/>
        <v>0</v>
      </c>
      <c r="U1651" s="11">
        <f>VLOOKUP(tblSalaries[[#This Row],[Region]],SReg,2,FALSE)</f>
        <v>0</v>
      </c>
      <c r="V1651" s="11">
        <f>VLOOKUP(tblSalaries[[#This Row],[How many hours of a day you work on Excel]],SHours,2,FALSE)</f>
        <v>0</v>
      </c>
      <c r="W1651" s="11">
        <f>IF(tblSalaries[[#This Row],[Years of Experience]]="",Filters!$I$10,VLOOKUP(tblSalaries[[#This Row],[Years of Experience]],Filters!$G$3:$I$9,3,TRUE))</f>
        <v>1</v>
      </c>
    </row>
    <row r="1652" spans="2:23" ht="15" customHeight="1" x14ac:dyDescent="0.25">
      <c r="B1652" t="s">
        <v>3048</v>
      </c>
      <c r="C1652" s="1">
        <v>41065.801435185182</v>
      </c>
      <c r="D1652">
        <v>62000</v>
      </c>
      <c r="E1652" t="s">
        <v>16</v>
      </c>
      <c r="F1652" t="s">
        <v>233</v>
      </c>
      <c r="G1652" t="s">
        <v>12</v>
      </c>
      <c r="H1652" t="s">
        <v>15</v>
      </c>
      <c r="I1652">
        <v>12</v>
      </c>
      <c r="J1652" t="str">
        <f>VLOOKUP(tblSalaries[[#This Row],[clean Country]],tblCountries[[#All],[Mapping]:[Region]],2,FALSE)</f>
        <v>USA</v>
      </c>
      <c r="L1652" s="9" t="str">
        <f>IF($T1652,tblSalaries[[#This Row],[Salary in USD]],"")</f>
        <v/>
      </c>
      <c r="M1652" s="9" t="str">
        <f>IF($T1652,tblSalaries[[#This Row],[Your Job Title]],"")</f>
        <v/>
      </c>
      <c r="N1652" s="9" t="str">
        <f>IF($T1652,tblSalaries[[#This Row],[Job Type]],"")</f>
        <v/>
      </c>
      <c r="O1652" s="9" t="str">
        <f>IF($T1652,tblSalaries[[#This Row],[clean Country]],"")</f>
        <v/>
      </c>
      <c r="P1652" s="9" t="str">
        <f>IF($T1652,tblSalaries[[#This Row],[How many hours of a day you work on Excel]],"")</f>
        <v/>
      </c>
      <c r="Q1652" s="9" t="str">
        <f>IF($T1652,tblSalaries[[#This Row],[Years of Experience]],"")</f>
        <v/>
      </c>
      <c r="R1652" s="9" t="str">
        <f>IF($T1652,tblSalaries[[#This Row],[Region]],"")</f>
        <v/>
      </c>
      <c r="T1652" s="11">
        <f t="shared" si="25"/>
        <v>0</v>
      </c>
      <c r="U1652" s="11">
        <f>VLOOKUP(tblSalaries[[#This Row],[Region]],SReg,2,FALSE)</f>
        <v>1</v>
      </c>
      <c r="V1652" s="11">
        <f>VLOOKUP(tblSalaries[[#This Row],[How many hours of a day you work on Excel]],SHours,2,FALSE)</f>
        <v>0</v>
      </c>
      <c r="W1652" s="11">
        <f>IF(tblSalaries[[#This Row],[Years of Experience]]="",Filters!$I$10,VLOOKUP(tblSalaries[[#This Row],[Years of Experience]],Filters!$G$3:$I$9,3,TRUE))</f>
        <v>1</v>
      </c>
    </row>
    <row r="1653" spans="2:23" ht="15" customHeight="1" x14ac:dyDescent="0.25">
      <c r="B1653" t="s">
        <v>3049</v>
      </c>
      <c r="C1653" s="1">
        <v>41065.802812499998</v>
      </c>
      <c r="D1653">
        <v>26678.388218823762</v>
      </c>
      <c r="E1653" t="s">
        <v>901</v>
      </c>
      <c r="F1653" t="s">
        <v>17</v>
      </c>
      <c r="G1653" t="s">
        <v>26</v>
      </c>
      <c r="H1653" t="s">
        <v>7</v>
      </c>
      <c r="I1653">
        <v>5</v>
      </c>
      <c r="J1653" t="str">
        <f>VLOOKUP(tblSalaries[[#This Row],[clean Country]],tblCountries[[#All],[Mapping]:[Region]],2,FALSE)</f>
        <v>EMEA</v>
      </c>
      <c r="L1653" s="9" t="str">
        <f>IF($T1653,tblSalaries[[#This Row],[Salary in USD]],"")</f>
        <v/>
      </c>
      <c r="M1653" s="9" t="str">
        <f>IF($T1653,tblSalaries[[#This Row],[Your Job Title]],"")</f>
        <v/>
      </c>
      <c r="N1653" s="9" t="str">
        <f>IF($T1653,tblSalaries[[#This Row],[Job Type]],"")</f>
        <v/>
      </c>
      <c r="O1653" s="9" t="str">
        <f>IF($T1653,tblSalaries[[#This Row],[clean Country]],"")</f>
        <v/>
      </c>
      <c r="P1653" s="9" t="str">
        <f>IF($T1653,tblSalaries[[#This Row],[How many hours of a day you work on Excel]],"")</f>
        <v/>
      </c>
      <c r="Q1653" s="9" t="str">
        <f>IF($T1653,tblSalaries[[#This Row],[Years of Experience]],"")</f>
        <v/>
      </c>
      <c r="R1653" s="9" t="str">
        <f>IF($T1653,tblSalaries[[#This Row],[Region]],"")</f>
        <v/>
      </c>
      <c r="T1653" s="11">
        <f t="shared" si="25"/>
        <v>0</v>
      </c>
      <c r="U1653" s="11">
        <f>VLOOKUP(tblSalaries[[#This Row],[Region]],SReg,2,FALSE)</f>
        <v>0</v>
      </c>
      <c r="V1653" s="11">
        <f>VLOOKUP(tblSalaries[[#This Row],[How many hours of a day you work on Excel]],SHours,2,FALSE)</f>
        <v>1</v>
      </c>
      <c r="W1653" s="11">
        <f>IF(tblSalaries[[#This Row],[Years of Experience]]="",Filters!$I$10,VLOOKUP(tblSalaries[[#This Row],[Years of Experience]],Filters!$G$3:$I$9,3,TRUE))</f>
        <v>0</v>
      </c>
    </row>
    <row r="1654" spans="2:23" ht="15" customHeight="1" x14ac:dyDescent="0.25">
      <c r="B1654" t="s">
        <v>3050</v>
      </c>
      <c r="C1654" s="1">
        <v>41065.817511574074</v>
      </c>
      <c r="D1654">
        <v>70928.022243027779</v>
      </c>
      <c r="E1654" t="s">
        <v>126</v>
      </c>
      <c r="F1654" t="s">
        <v>17</v>
      </c>
      <c r="G1654" t="s">
        <v>59</v>
      </c>
      <c r="H1654" t="s">
        <v>10</v>
      </c>
      <c r="I1654">
        <v>5</v>
      </c>
      <c r="J1654" t="str">
        <f>VLOOKUP(tblSalaries[[#This Row],[clean Country]],tblCountries[[#All],[Mapping]:[Region]],2,FALSE)</f>
        <v>EMEA</v>
      </c>
      <c r="L1654" s="9" t="str">
        <f>IF($T1654,tblSalaries[[#This Row],[Salary in USD]],"")</f>
        <v/>
      </c>
      <c r="M1654" s="9" t="str">
        <f>IF($T1654,tblSalaries[[#This Row],[Your Job Title]],"")</f>
        <v/>
      </c>
      <c r="N1654" s="9" t="str">
        <f>IF($T1654,tblSalaries[[#This Row],[Job Type]],"")</f>
        <v/>
      </c>
      <c r="O1654" s="9" t="str">
        <f>IF($T1654,tblSalaries[[#This Row],[clean Country]],"")</f>
        <v/>
      </c>
      <c r="P1654" s="9" t="str">
        <f>IF($T1654,tblSalaries[[#This Row],[How many hours of a day you work on Excel]],"")</f>
        <v/>
      </c>
      <c r="Q1654" s="9" t="str">
        <f>IF($T1654,tblSalaries[[#This Row],[Years of Experience]],"")</f>
        <v/>
      </c>
      <c r="R1654" s="9" t="str">
        <f>IF($T1654,tblSalaries[[#This Row],[Region]],"")</f>
        <v/>
      </c>
      <c r="T1654" s="11">
        <f t="shared" si="25"/>
        <v>0</v>
      </c>
      <c r="U1654" s="11">
        <f>VLOOKUP(tblSalaries[[#This Row],[Region]],SReg,2,FALSE)</f>
        <v>0</v>
      </c>
      <c r="V1654" s="11">
        <f>VLOOKUP(tblSalaries[[#This Row],[How many hours of a day you work on Excel]],SHours,2,FALSE)</f>
        <v>1</v>
      </c>
      <c r="W1654" s="11">
        <f>IF(tblSalaries[[#This Row],[Years of Experience]]="",Filters!$I$10,VLOOKUP(tblSalaries[[#This Row],[Years of Experience]],Filters!$G$3:$I$9,3,TRUE))</f>
        <v>0</v>
      </c>
    </row>
    <row r="1655" spans="2:23" ht="15" customHeight="1" x14ac:dyDescent="0.25">
      <c r="B1655" t="s">
        <v>3051</v>
      </c>
      <c r="C1655" s="1">
        <v>41065.833043981482</v>
      </c>
      <c r="D1655">
        <v>41923.181486723057</v>
      </c>
      <c r="E1655" t="s">
        <v>1050</v>
      </c>
      <c r="F1655" t="s">
        <v>17</v>
      </c>
      <c r="G1655" t="s">
        <v>88</v>
      </c>
      <c r="H1655" t="s">
        <v>7</v>
      </c>
      <c r="I1655">
        <v>6</v>
      </c>
      <c r="J1655" t="str">
        <f>VLOOKUP(tblSalaries[[#This Row],[clean Country]],tblCountries[[#All],[Mapping]:[Region]],2,FALSE)</f>
        <v>EMEA</v>
      </c>
      <c r="L1655" s="9" t="str">
        <f>IF($T1655,tblSalaries[[#This Row],[Salary in USD]],"")</f>
        <v/>
      </c>
      <c r="M1655" s="9" t="str">
        <f>IF($T1655,tblSalaries[[#This Row],[Your Job Title]],"")</f>
        <v/>
      </c>
      <c r="N1655" s="9" t="str">
        <f>IF($T1655,tblSalaries[[#This Row],[Job Type]],"")</f>
        <v/>
      </c>
      <c r="O1655" s="9" t="str">
        <f>IF($T1655,tblSalaries[[#This Row],[clean Country]],"")</f>
        <v/>
      </c>
      <c r="P1655" s="9" t="str">
        <f>IF($T1655,tblSalaries[[#This Row],[How many hours of a day you work on Excel]],"")</f>
        <v/>
      </c>
      <c r="Q1655" s="9" t="str">
        <f>IF($T1655,tblSalaries[[#This Row],[Years of Experience]],"")</f>
        <v/>
      </c>
      <c r="R1655" s="9" t="str">
        <f>IF($T1655,tblSalaries[[#This Row],[Region]],"")</f>
        <v/>
      </c>
      <c r="T1655" s="11">
        <f t="shared" si="25"/>
        <v>0</v>
      </c>
      <c r="U1655" s="11">
        <f>VLOOKUP(tblSalaries[[#This Row],[Region]],SReg,2,FALSE)</f>
        <v>0</v>
      </c>
      <c r="V1655" s="11">
        <f>VLOOKUP(tblSalaries[[#This Row],[How many hours of a day you work on Excel]],SHours,2,FALSE)</f>
        <v>1</v>
      </c>
      <c r="W1655" s="11">
        <f>IF(tblSalaries[[#This Row],[Years of Experience]]="",Filters!$I$10,VLOOKUP(tblSalaries[[#This Row],[Years of Experience]],Filters!$G$3:$I$9,3,TRUE))</f>
        <v>0</v>
      </c>
    </row>
    <row r="1656" spans="2:23" ht="15" customHeight="1" x14ac:dyDescent="0.25">
      <c r="B1656" t="s">
        <v>3052</v>
      </c>
      <c r="C1656" s="1">
        <v>41065.863437499997</v>
      </c>
      <c r="D1656">
        <v>90000</v>
      </c>
      <c r="E1656" t="s">
        <v>1264</v>
      </c>
      <c r="F1656" t="s">
        <v>17</v>
      </c>
      <c r="G1656" t="s">
        <v>12</v>
      </c>
      <c r="H1656" t="s">
        <v>15</v>
      </c>
      <c r="I1656">
        <v>8</v>
      </c>
      <c r="J1656" t="str">
        <f>VLOOKUP(tblSalaries[[#This Row],[clean Country]],tblCountries[[#All],[Mapping]:[Region]],2,FALSE)</f>
        <v>USA</v>
      </c>
      <c r="L1656" s="9" t="str">
        <f>IF($T1656,tblSalaries[[#This Row],[Salary in USD]],"")</f>
        <v/>
      </c>
      <c r="M1656" s="9" t="str">
        <f>IF($T1656,tblSalaries[[#This Row],[Your Job Title]],"")</f>
        <v/>
      </c>
      <c r="N1656" s="9" t="str">
        <f>IF($T1656,tblSalaries[[#This Row],[Job Type]],"")</f>
        <v/>
      </c>
      <c r="O1656" s="9" t="str">
        <f>IF($T1656,tblSalaries[[#This Row],[clean Country]],"")</f>
        <v/>
      </c>
      <c r="P1656" s="9" t="str">
        <f>IF($T1656,tblSalaries[[#This Row],[How many hours of a day you work on Excel]],"")</f>
        <v/>
      </c>
      <c r="Q1656" s="9" t="str">
        <f>IF($T1656,tblSalaries[[#This Row],[Years of Experience]],"")</f>
        <v/>
      </c>
      <c r="R1656" s="9" t="str">
        <f>IF($T1656,tblSalaries[[#This Row],[Region]],"")</f>
        <v/>
      </c>
      <c r="T1656" s="11">
        <f t="shared" si="25"/>
        <v>0</v>
      </c>
      <c r="U1656" s="11">
        <f>VLOOKUP(tblSalaries[[#This Row],[Region]],SReg,2,FALSE)</f>
        <v>1</v>
      </c>
      <c r="V1656" s="11">
        <f>VLOOKUP(tblSalaries[[#This Row],[How many hours of a day you work on Excel]],SHours,2,FALSE)</f>
        <v>0</v>
      </c>
      <c r="W1656" s="11">
        <f>IF(tblSalaries[[#This Row],[Years of Experience]]="",Filters!$I$10,VLOOKUP(tblSalaries[[#This Row],[Years of Experience]],Filters!$G$3:$I$9,3,TRUE))</f>
        <v>0</v>
      </c>
    </row>
    <row r="1657" spans="2:23" ht="15" customHeight="1" x14ac:dyDescent="0.25">
      <c r="B1657" t="s">
        <v>3053</v>
      </c>
      <c r="C1657" s="1">
        <v>41065.880046296297</v>
      </c>
      <c r="D1657">
        <v>67700.452577525488</v>
      </c>
      <c r="E1657" t="s">
        <v>1266</v>
      </c>
      <c r="F1657" t="s">
        <v>17</v>
      </c>
      <c r="G1657" t="s">
        <v>462</v>
      </c>
      <c r="H1657" t="s">
        <v>10</v>
      </c>
      <c r="I1657">
        <v>5</v>
      </c>
      <c r="J1657" t="str">
        <f>VLOOKUP(tblSalaries[[#This Row],[clean Country]],tblCountries[[#All],[Mapping]:[Region]],2,FALSE)</f>
        <v>EMEA</v>
      </c>
      <c r="L1657" s="9" t="str">
        <f>IF($T1657,tblSalaries[[#This Row],[Salary in USD]],"")</f>
        <v/>
      </c>
      <c r="M1657" s="9" t="str">
        <f>IF($T1657,tblSalaries[[#This Row],[Your Job Title]],"")</f>
        <v/>
      </c>
      <c r="N1657" s="9" t="str">
        <f>IF($T1657,tblSalaries[[#This Row],[Job Type]],"")</f>
        <v/>
      </c>
      <c r="O1657" s="9" t="str">
        <f>IF($T1657,tblSalaries[[#This Row],[clean Country]],"")</f>
        <v/>
      </c>
      <c r="P1657" s="9" t="str">
        <f>IF($T1657,tblSalaries[[#This Row],[How many hours of a day you work on Excel]],"")</f>
        <v/>
      </c>
      <c r="Q1657" s="9" t="str">
        <f>IF($T1657,tblSalaries[[#This Row],[Years of Experience]],"")</f>
        <v/>
      </c>
      <c r="R1657" s="9" t="str">
        <f>IF($T1657,tblSalaries[[#This Row],[Region]],"")</f>
        <v/>
      </c>
      <c r="T1657" s="11">
        <f t="shared" si="25"/>
        <v>0</v>
      </c>
      <c r="U1657" s="11">
        <f>VLOOKUP(tblSalaries[[#This Row],[Region]],SReg,2,FALSE)</f>
        <v>0</v>
      </c>
      <c r="V1657" s="11">
        <f>VLOOKUP(tblSalaries[[#This Row],[How many hours of a day you work on Excel]],SHours,2,FALSE)</f>
        <v>1</v>
      </c>
      <c r="W1657" s="11">
        <f>IF(tblSalaries[[#This Row],[Years of Experience]]="",Filters!$I$10,VLOOKUP(tblSalaries[[#This Row],[Years of Experience]],Filters!$G$3:$I$9,3,TRUE))</f>
        <v>0</v>
      </c>
    </row>
    <row r="1658" spans="2:23" ht="15" customHeight="1" x14ac:dyDescent="0.25">
      <c r="B1658" t="s">
        <v>3054</v>
      </c>
      <c r="C1658" s="1">
        <v>41065.898460648146</v>
      </c>
      <c r="D1658">
        <v>85000</v>
      </c>
      <c r="E1658" t="s">
        <v>11</v>
      </c>
      <c r="F1658" t="s">
        <v>17</v>
      </c>
      <c r="G1658" t="s">
        <v>12</v>
      </c>
      <c r="H1658" t="s">
        <v>7</v>
      </c>
      <c r="I1658">
        <v>12</v>
      </c>
      <c r="J1658" t="str">
        <f>VLOOKUP(tblSalaries[[#This Row],[clean Country]],tblCountries[[#All],[Mapping]:[Region]],2,FALSE)</f>
        <v>USA</v>
      </c>
      <c r="L1658" s="9">
        <f>IF($T1658,tblSalaries[[#This Row],[Salary in USD]],"")</f>
        <v>85000</v>
      </c>
      <c r="M1658" s="9" t="str">
        <f>IF($T1658,tblSalaries[[#This Row],[Your Job Title]],"")</f>
        <v>Financial Analyst</v>
      </c>
      <c r="N1658" s="9" t="str">
        <f>IF($T1658,tblSalaries[[#This Row],[Job Type]],"")</f>
        <v>Analyst</v>
      </c>
      <c r="O1658" s="9" t="str">
        <f>IF($T1658,tblSalaries[[#This Row],[clean Country]],"")</f>
        <v>USA</v>
      </c>
      <c r="P1658" s="9" t="str">
        <f>IF($T1658,tblSalaries[[#This Row],[How many hours of a day you work on Excel]],"")</f>
        <v>4 to 6 hours a day</v>
      </c>
      <c r="Q1658" s="9">
        <f>IF($T1658,tblSalaries[[#This Row],[Years of Experience]],"")</f>
        <v>12</v>
      </c>
      <c r="R1658" s="9" t="str">
        <f>IF($T1658,tblSalaries[[#This Row],[Region]],"")</f>
        <v>USA</v>
      </c>
      <c r="T1658" s="11">
        <f t="shared" si="25"/>
        <v>1</v>
      </c>
      <c r="U1658" s="11">
        <f>VLOOKUP(tblSalaries[[#This Row],[Region]],SReg,2,FALSE)</f>
        <v>1</v>
      </c>
      <c r="V1658" s="11">
        <f>VLOOKUP(tblSalaries[[#This Row],[How many hours of a day you work on Excel]],SHours,2,FALSE)</f>
        <v>1</v>
      </c>
      <c r="W1658" s="11">
        <f>IF(tblSalaries[[#This Row],[Years of Experience]]="",Filters!$I$10,VLOOKUP(tblSalaries[[#This Row],[Years of Experience]],Filters!$G$3:$I$9,3,TRUE))</f>
        <v>1</v>
      </c>
    </row>
    <row r="1659" spans="2:23" ht="15" customHeight="1" x14ac:dyDescent="0.25">
      <c r="B1659" t="s">
        <v>3055</v>
      </c>
      <c r="C1659" s="1">
        <v>41065.909143518518</v>
      </c>
      <c r="D1659">
        <v>78808.913603364199</v>
      </c>
      <c r="E1659" t="s">
        <v>752</v>
      </c>
      <c r="F1659" t="s">
        <v>3393</v>
      </c>
      <c r="G1659" t="s">
        <v>59</v>
      </c>
      <c r="H1659" t="s">
        <v>7</v>
      </c>
      <c r="I1659">
        <v>10</v>
      </c>
      <c r="J1659" t="str">
        <f>VLOOKUP(tblSalaries[[#This Row],[clean Country]],tblCountries[[#All],[Mapping]:[Region]],2,FALSE)</f>
        <v>EMEA</v>
      </c>
      <c r="L1659" s="9" t="str">
        <f>IF($T1659,tblSalaries[[#This Row],[Salary in USD]],"")</f>
        <v/>
      </c>
      <c r="M1659" s="9" t="str">
        <f>IF($T1659,tblSalaries[[#This Row],[Your Job Title]],"")</f>
        <v/>
      </c>
      <c r="N1659" s="9" t="str">
        <f>IF($T1659,tblSalaries[[#This Row],[Job Type]],"")</f>
        <v/>
      </c>
      <c r="O1659" s="9" t="str">
        <f>IF($T1659,tblSalaries[[#This Row],[clean Country]],"")</f>
        <v/>
      </c>
      <c r="P1659" s="9" t="str">
        <f>IF($T1659,tblSalaries[[#This Row],[How many hours of a day you work on Excel]],"")</f>
        <v/>
      </c>
      <c r="Q1659" s="9" t="str">
        <f>IF($T1659,tblSalaries[[#This Row],[Years of Experience]],"")</f>
        <v/>
      </c>
      <c r="R1659" s="9" t="str">
        <f>IF($T1659,tblSalaries[[#This Row],[Region]],"")</f>
        <v/>
      </c>
      <c r="T1659" s="11">
        <f t="shared" si="25"/>
        <v>0</v>
      </c>
      <c r="U1659" s="11">
        <f>VLOOKUP(tblSalaries[[#This Row],[Region]],SReg,2,FALSE)</f>
        <v>0</v>
      </c>
      <c r="V1659" s="11">
        <f>VLOOKUP(tblSalaries[[#This Row],[How many hours of a day you work on Excel]],SHours,2,FALSE)</f>
        <v>1</v>
      </c>
      <c r="W1659" s="11">
        <f>IF(tblSalaries[[#This Row],[Years of Experience]]="",Filters!$I$10,VLOOKUP(tblSalaries[[#This Row],[Years of Experience]],Filters!$G$3:$I$9,3,TRUE))</f>
        <v>1</v>
      </c>
    </row>
    <row r="1660" spans="2:23" ht="15" customHeight="1" x14ac:dyDescent="0.25">
      <c r="B1660" t="s">
        <v>3056</v>
      </c>
      <c r="C1660" s="1">
        <v>41065.916435185187</v>
      </c>
      <c r="D1660">
        <v>65000</v>
      </c>
      <c r="E1660" t="s">
        <v>173</v>
      </c>
      <c r="F1660" t="s">
        <v>17</v>
      </c>
      <c r="G1660" t="s">
        <v>12</v>
      </c>
      <c r="H1660" t="s">
        <v>7</v>
      </c>
      <c r="I1660">
        <v>8</v>
      </c>
      <c r="J1660" t="str">
        <f>VLOOKUP(tblSalaries[[#This Row],[clean Country]],tblCountries[[#All],[Mapping]:[Region]],2,FALSE)</f>
        <v>USA</v>
      </c>
      <c r="L1660" s="9" t="str">
        <f>IF($T1660,tblSalaries[[#This Row],[Salary in USD]],"")</f>
        <v/>
      </c>
      <c r="M1660" s="9" t="str">
        <f>IF($T1660,tblSalaries[[#This Row],[Your Job Title]],"")</f>
        <v/>
      </c>
      <c r="N1660" s="9" t="str">
        <f>IF($T1660,tblSalaries[[#This Row],[Job Type]],"")</f>
        <v/>
      </c>
      <c r="O1660" s="9" t="str">
        <f>IF($T1660,tblSalaries[[#This Row],[clean Country]],"")</f>
        <v/>
      </c>
      <c r="P1660" s="9" t="str">
        <f>IF($T1660,tblSalaries[[#This Row],[How many hours of a day you work on Excel]],"")</f>
        <v/>
      </c>
      <c r="Q1660" s="9" t="str">
        <f>IF($T1660,tblSalaries[[#This Row],[Years of Experience]],"")</f>
        <v/>
      </c>
      <c r="R1660" s="9" t="str">
        <f>IF($T1660,tblSalaries[[#This Row],[Region]],"")</f>
        <v/>
      </c>
      <c r="T1660" s="11">
        <f t="shared" si="25"/>
        <v>0</v>
      </c>
      <c r="U1660" s="11">
        <f>VLOOKUP(tblSalaries[[#This Row],[Region]],SReg,2,FALSE)</f>
        <v>1</v>
      </c>
      <c r="V1660" s="11">
        <f>VLOOKUP(tblSalaries[[#This Row],[How many hours of a day you work on Excel]],SHours,2,FALSE)</f>
        <v>1</v>
      </c>
      <c r="W1660" s="11">
        <f>IF(tblSalaries[[#This Row],[Years of Experience]]="",Filters!$I$10,VLOOKUP(tblSalaries[[#This Row],[Years of Experience]],Filters!$G$3:$I$9,3,TRUE))</f>
        <v>0</v>
      </c>
    </row>
    <row r="1661" spans="2:23" ht="15" customHeight="1" x14ac:dyDescent="0.25">
      <c r="B1661" t="s">
        <v>3057</v>
      </c>
      <c r="C1661" s="1">
        <v>41065.920254629629</v>
      </c>
      <c r="D1661">
        <v>75000</v>
      </c>
      <c r="E1661" t="s">
        <v>1267</v>
      </c>
      <c r="F1661" t="s">
        <v>3393</v>
      </c>
      <c r="G1661" t="s">
        <v>12</v>
      </c>
      <c r="H1661" t="s">
        <v>15</v>
      </c>
      <c r="I1661">
        <v>3</v>
      </c>
      <c r="J1661" t="str">
        <f>VLOOKUP(tblSalaries[[#This Row],[clean Country]],tblCountries[[#All],[Mapping]:[Region]],2,FALSE)</f>
        <v>USA</v>
      </c>
      <c r="L1661" s="9" t="str">
        <f>IF($T1661,tblSalaries[[#This Row],[Salary in USD]],"")</f>
        <v/>
      </c>
      <c r="M1661" s="9" t="str">
        <f>IF($T1661,tblSalaries[[#This Row],[Your Job Title]],"")</f>
        <v/>
      </c>
      <c r="N1661" s="9" t="str">
        <f>IF($T1661,tblSalaries[[#This Row],[Job Type]],"")</f>
        <v/>
      </c>
      <c r="O1661" s="9" t="str">
        <f>IF($T1661,tblSalaries[[#This Row],[clean Country]],"")</f>
        <v/>
      </c>
      <c r="P1661" s="9" t="str">
        <f>IF($T1661,tblSalaries[[#This Row],[How many hours of a day you work on Excel]],"")</f>
        <v/>
      </c>
      <c r="Q1661" s="9" t="str">
        <f>IF($T1661,tblSalaries[[#This Row],[Years of Experience]],"")</f>
        <v/>
      </c>
      <c r="R1661" s="9" t="str">
        <f>IF($T1661,tblSalaries[[#This Row],[Region]],"")</f>
        <v/>
      </c>
      <c r="T1661" s="11">
        <f t="shared" si="25"/>
        <v>0</v>
      </c>
      <c r="U1661" s="11">
        <f>VLOOKUP(tblSalaries[[#This Row],[Region]],SReg,2,FALSE)</f>
        <v>1</v>
      </c>
      <c r="V1661" s="11">
        <f>VLOOKUP(tblSalaries[[#This Row],[How many hours of a day you work on Excel]],SHours,2,FALSE)</f>
        <v>0</v>
      </c>
      <c r="W1661" s="11">
        <f>IF(tblSalaries[[#This Row],[Years of Experience]]="",Filters!$I$10,VLOOKUP(tblSalaries[[#This Row],[Years of Experience]],Filters!$G$3:$I$9,3,TRUE))</f>
        <v>0</v>
      </c>
    </row>
    <row r="1662" spans="2:23" ht="15" customHeight="1" x14ac:dyDescent="0.25">
      <c r="B1662" t="s">
        <v>3058</v>
      </c>
      <c r="C1662" s="1">
        <v>41065.947534722225</v>
      </c>
      <c r="D1662">
        <v>92000</v>
      </c>
      <c r="E1662" t="s">
        <v>1268</v>
      </c>
      <c r="F1662" t="s">
        <v>17</v>
      </c>
      <c r="G1662" t="s">
        <v>12</v>
      </c>
      <c r="H1662" t="s">
        <v>7</v>
      </c>
      <c r="I1662">
        <v>9</v>
      </c>
      <c r="J1662" t="str">
        <f>VLOOKUP(tblSalaries[[#This Row],[clean Country]],tblCountries[[#All],[Mapping]:[Region]],2,FALSE)</f>
        <v>USA</v>
      </c>
      <c r="L1662" s="9" t="str">
        <f>IF($T1662,tblSalaries[[#This Row],[Salary in USD]],"")</f>
        <v/>
      </c>
      <c r="M1662" s="9" t="str">
        <f>IF($T1662,tblSalaries[[#This Row],[Your Job Title]],"")</f>
        <v/>
      </c>
      <c r="N1662" s="9" t="str">
        <f>IF($T1662,tblSalaries[[#This Row],[Job Type]],"")</f>
        <v/>
      </c>
      <c r="O1662" s="9" t="str">
        <f>IF($T1662,tblSalaries[[#This Row],[clean Country]],"")</f>
        <v/>
      </c>
      <c r="P1662" s="9" t="str">
        <f>IF($T1662,tblSalaries[[#This Row],[How many hours of a day you work on Excel]],"")</f>
        <v/>
      </c>
      <c r="Q1662" s="9" t="str">
        <f>IF($T1662,tblSalaries[[#This Row],[Years of Experience]],"")</f>
        <v/>
      </c>
      <c r="R1662" s="9" t="str">
        <f>IF($T1662,tblSalaries[[#This Row],[Region]],"")</f>
        <v/>
      </c>
      <c r="T1662" s="11">
        <f t="shared" si="25"/>
        <v>0</v>
      </c>
      <c r="U1662" s="11">
        <f>VLOOKUP(tblSalaries[[#This Row],[Region]],SReg,2,FALSE)</f>
        <v>1</v>
      </c>
      <c r="V1662" s="11">
        <f>VLOOKUP(tblSalaries[[#This Row],[How many hours of a day you work on Excel]],SHours,2,FALSE)</f>
        <v>1</v>
      </c>
      <c r="W1662" s="11">
        <f>IF(tblSalaries[[#This Row],[Years of Experience]]="",Filters!$I$10,VLOOKUP(tblSalaries[[#This Row],[Years of Experience]],Filters!$G$3:$I$9,3,TRUE))</f>
        <v>0</v>
      </c>
    </row>
    <row r="1663" spans="2:23" ht="15" customHeight="1" x14ac:dyDescent="0.25">
      <c r="B1663" t="s">
        <v>3059</v>
      </c>
      <c r="C1663" s="1">
        <v>41065.951620370368</v>
      </c>
      <c r="D1663">
        <v>50815.977559664309</v>
      </c>
      <c r="E1663" t="s">
        <v>11</v>
      </c>
      <c r="F1663" t="s">
        <v>17</v>
      </c>
      <c r="G1663" t="s">
        <v>21</v>
      </c>
      <c r="H1663" t="s">
        <v>15</v>
      </c>
      <c r="I1663">
        <v>3</v>
      </c>
      <c r="J1663" t="str">
        <f>VLOOKUP(tblSalaries[[#This Row],[clean Country]],tblCountries[[#All],[Mapping]:[Region]],2,FALSE)</f>
        <v>EMEA</v>
      </c>
      <c r="L1663" s="9" t="str">
        <f>IF($T1663,tblSalaries[[#This Row],[Salary in USD]],"")</f>
        <v/>
      </c>
      <c r="M1663" s="9" t="str">
        <f>IF($T1663,tblSalaries[[#This Row],[Your Job Title]],"")</f>
        <v/>
      </c>
      <c r="N1663" s="9" t="str">
        <f>IF($T1663,tblSalaries[[#This Row],[Job Type]],"")</f>
        <v/>
      </c>
      <c r="O1663" s="9" t="str">
        <f>IF($T1663,tblSalaries[[#This Row],[clean Country]],"")</f>
        <v/>
      </c>
      <c r="P1663" s="9" t="str">
        <f>IF($T1663,tblSalaries[[#This Row],[How many hours of a day you work on Excel]],"")</f>
        <v/>
      </c>
      <c r="Q1663" s="9" t="str">
        <f>IF($T1663,tblSalaries[[#This Row],[Years of Experience]],"")</f>
        <v/>
      </c>
      <c r="R1663" s="9" t="str">
        <f>IF($T1663,tblSalaries[[#This Row],[Region]],"")</f>
        <v/>
      </c>
      <c r="T1663" s="11">
        <f t="shared" si="25"/>
        <v>0</v>
      </c>
      <c r="U1663" s="11">
        <f>VLOOKUP(tblSalaries[[#This Row],[Region]],SReg,2,FALSE)</f>
        <v>0</v>
      </c>
      <c r="V1663" s="11">
        <f>VLOOKUP(tblSalaries[[#This Row],[How many hours of a day you work on Excel]],SHours,2,FALSE)</f>
        <v>0</v>
      </c>
      <c r="W1663" s="11">
        <f>IF(tblSalaries[[#This Row],[Years of Experience]]="",Filters!$I$10,VLOOKUP(tblSalaries[[#This Row],[Years of Experience]],Filters!$G$3:$I$9,3,TRUE))</f>
        <v>0</v>
      </c>
    </row>
    <row r="1664" spans="2:23" ht="15" customHeight="1" x14ac:dyDescent="0.25">
      <c r="B1664" t="s">
        <v>3060</v>
      </c>
      <c r="C1664" s="1">
        <v>41065.965092592596</v>
      </c>
      <c r="D1664">
        <v>55954.328658388586</v>
      </c>
      <c r="E1664" t="s">
        <v>914</v>
      </c>
      <c r="F1664" t="s">
        <v>258</v>
      </c>
      <c r="G1664" t="s">
        <v>59</v>
      </c>
      <c r="H1664" t="s">
        <v>7</v>
      </c>
      <c r="I1664">
        <v>8</v>
      </c>
      <c r="J1664" t="str">
        <f>VLOOKUP(tblSalaries[[#This Row],[clean Country]],tblCountries[[#All],[Mapping]:[Region]],2,FALSE)</f>
        <v>EMEA</v>
      </c>
      <c r="L1664" s="9" t="str">
        <f>IF($T1664,tblSalaries[[#This Row],[Salary in USD]],"")</f>
        <v/>
      </c>
      <c r="M1664" s="9" t="str">
        <f>IF($T1664,tblSalaries[[#This Row],[Your Job Title]],"")</f>
        <v/>
      </c>
      <c r="N1664" s="9" t="str">
        <f>IF($T1664,tblSalaries[[#This Row],[Job Type]],"")</f>
        <v/>
      </c>
      <c r="O1664" s="9" t="str">
        <f>IF($T1664,tblSalaries[[#This Row],[clean Country]],"")</f>
        <v/>
      </c>
      <c r="P1664" s="9" t="str">
        <f>IF($T1664,tblSalaries[[#This Row],[How many hours of a day you work on Excel]],"")</f>
        <v/>
      </c>
      <c r="Q1664" s="9" t="str">
        <f>IF($T1664,tblSalaries[[#This Row],[Years of Experience]],"")</f>
        <v/>
      </c>
      <c r="R1664" s="9" t="str">
        <f>IF($T1664,tblSalaries[[#This Row],[Region]],"")</f>
        <v/>
      </c>
      <c r="T1664" s="11">
        <f t="shared" si="25"/>
        <v>0</v>
      </c>
      <c r="U1664" s="11">
        <f>VLOOKUP(tblSalaries[[#This Row],[Region]],SReg,2,FALSE)</f>
        <v>0</v>
      </c>
      <c r="V1664" s="11">
        <f>VLOOKUP(tblSalaries[[#This Row],[How many hours of a day you work on Excel]],SHours,2,FALSE)</f>
        <v>1</v>
      </c>
      <c r="W1664" s="11">
        <f>IF(tblSalaries[[#This Row],[Years of Experience]]="",Filters!$I$10,VLOOKUP(tblSalaries[[#This Row],[Years of Experience]],Filters!$G$3:$I$9,3,TRUE))</f>
        <v>0</v>
      </c>
    </row>
    <row r="1665" spans="2:23" ht="15" customHeight="1" x14ac:dyDescent="0.25">
      <c r="B1665" t="s">
        <v>3061</v>
      </c>
      <c r="C1665" s="1">
        <v>41066.034201388888</v>
      </c>
      <c r="D1665">
        <v>45000</v>
      </c>
      <c r="E1665" t="s">
        <v>1269</v>
      </c>
      <c r="F1665" t="s">
        <v>17</v>
      </c>
      <c r="G1665" t="s">
        <v>12</v>
      </c>
      <c r="H1665" t="s">
        <v>15</v>
      </c>
      <c r="I1665">
        <v>4</v>
      </c>
      <c r="J1665" t="str">
        <f>VLOOKUP(tblSalaries[[#This Row],[clean Country]],tblCountries[[#All],[Mapping]:[Region]],2,FALSE)</f>
        <v>USA</v>
      </c>
      <c r="L1665" s="9" t="str">
        <f>IF($T1665,tblSalaries[[#This Row],[Salary in USD]],"")</f>
        <v/>
      </c>
      <c r="M1665" s="9" t="str">
        <f>IF($T1665,tblSalaries[[#This Row],[Your Job Title]],"")</f>
        <v/>
      </c>
      <c r="N1665" s="9" t="str">
        <f>IF($T1665,tblSalaries[[#This Row],[Job Type]],"")</f>
        <v/>
      </c>
      <c r="O1665" s="9" t="str">
        <f>IF($T1665,tblSalaries[[#This Row],[clean Country]],"")</f>
        <v/>
      </c>
      <c r="P1665" s="9" t="str">
        <f>IF($T1665,tblSalaries[[#This Row],[How many hours of a day you work on Excel]],"")</f>
        <v/>
      </c>
      <c r="Q1665" s="9" t="str">
        <f>IF($T1665,tblSalaries[[#This Row],[Years of Experience]],"")</f>
        <v/>
      </c>
      <c r="R1665" s="9" t="str">
        <f>IF($T1665,tblSalaries[[#This Row],[Region]],"")</f>
        <v/>
      </c>
      <c r="T1665" s="11">
        <f t="shared" si="25"/>
        <v>0</v>
      </c>
      <c r="U1665" s="11">
        <f>VLOOKUP(tblSalaries[[#This Row],[Region]],SReg,2,FALSE)</f>
        <v>1</v>
      </c>
      <c r="V1665" s="11">
        <f>VLOOKUP(tblSalaries[[#This Row],[How many hours of a day you work on Excel]],SHours,2,FALSE)</f>
        <v>0</v>
      </c>
      <c r="W1665" s="11">
        <f>IF(tblSalaries[[#This Row],[Years of Experience]]="",Filters!$I$10,VLOOKUP(tblSalaries[[#This Row],[Years of Experience]],Filters!$G$3:$I$9,3,TRUE))</f>
        <v>0</v>
      </c>
    </row>
    <row r="1666" spans="2:23" ht="15" customHeight="1" x14ac:dyDescent="0.25">
      <c r="B1666" t="s">
        <v>3062</v>
      </c>
      <c r="C1666" s="1">
        <v>41066.044849537036</v>
      </c>
      <c r="D1666">
        <v>7123.1666749770275</v>
      </c>
      <c r="E1666" t="s">
        <v>17</v>
      </c>
      <c r="F1666" t="s">
        <v>17</v>
      </c>
      <c r="G1666" t="s">
        <v>6</v>
      </c>
      <c r="H1666" t="s">
        <v>7</v>
      </c>
      <c r="I1666">
        <v>4</v>
      </c>
      <c r="J1666" t="str">
        <f>VLOOKUP(tblSalaries[[#This Row],[clean Country]],tblCountries[[#All],[Mapping]:[Region]],2,FALSE)</f>
        <v>APAC</v>
      </c>
      <c r="L1666" s="9" t="str">
        <f>IF($T1666,tblSalaries[[#This Row],[Salary in USD]],"")</f>
        <v/>
      </c>
      <c r="M1666" s="9" t="str">
        <f>IF($T1666,tblSalaries[[#This Row],[Your Job Title]],"")</f>
        <v/>
      </c>
      <c r="N1666" s="9" t="str">
        <f>IF($T1666,tblSalaries[[#This Row],[Job Type]],"")</f>
        <v/>
      </c>
      <c r="O1666" s="9" t="str">
        <f>IF($T1666,tblSalaries[[#This Row],[clean Country]],"")</f>
        <v/>
      </c>
      <c r="P1666" s="9" t="str">
        <f>IF($T1666,tblSalaries[[#This Row],[How many hours of a day you work on Excel]],"")</f>
        <v/>
      </c>
      <c r="Q1666" s="9" t="str">
        <f>IF($T1666,tblSalaries[[#This Row],[Years of Experience]],"")</f>
        <v/>
      </c>
      <c r="R1666" s="9" t="str">
        <f>IF($T1666,tblSalaries[[#This Row],[Region]],"")</f>
        <v/>
      </c>
      <c r="T1666" s="11">
        <f t="shared" si="25"/>
        <v>0</v>
      </c>
      <c r="U1666" s="11">
        <f>VLOOKUP(tblSalaries[[#This Row],[Region]],SReg,2,FALSE)</f>
        <v>0</v>
      </c>
      <c r="V1666" s="11">
        <f>VLOOKUP(tblSalaries[[#This Row],[How many hours of a day you work on Excel]],SHours,2,FALSE)</f>
        <v>1</v>
      </c>
      <c r="W1666" s="11">
        <f>IF(tblSalaries[[#This Row],[Years of Experience]]="",Filters!$I$10,VLOOKUP(tblSalaries[[#This Row],[Years of Experience]],Filters!$G$3:$I$9,3,TRUE))</f>
        <v>0</v>
      </c>
    </row>
    <row r="1667" spans="2:23" ht="15" customHeight="1" x14ac:dyDescent="0.25">
      <c r="B1667" t="s">
        <v>3063</v>
      </c>
      <c r="C1667" s="1">
        <v>41066.060370370367</v>
      </c>
      <c r="D1667">
        <v>49443.946165553374</v>
      </c>
      <c r="E1667" t="s">
        <v>1270</v>
      </c>
      <c r="F1667" t="s">
        <v>17</v>
      </c>
      <c r="G1667" t="s">
        <v>51</v>
      </c>
      <c r="H1667" t="s">
        <v>7</v>
      </c>
      <c r="I1667">
        <v>1.5</v>
      </c>
      <c r="J1667" t="str">
        <f>VLOOKUP(tblSalaries[[#This Row],[clean Country]],tblCountries[[#All],[Mapping]:[Region]],2,FALSE)</f>
        <v>EMEA</v>
      </c>
      <c r="L1667" s="9" t="str">
        <f>IF($T1667,tblSalaries[[#This Row],[Salary in USD]],"")</f>
        <v/>
      </c>
      <c r="M1667" s="9" t="str">
        <f>IF($T1667,tblSalaries[[#This Row],[Your Job Title]],"")</f>
        <v/>
      </c>
      <c r="N1667" s="9" t="str">
        <f>IF($T1667,tblSalaries[[#This Row],[Job Type]],"")</f>
        <v/>
      </c>
      <c r="O1667" s="9" t="str">
        <f>IF($T1667,tblSalaries[[#This Row],[clean Country]],"")</f>
        <v/>
      </c>
      <c r="P1667" s="9" t="str">
        <f>IF($T1667,tblSalaries[[#This Row],[How many hours of a day you work on Excel]],"")</f>
        <v/>
      </c>
      <c r="Q1667" s="9" t="str">
        <f>IF($T1667,tblSalaries[[#This Row],[Years of Experience]],"")</f>
        <v/>
      </c>
      <c r="R1667" s="9" t="str">
        <f>IF($T1667,tblSalaries[[#This Row],[Region]],"")</f>
        <v/>
      </c>
      <c r="T1667" s="11">
        <f t="shared" si="25"/>
        <v>0</v>
      </c>
      <c r="U1667" s="11">
        <f>VLOOKUP(tblSalaries[[#This Row],[Region]],SReg,2,FALSE)</f>
        <v>0</v>
      </c>
      <c r="V1667" s="11">
        <f>VLOOKUP(tblSalaries[[#This Row],[How many hours of a day you work on Excel]],SHours,2,FALSE)</f>
        <v>1</v>
      </c>
      <c r="W1667" s="11">
        <f>IF(tblSalaries[[#This Row],[Years of Experience]]="",Filters!$I$10,VLOOKUP(tblSalaries[[#This Row],[Years of Experience]],Filters!$G$3:$I$9,3,TRUE))</f>
        <v>0</v>
      </c>
    </row>
    <row r="1668" spans="2:23" ht="15" customHeight="1" x14ac:dyDescent="0.25">
      <c r="B1668" t="s">
        <v>3064</v>
      </c>
      <c r="C1668" s="1">
        <v>41066.070601851854</v>
      </c>
      <c r="D1668">
        <v>45000</v>
      </c>
      <c r="E1668" t="s">
        <v>25</v>
      </c>
      <c r="F1668" t="s">
        <v>3393</v>
      </c>
      <c r="G1668" t="s">
        <v>137</v>
      </c>
      <c r="H1668" t="s">
        <v>7</v>
      </c>
      <c r="I1668">
        <v>5</v>
      </c>
      <c r="J1668" t="str">
        <f>VLOOKUP(tblSalaries[[#This Row],[clean Country]],tblCountries[[#All],[Mapping]:[Region]],2,FALSE)</f>
        <v>S AMER</v>
      </c>
      <c r="L1668" s="9" t="str">
        <f>IF($T1668,tblSalaries[[#This Row],[Salary in USD]],"")</f>
        <v/>
      </c>
      <c r="M1668" s="9" t="str">
        <f>IF($T1668,tblSalaries[[#This Row],[Your Job Title]],"")</f>
        <v/>
      </c>
      <c r="N1668" s="9" t="str">
        <f>IF($T1668,tblSalaries[[#This Row],[Job Type]],"")</f>
        <v/>
      </c>
      <c r="O1668" s="9" t="str">
        <f>IF($T1668,tblSalaries[[#This Row],[clean Country]],"")</f>
        <v/>
      </c>
      <c r="P1668" s="9" t="str">
        <f>IF($T1668,tblSalaries[[#This Row],[How many hours of a day you work on Excel]],"")</f>
        <v/>
      </c>
      <c r="Q1668" s="9" t="str">
        <f>IF($T1668,tblSalaries[[#This Row],[Years of Experience]],"")</f>
        <v/>
      </c>
      <c r="R1668" s="9" t="str">
        <f>IF($T1668,tblSalaries[[#This Row],[Region]],"")</f>
        <v/>
      </c>
      <c r="T1668" s="11">
        <f t="shared" si="25"/>
        <v>0</v>
      </c>
      <c r="U1668" s="11">
        <f>VLOOKUP(tblSalaries[[#This Row],[Region]],SReg,2,FALSE)</f>
        <v>0</v>
      </c>
      <c r="V1668" s="11">
        <f>VLOOKUP(tblSalaries[[#This Row],[How many hours of a day you work on Excel]],SHours,2,FALSE)</f>
        <v>1</v>
      </c>
      <c r="W1668" s="11">
        <f>IF(tblSalaries[[#This Row],[Years of Experience]]="",Filters!$I$10,VLOOKUP(tblSalaries[[#This Row],[Years of Experience]],Filters!$G$3:$I$9,3,TRUE))</f>
        <v>0</v>
      </c>
    </row>
    <row r="1669" spans="2:23" ht="15" customHeight="1" x14ac:dyDescent="0.25">
      <c r="B1669" t="s">
        <v>3065</v>
      </c>
      <c r="C1669" s="1">
        <v>41066.091643518521</v>
      </c>
      <c r="D1669">
        <v>60000</v>
      </c>
      <c r="E1669" t="s">
        <v>17</v>
      </c>
      <c r="F1669" t="s">
        <v>17</v>
      </c>
      <c r="G1669" t="s">
        <v>12</v>
      </c>
      <c r="H1669" t="s">
        <v>10</v>
      </c>
      <c r="I1669">
        <v>1</v>
      </c>
      <c r="J1669" t="str">
        <f>VLOOKUP(tblSalaries[[#This Row],[clean Country]],tblCountries[[#All],[Mapping]:[Region]],2,FALSE)</f>
        <v>USA</v>
      </c>
      <c r="L1669" s="9" t="str">
        <f>IF($T1669,tblSalaries[[#This Row],[Salary in USD]],"")</f>
        <v/>
      </c>
      <c r="M1669" s="9" t="str">
        <f>IF($T1669,tblSalaries[[#This Row],[Your Job Title]],"")</f>
        <v/>
      </c>
      <c r="N1669" s="9" t="str">
        <f>IF($T1669,tblSalaries[[#This Row],[Job Type]],"")</f>
        <v/>
      </c>
      <c r="O1669" s="9" t="str">
        <f>IF($T1669,tblSalaries[[#This Row],[clean Country]],"")</f>
        <v/>
      </c>
      <c r="P1669" s="9" t="str">
        <f>IF($T1669,tblSalaries[[#This Row],[How many hours of a day you work on Excel]],"")</f>
        <v/>
      </c>
      <c r="Q1669" s="9" t="str">
        <f>IF($T1669,tblSalaries[[#This Row],[Years of Experience]],"")</f>
        <v/>
      </c>
      <c r="R1669" s="9" t="str">
        <f>IF($T1669,tblSalaries[[#This Row],[Region]],"")</f>
        <v/>
      </c>
      <c r="T1669" s="11">
        <f t="shared" si="25"/>
        <v>0</v>
      </c>
      <c r="U1669" s="11">
        <f>VLOOKUP(tblSalaries[[#This Row],[Region]],SReg,2,FALSE)</f>
        <v>1</v>
      </c>
      <c r="V1669" s="11">
        <f>VLOOKUP(tblSalaries[[#This Row],[How many hours of a day you work on Excel]],SHours,2,FALSE)</f>
        <v>1</v>
      </c>
      <c r="W1669" s="11">
        <f>IF(tblSalaries[[#This Row],[Years of Experience]]="",Filters!$I$10,VLOOKUP(tblSalaries[[#This Row],[Years of Experience]],Filters!$G$3:$I$9,3,TRUE))</f>
        <v>0</v>
      </c>
    </row>
    <row r="1670" spans="2:23" ht="15" customHeight="1" x14ac:dyDescent="0.25">
      <c r="B1670" t="s">
        <v>3066</v>
      </c>
      <c r="C1670" s="1">
        <v>41066.095300925925</v>
      </c>
      <c r="D1670">
        <v>65000</v>
      </c>
      <c r="E1670" t="s">
        <v>1271</v>
      </c>
      <c r="F1670" t="s">
        <v>17</v>
      </c>
      <c r="G1670" t="s">
        <v>12</v>
      </c>
      <c r="H1670" t="s">
        <v>10</v>
      </c>
      <c r="I1670">
        <v>4</v>
      </c>
      <c r="J1670" t="str">
        <f>VLOOKUP(tblSalaries[[#This Row],[clean Country]],tblCountries[[#All],[Mapping]:[Region]],2,FALSE)</f>
        <v>USA</v>
      </c>
      <c r="L1670" s="9" t="str">
        <f>IF($T1670,tblSalaries[[#This Row],[Salary in USD]],"")</f>
        <v/>
      </c>
      <c r="M1670" s="9" t="str">
        <f>IF($T1670,tblSalaries[[#This Row],[Your Job Title]],"")</f>
        <v/>
      </c>
      <c r="N1670" s="9" t="str">
        <f>IF($T1670,tblSalaries[[#This Row],[Job Type]],"")</f>
        <v/>
      </c>
      <c r="O1670" s="9" t="str">
        <f>IF($T1670,tblSalaries[[#This Row],[clean Country]],"")</f>
        <v/>
      </c>
      <c r="P1670" s="9" t="str">
        <f>IF($T1670,tblSalaries[[#This Row],[How many hours of a day you work on Excel]],"")</f>
        <v/>
      </c>
      <c r="Q1670" s="9" t="str">
        <f>IF($T1670,tblSalaries[[#This Row],[Years of Experience]],"")</f>
        <v/>
      </c>
      <c r="R1670" s="9" t="str">
        <f>IF($T1670,tblSalaries[[#This Row],[Region]],"")</f>
        <v/>
      </c>
      <c r="T1670" s="11">
        <f t="shared" si="25"/>
        <v>0</v>
      </c>
      <c r="U1670" s="11">
        <f>VLOOKUP(tblSalaries[[#This Row],[Region]],SReg,2,FALSE)</f>
        <v>1</v>
      </c>
      <c r="V1670" s="11">
        <f>VLOOKUP(tblSalaries[[#This Row],[How many hours of a day you work on Excel]],SHours,2,FALSE)</f>
        <v>1</v>
      </c>
      <c r="W1670" s="11">
        <f>IF(tblSalaries[[#This Row],[Years of Experience]]="",Filters!$I$10,VLOOKUP(tblSalaries[[#This Row],[Years of Experience]],Filters!$G$3:$I$9,3,TRUE))</f>
        <v>0</v>
      </c>
    </row>
    <row r="1671" spans="2:23" ht="15" customHeight="1" x14ac:dyDescent="0.25">
      <c r="B1671" t="s">
        <v>3067</v>
      </c>
      <c r="C1671" s="1">
        <v>41066.135370370372</v>
      </c>
      <c r="D1671">
        <v>73000</v>
      </c>
      <c r="E1671" t="s">
        <v>1272</v>
      </c>
      <c r="F1671" t="s">
        <v>45</v>
      </c>
      <c r="G1671" t="s">
        <v>12</v>
      </c>
      <c r="H1671" t="s">
        <v>15</v>
      </c>
      <c r="I1671">
        <v>6</v>
      </c>
      <c r="J1671" t="str">
        <f>VLOOKUP(tblSalaries[[#This Row],[clean Country]],tblCountries[[#All],[Mapping]:[Region]],2,FALSE)</f>
        <v>USA</v>
      </c>
      <c r="L1671" s="9" t="str">
        <f>IF($T1671,tblSalaries[[#This Row],[Salary in USD]],"")</f>
        <v/>
      </c>
      <c r="M1671" s="9" t="str">
        <f>IF($T1671,tblSalaries[[#This Row],[Your Job Title]],"")</f>
        <v/>
      </c>
      <c r="N1671" s="9" t="str">
        <f>IF($T1671,tblSalaries[[#This Row],[Job Type]],"")</f>
        <v/>
      </c>
      <c r="O1671" s="9" t="str">
        <f>IF($T1671,tblSalaries[[#This Row],[clean Country]],"")</f>
        <v/>
      </c>
      <c r="P1671" s="9" t="str">
        <f>IF($T1671,tblSalaries[[#This Row],[How many hours of a day you work on Excel]],"")</f>
        <v/>
      </c>
      <c r="Q1671" s="9" t="str">
        <f>IF($T1671,tblSalaries[[#This Row],[Years of Experience]],"")</f>
        <v/>
      </c>
      <c r="R1671" s="9" t="str">
        <f>IF($T1671,tblSalaries[[#This Row],[Region]],"")</f>
        <v/>
      </c>
      <c r="T1671" s="11">
        <f t="shared" ref="T1671:T1734" si="26">U1671*V1671*W1671</f>
        <v>0</v>
      </c>
      <c r="U1671" s="11">
        <f>VLOOKUP(tblSalaries[[#This Row],[Region]],SReg,2,FALSE)</f>
        <v>1</v>
      </c>
      <c r="V1671" s="11">
        <f>VLOOKUP(tblSalaries[[#This Row],[How many hours of a day you work on Excel]],SHours,2,FALSE)</f>
        <v>0</v>
      </c>
      <c r="W1671" s="11">
        <f>IF(tblSalaries[[#This Row],[Years of Experience]]="",Filters!$I$10,VLOOKUP(tblSalaries[[#This Row],[Years of Experience]],Filters!$G$3:$I$9,3,TRUE))</f>
        <v>0</v>
      </c>
    </row>
    <row r="1672" spans="2:23" ht="15" customHeight="1" x14ac:dyDescent="0.25">
      <c r="B1672" t="s">
        <v>3068</v>
      </c>
      <c r="C1672" s="1">
        <v>41066.167268518519</v>
      </c>
      <c r="D1672">
        <v>54000</v>
      </c>
      <c r="E1672" t="s">
        <v>257</v>
      </c>
      <c r="F1672" t="s">
        <v>17</v>
      </c>
      <c r="G1672" t="s">
        <v>12</v>
      </c>
      <c r="H1672" t="s">
        <v>10</v>
      </c>
      <c r="I1672">
        <v>6</v>
      </c>
      <c r="J1672" t="str">
        <f>VLOOKUP(tblSalaries[[#This Row],[clean Country]],tblCountries[[#All],[Mapping]:[Region]],2,FALSE)</f>
        <v>USA</v>
      </c>
      <c r="L1672" s="9" t="str">
        <f>IF($T1672,tblSalaries[[#This Row],[Salary in USD]],"")</f>
        <v/>
      </c>
      <c r="M1672" s="9" t="str">
        <f>IF($T1672,tblSalaries[[#This Row],[Your Job Title]],"")</f>
        <v/>
      </c>
      <c r="N1672" s="9" t="str">
        <f>IF($T1672,tblSalaries[[#This Row],[Job Type]],"")</f>
        <v/>
      </c>
      <c r="O1672" s="9" t="str">
        <f>IF($T1672,tblSalaries[[#This Row],[clean Country]],"")</f>
        <v/>
      </c>
      <c r="P1672" s="9" t="str">
        <f>IF($T1672,tblSalaries[[#This Row],[How many hours of a day you work on Excel]],"")</f>
        <v/>
      </c>
      <c r="Q1672" s="9" t="str">
        <f>IF($T1672,tblSalaries[[#This Row],[Years of Experience]],"")</f>
        <v/>
      </c>
      <c r="R1672" s="9" t="str">
        <f>IF($T1672,tblSalaries[[#This Row],[Region]],"")</f>
        <v/>
      </c>
      <c r="T1672" s="11">
        <f t="shared" si="26"/>
        <v>0</v>
      </c>
      <c r="U1672" s="11">
        <f>VLOOKUP(tblSalaries[[#This Row],[Region]],SReg,2,FALSE)</f>
        <v>1</v>
      </c>
      <c r="V1672" s="11">
        <f>VLOOKUP(tblSalaries[[#This Row],[How many hours of a day you work on Excel]],SHours,2,FALSE)</f>
        <v>1</v>
      </c>
      <c r="W1672" s="11">
        <f>IF(tblSalaries[[#This Row],[Years of Experience]]="",Filters!$I$10,VLOOKUP(tblSalaries[[#This Row],[Years of Experience]],Filters!$G$3:$I$9,3,TRUE))</f>
        <v>0</v>
      </c>
    </row>
    <row r="1673" spans="2:23" ht="15" customHeight="1" x14ac:dyDescent="0.25">
      <c r="B1673" t="s">
        <v>3069</v>
      </c>
      <c r="C1673" s="1">
        <v>41066.245127314818</v>
      </c>
      <c r="D1673">
        <v>81000</v>
      </c>
      <c r="E1673" t="s">
        <v>1273</v>
      </c>
      <c r="F1673" t="s">
        <v>17</v>
      </c>
      <c r="G1673" t="s">
        <v>12</v>
      </c>
      <c r="H1673" t="s">
        <v>7</v>
      </c>
      <c r="I1673">
        <v>6</v>
      </c>
      <c r="J1673" t="str">
        <f>VLOOKUP(tblSalaries[[#This Row],[clean Country]],tblCountries[[#All],[Mapping]:[Region]],2,FALSE)</f>
        <v>USA</v>
      </c>
      <c r="L1673" s="9" t="str">
        <f>IF($T1673,tblSalaries[[#This Row],[Salary in USD]],"")</f>
        <v/>
      </c>
      <c r="M1673" s="9" t="str">
        <f>IF($T1673,tblSalaries[[#This Row],[Your Job Title]],"")</f>
        <v/>
      </c>
      <c r="N1673" s="9" t="str">
        <f>IF($T1673,tblSalaries[[#This Row],[Job Type]],"")</f>
        <v/>
      </c>
      <c r="O1673" s="9" t="str">
        <f>IF($T1673,tblSalaries[[#This Row],[clean Country]],"")</f>
        <v/>
      </c>
      <c r="P1673" s="9" t="str">
        <f>IF($T1673,tblSalaries[[#This Row],[How many hours of a day you work on Excel]],"")</f>
        <v/>
      </c>
      <c r="Q1673" s="9" t="str">
        <f>IF($T1673,tblSalaries[[#This Row],[Years of Experience]],"")</f>
        <v/>
      </c>
      <c r="R1673" s="9" t="str">
        <f>IF($T1673,tblSalaries[[#This Row],[Region]],"")</f>
        <v/>
      </c>
      <c r="T1673" s="11">
        <f t="shared" si="26"/>
        <v>0</v>
      </c>
      <c r="U1673" s="11">
        <f>VLOOKUP(tblSalaries[[#This Row],[Region]],SReg,2,FALSE)</f>
        <v>1</v>
      </c>
      <c r="V1673" s="11">
        <f>VLOOKUP(tblSalaries[[#This Row],[How many hours of a day you work on Excel]],SHours,2,FALSE)</f>
        <v>1</v>
      </c>
      <c r="W1673" s="11">
        <f>IF(tblSalaries[[#This Row],[Years of Experience]]="",Filters!$I$10,VLOOKUP(tblSalaries[[#This Row],[Years of Experience]],Filters!$G$3:$I$9,3,TRUE))</f>
        <v>0</v>
      </c>
    </row>
    <row r="1674" spans="2:23" ht="15" customHeight="1" x14ac:dyDescent="0.25">
      <c r="B1674" t="s">
        <v>3070</v>
      </c>
      <c r="C1674" s="1">
        <v>41066.311666666668</v>
      </c>
      <c r="D1674">
        <v>10000</v>
      </c>
      <c r="E1674" t="s">
        <v>1274</v>
      </c>
      <c r="F1674" t="s">
        <v>17</v>
      </c>
      <c r="G1674" t="s">
        <v>12</v>
      </c>
      <c r="H1674" t="s">
        <v>7</v>
      </c>
      <c r="I1674">
        <v>2</v>
      </c>
      <c r="J1674" t="str">
        <f>VLOOKUP(tblSalaries[[#This Row],[clean Country]],tblCountries[[#All],[Mapping]:[Region]],2,FALSE)</f>
        <v>USA</v>
      </c>
      <c r="L1674" s="9" t="str">
        <f>IF($T1674,tblSalaries[[#This Row],[Salary in USD]],"")</f>
        <v/>
      </c>
      <c r="M1674" s="9" t="str">
        <f>IF($T1674,tblSalaries[[#This Row],[Your Job Title]],"")</f>
        <v/>
      </c>
      <c r="N1674" s="9" t="str">
        <f>IF($T1674,tblSalaries[[#This Row],[Job Type]],"")</f>
        <v/>
      </c>
      <c r="O1674" s="9" t="str">
        <f>IF($T1674,tblSalaries[[#This Row],[clean Country]],"")</f>
        <v/>
      </c>
      <c r="P1674" s="9" t="str">
        <f>IF($T1674,tblSalaries[[#This Row],[How many hours of a day you work on Excel]],"")</f>
        <v/>
      </c>
      <c r="Q1674" s="9" t="str">
        <f>IF($T1674,tblSalaries[[#This Row],[Years of Experience]],"")</f>
        <v/>
      </c>
      <c r="R1674" s="9" t="str">
        <f>IF($T1674,tblSalaries[[#This Row],[Region]],"")</f>
        <v/>
      </c>
      <c r="T1674" s="11">
        <f t="shared" si="26"/>
        <v>0</v>
      </c>
      <c r="U1674" s="11">
        <f>VLOOKUP(tblSalaries[[#This Row],[Region]],SReg,2,FALSE)</f>
        <v>1</v>
      </c>
      <c r="V1674" s="11">
        <f>VLOOKUP(tblSalaries[[#This Row],[How many hours of a day you work on Excel]],SHours,2,FALSE)</f>
        <v>1</v>
      </c>
      <c r="W1674" s="11">
        <f>IF(tblSalaries[[#This Row],[Years of Experience]]="",Filters!$I$10,VLOOKUP(tblSalaries[[#This Row],[Years of Experience]],Filters!$G$3:$I$9,3,TRUE))</f>
        <v>0</v>
      </c>
    </row>
    <row r="1675" spans="2:23" ht="15" customHeight="1" x14ac:dyDescent="0.25">
      <c r="B1675" t="s">
        <v>3071</v>
      </c>
      <c r="C1675" s="1">
        <v>41066.351342592592</v>
      </c>
      <c r="D1675">
        <v>42000</v>
      </c>
      <c r="E1675" t="s">
        <v>964</v>
      </c>
      <c r="F1675" t="s">
        <v>258</v>
      </c>
      <c r="G1675" t="s">
        <v>12</v>
      </c>
      <c r="H1675" t="s">
        <v>7</v>
      </c>
      <c r="I1675">
        <v>1</v>
      </c>
      <c r="J1675" t="str">
        <f>VLOOKUP(tblSalaries[[#This Row],[clean Country]],tblCountries[[#All],[Mapping]:[Region]],2,FALSE)</f>
        <v>USA</v>
      </c>
      <c r="L1675" s="9" t="str">
        <f>IF($T1675,tblSalaries[[#This Row],[Salary in USD]],"")</f>
        <v/>
      </c>
      <c r="M1675" s="9" t="str">
        <f>IF($T1675,tblSalaries[[#This Row],[Your Job Title]],"")</f>
        <v/>
      </c>
      <c r="N1675" s="9" t="str">
        <f>IF($T1675,tblSalaries[[#This Row],[Job Type]],"")</f>
        <v/>
      </c>
      <c r="O1675" s="9" t="str">
        <f>IF($T1675,tblSalaries[[#This Row],[clean Country]],"")</f>
        <v/>
      </c>
      <c r="P1675" s="9" t="str">
        <f>IF($T1675,tblSalaries[[#This Row],[How many hours of a day you work on Excel]],"")</f>
        <v/>
      </c>
      <c r="Q1675" s="9" t="str">
        <f>IF($T1675,tblSalaries[[#This Row],[Years of Experience]],"")</f>
        <v/>
      </c>
      <c r="R1675" s="9" t="str">
        <f>IF($T1675,tblSalaries[[#This Row],[Region]],"")</f>
        <v/>
      </c>
      <c r="T1675" s="11">
        <f t="shared" si="26"/>
        <v>0</v>
      </c>
      <c r="U1675" s="11">
        <f>VLOOKUP(tblSalaries[[#This Row],[Region]],SReg,2,FALSE)</f>
        <v>1</v>
      </c>
      <c r="V1675" s="11">
        <f>VLOOKUP(tblSalaries[[#This Row],[How many hours of a day you work on Excel]],SHours,2,FALSE)</f>
        <v>1</v>
      </c>
      <c r="W1675" s="11">
        <f>IF(tblSalaries[[#This Row],[Years of Experience]]="",Filters!$I$10,VLOOKUP(tblSalaries[[#This Row],[Years of Experience]],Filters!$G$3:$I$9,3,TRUE))</f>
        <v>0</v>
      </c>
    </row>
    <row r="1676" spans="2:23" ht="15" customHeight="1" x14ac:dyDescent="0.25">
      <c r="B1676" t="s">
        <v>3072</v>
      </c>
      <c r="C1676" s="1">
        <v>41066.39707175926</v>
      </c>
      <c r="D1676">
        <v>81592.772512210868</v>
      </c>
      <c r="E1676" t="s">
        <v>1275</v>
      </c>
      <c r="F1676" t="s">
        <v>56</v>
      </c>
      <c r="G1676" t="s">
        <v>70</v>
      </c>
      <c r="H1676" t="s">
        <v>7</v>
      </c>
      <c r="I1676">
        <v>5</v>
      </c>
      <c r="J1676" t="str">
        <f>VLOOKUP(tblSalaries[[#This Row],[clean Country]],tblCountries[[#All],[Mapping]:[Region]],2,FALSE)</f>
        <v>APAC</v>
      </c>
      <c r="L1676" s="9" t="str">
        <f>IF($T1676,tblSalaries[[#This Row],[Salary in USD]],"")</f>
        <v/>
      </c>
      <c r="M1676" s="9" t="str">
        <f>IF($T1676,tblSalaries[[#This Row],[Your Job Title]],"")</f>
        <v/>
      </c>
      <c r="N1676" s="9" t="str">
        <f>IF($T1676,tblSalaries[[#This Row],[Job Type]],"")</f>
        <v/>
      </c>
      <c r="O1676" s="9" t="str">
        <f>IF($T1676,tblSalaries[[#This Row],[clean Country]],"")</f>
        <v/>
      </c>
      <c r="P1676" s="9" t="str">
        <f>IF($T1676,tblSalaries[[#This Row],[How many hours of a day you work on Excel]],"")</f>
        <v/>
      </c>
      <c r="Q1676" s="9" t="str">
        <f>IF($T1676,tblSalaries[[#This Row],[Years of Experience]],"")</f>
        <v/>
      </c>
      <c r="R1676" s="9" t="str">
        <f>IF($T1676,tblSalaries[[#This Row],[Region]],"")</f>
        <v/>
      </c>
      <c r="T1676" s="11">
        <f t="shared" si="26"/>
        <v>0</v>
      </c>
      <c r="U1676" s="11">
        <f>VLOOKUP(tblSalaries[[#This Row],[Region]],SReg,2,FALSE)</f>
        <v>0</v>
      </c>
      <c r="V1676" s="11">
        <f>VLOOKUP(tblSalaries[[#This Row],[How many hours of a day you work on Excel]],SHours,2,FALSE)</f>
        <v>1</v>
      </c>
      <c r="W1676" s="11">
        <f>IF(tblSalaries[[#This Row],[Years of Experience]]="",Filters!$I$10,VLOOKUP(tblSalaries[[#This Row],[Years of Experience]],Filters!$G$3:$I$9,3,TRUE))</f>
        <v>0</v>
      </c>
    </row>
    <row r="1677" spans="2:23" ht="15" customHeight="1" x14ac:dyDescent="0.25">
      <c r="B1677" t="s">
        <v>3073</v>
      </c>
      <c r="C1677" s="1">
        <v>41066.473009259258</v>
      </c>
      <c r="D1677">
        <v>35401.014829091764</v>
      </c>
      <c r="E1677" t="s">
        <v>1276</v>
      </c>
      <c r="F1677" t="s">
        <v>17</v>
      </c>
      <c r="G1677" t="s">
        <v>74</v>
      </c>
      <c r="H1677" t="s">
        <v>10</v>
      </c>
      <c r="I1677">
        <v>2</v>
      </c>
      <c r="J1677" t="str">
        <f>VLOOKUP(tblSalaries[[#This Row],[clean Country]],tblCountries[[#All],[Mapping]:[Region]],2,FALSE)</f>
        <v>CAN</v>
      </c>
      <c r="L1677" s="9" t="str">
        <f>IF($T1677,tblSalaries[[#This Row],[Salary in USD]],"")</f>
        <v/>
      </c>
      <c r="M1677" s="9" t="str">
        <f>IF($T1677,tblSalaries[[#This Row],[Your Job Title]],"")</f>
        <v/>
      </c>
      <c r="N1677" s="9" t="str">
        <f>IF($T1677,tblSalaries[[#This Row],[Job Type]],"")</f>
        <v/>
      </c>
      <c r="O1677" s="9" t="str">
        <f>IF($T1677,tblSalaries[[#This Row],[clean Country]],"")</f>
        <v/>
      </c>
      <c r="P1677" s="9" t="str">
        <f>IF($T1677,tblSalaries[[#This Row],[How many hours of a day you work on Excel]],"")</f>
        <v/>
      </c>
      <c r="Q1677" s="9" t="str">
        <f>IF($T1677,tblSalaries[[#This Row],[Years of Experience]],"")</f>
        <v/>
      </c>
      <c r="R1677" s="9" t="str">
        <f>IF($T1677,tblSalaries[[#This Row],[Region]],"")</f>
        <v/>
      </c>
      <c r="T1677" s="11">
        <f t="shared" si="26"/>
        <v>0</v>
      </c>
      <c r="U1677" s="11">
        <f>VLOOKUP(tblSalaries[[#This Row],[Region]],SReg,2,FALSE)</f>
        <v>0</v>
      </c>
      <c r="V1677" s="11">
        <f>VLOOKUP(tblSalaries[[#This Row],[How many hours of a day you work on Excel]],SHours,2,FALSE)</f>
        <v>1</v>
      </c>
      <c r="W1677" s="11">
        <f>IF(tblSalaries[[#This Row],[Years of Experience]]="",Filters!$I$10,VLOOKUP(tblSalaries[[#This Row],[Years of Experience]],Filters!$G$3:$I$9,3,TRUE))</f>
        <v>0</v>
      </c>
    </row>
    <row r="1678" spans="2:23" ht="15" customHeight="1" x14ac:dyDescent="0.25">
      <c r="B1678" t="s">
        <v>3074</v>
      </c>
      <c r="C1678" s="1">
        <v>41066.66920138889</v>
      </c>
      <c r="D1678">
        <v>8903.9583437212841</v>
      </c>
      <c r="E1678" t="s">
        <v>203</v>
      </c>
      <c r="F1678" t="s">
        <v>17</v>
      </c>
      <c r="G1678" t="s">
        <v>6</v>
      </c>
      <c r="H1678" t="s">
        <v>7</v>
      </c>
      <c r="I1678">
        <v>4</v>
      </c>
      <c r="J1678" t="str">
        <f>VLOOKUP(tblSalaries[[#This Row],[clean Country]],tblCountries[[#All],[Mapping]:[Region]],2,FALSE)</f>
        <v>APAC</v>
      </c>
      <c r="L1678" s="9" t="str">
        <f>IF($T1678,tblSalaries[[#This Row],[Salary in USD]],"")</f>
        <v/>
      </c>
      <c r="M1678" s="9" t="str">
        <f>IF($T1678,tblSalaries[[#This Row],[Your Job Title]],"")</f>
        <v/>
      </c>
      <c r="N1678" s="9" t="str">
        <f>IF($T1678,tblSalaries[[#This Row],[Job Type]],"")</f>
        <v/>
      </c>
      <c r="O1678" s="9" t="str">
        <f>IF($T1678,tblSalaries[[#This Row],[clean Country]],"")</f>
        <v/>
      </c>
      <c r="P1678" s="9" t="str">
        <f>IF($T1678,tblSalaries[[#This Row],[How many hours of a day you work on Excel]],"")</f>
        <v/>
      </c>
      <c r="Q1678" s="9" t="str">
        <f>IF($T1678,tblSalaries[[#This Row],[Years of Experience]],"")</f>
        <v/>
      </c>
      <c r="R1678" s="9" t="str">
        <f>IF($T1678,tblSalaries[[#This Row],[Region]],"")</f>
        <v/>
      </c>
      <c r="T1678" s="11">
        <f t="shared" si="26"/>
        <v>0</v>
      </c>
      <c r="U1678" s="11">
        <f>VLOOKUP(tblSalaries[[#This Row],[Region]],SReg,2,FALSE)</f>
        <v>0</v>
      </c>
      <c r="V1678" s="11">
        <f>VLOOKUP(tblSalaries[[#This Row],[How many hours of a day you work on Excel]],SHours,2,FALSE)</f>
        <v>1</v>
      </c>
      <c r="W1678" s="11">
        <f>IF(tblSalaries[[#This Row],[Years of Experience]]="",Filters!$I$10,VLOOKUP(tblSalaries[[#This Row],[Years of Experience]],Filters!$G$3:$I$9,3,TRUE))</f>
        <v>0</v>
      </c>
    </row>
    <row r="1679" spans="2:23" ht="15" customHeight="1" x14ac:dyDescent="0.25">
      <c r="B1679" t="s">
        <v>3075</v>
      </c>
      <c r="C1679" s="1">
        <v>41066.737280092595</v>
      </c>
      <c r="D1679">
        <v>10684.750012465542</v>
      </c>
      <c r="E1679" t="s">
        <v>811</v>
      </c>
      <c r="F1679" t="s">
        <v>17</v>
      </c>
      <c r="G1679" t="s">
        <v>6</v>
      </c>
      <c r="H1679" t="s">
        <v>10</v>
      </c>
      <c r="I1679">
        <v>5</v>
      </c>
      <c r="J1679" t="str">
        <f>VLOOKUP(tblSalaries[[#This Row],[clean Country]],tblCountries[[#All],[Mapping]:[Region]],2,FALSE)</f>
        <v>APAC</v>
      </c>
      <c r="L1679" s="9" t="str">
        <f>IF($T1679,tblSalaries[[#This Row],[Salary in USD]],"")</f>
        <v/>
      </c>
      <c r="M1679" s="9" t="str">
        <f>IF($T1679,tblSalaries[[#This Row],[Your Job Title]],"")</f>
        <v/>
      </c>
      <c r="N1679" s="9" t="str">
        <f>IF($T1679,tblSalaries[[#This Row],[Job Type]],"")</f>
        <v/>
      </c>
      <c r="O1679" s="9" t="str">
        <f>IF($T1679,tblSalaries[[#This Row],[clean Country]],"")</f>
        <v/>
      </c>
      <c r="P1679" s="9" t="str">
        <f>IF($T1679,tblSalaries[[#This Row],[How many hours of a day you work on Excel]],"")</f>
        <v/>
      </c>
      <c r="Q1679" s="9" t="str">
        <f>IF($T1679,tblSalaries[[#This Row],[Years of Experience]],"")</f>
        <v/>
      </c>
      <c r="R1679" s="9" t="str">
        <f>IF($T1679,tblSalaries[[#This Row],[Region]],"")</f>
        <v/>
      </c>
      <c r="T1679" s="11">
        <f t="shared" si="26"/>
        <v>0</v>
      </c>
      <c r="U1679" s="11">
        <f>VLOOKUP(tblSalaries[[#This Row],[Region]],SReg,2,FALSE)</f>
        <v>0</v>
      </c>
      <c r="V1679" s="11">
        <f>VLOOKUP(tblSalaries[[#This Row],[How many hours of a day you work on Excel]],SHours,2,FALSE)</f>
        <v>1</v>
      </c>
      <c r="W1679" s="11">
        <f>IF(tblSalaries[[#This Row],[Years of Experience]]="",Filters!$I$10,VLOOKUP(tblSalaries[[#This Row],[Years of Experience]],Filters!$G$3:$I$9,3,TRUE))</f>
        <v>0</v>
      </c>
    </row>
    <row r="1680" spans="2:23" ht="15" customHeight="1" x14ac:dyDescent="0.25">
      <c r="B1680" t="s">
        <v>3076</v>
      </c>
      <c r="C1680" s="1">
        <v>41066.786145833335</v>
      </c>
      <c r="D1680">
        <v>8400</v>
      </c>
      <c r="E1680" t="s">
        <v>1277</v>
      </c>
      <c r="F1680" t="s">
        <v>17</v>
      </c>
      <c r="G1680" t="s">
        <v>567</v>
      </c>
      <c r="H1680" t="s">
        <v>7</v>
      </c>
      <c r="I1680">
        <v>14</v>
      </c>
      <c r="J1680" t="str">
        <f>VLOOKUP(tblSalaries[[#This Row],[clean Country]],tblCountries[[#All],[Mapping]:[Region]],2,FALSE)</f>
        <v>APAC</v>
      </c>
      <c r="L1680" s="9" t="str">
        <f>IF($T1680,tblSalaries[[#This Row],[Salary in USD]],"")</f>
        <v/>
      </c>
      <c r="M1680" s="9" t="str">
        <f>IF($T1680,tblSalaries[[#This Row],[Your Job Title]],"")</f>
        <v/>
      </c>
      <c r="N1680" s="9" t="str">
        <f>IF($T1680,tblSalaries[[#This Row],[Job Type]],"")</f>
        <v/>
      </c>
      <c r="O1680" s="9" t="str">
        <f>IF($T1680,tblSalaries[[#This Row],[clean Country]],"")</f>
        <v/>
      </c>
      <c r="P1680" s="9" t="str">
        <f>IF($T1680,tblSalaries[[#This Row],[How many hours of a day you work on Excel]],"")</f>
        <v/>
      </c>
      <c r="Q1680" s="9" t="str">
        <f>IF($T1680,tblSalaries[[#This Row],[Years of Experience]],"")</f>
        <v/>
      </c>
      <c r="R1680" s="9" t="str">
        <f>IF($T1680,tblSalaries[[#This Row],[Region]],"")</f>
        <v/>
      </c>
      <c r="T1680" s="11">
        <f t="shared" si="26"/>
        <v>0</v>
      </c>
      <c r="U1680" s="11">
        <f>VLOOKUP(tblSalaries[[#This Row],[Region]],SReg,2,FALSE)</f>
        <v>0</v>
      </c>
      <c r="V1680" s="11">
        <f>VLOOKUP(tblSalaries[[#This Row],[How many hours of a day you work on Excel]],SHours,2,FALSE)</f>
        <v>1</v>
      </c>
      <c r="W1680" s="11">
        <f>IF(tblSalaries[[#This Row],[Years of Experience]]="",Filters!$I$10,VLOOKUP(tblSalaries[[#This Row],[Years of Experience]],Filters!$G$3:$I$9,3,TRUE))</f>
        <v>1</v>
      </c>
    </row>
    <row r="1681" spans="2:23" ht="15" customHeight="1" x14ac:dyDescent="0.25">
      <c r="B1681" t="s">
        <v>3077</v>
      </c>
      <c r="C1681" s="1">
        <v>41066.818819444445</v>
      </c>
      <c r="D1681">
        <v>9794.354178093412</v>
      </c>
      <c r="E1681" t="s">
        <v>1278</v>
      </c>
      <c r="F1681" t="s">
        <v>45</v>
      </c>
      <c r="G1681" t="s">
        <v>6</v>
      </c>
      <c r="H1681" t="s">
        <v>7</v>
      </c>
      <c r="I1681">
        <v>13</v>
      </c>
      <c r="J1681" t="str">
        <f>VLOOKUP(tblSalaries[[#This Row],[clean Country]],tblCountries[[#All],[Mapping]:[Region]],2,FALSE)</f>
        <v>APAC</v>
      </c>
      <c r="L1681" s="9" t="str">
        <f>IF($T1681,tblSalaries[[#This Row],[Salary in USD]],"")</f>
        <v/>
      </c>
      <c r="M1681" s="9" t="str">
        <f>IF($T1681,tblSalaries[[#This Row],[Your Job Title]],"")</f>
        <v/>
      </c>
      <c r="N1681" s="9" t="str">
        <f>IF($T1681,tblSalaries[[#This Row],[Job Type]],"")</f>
        <v/>
      </c>
      <c r="O1681" s="9" t="str">
        <f>IF($T1681,tblSalaries[[#This Row],[clean Country]],"")</f>
        <v/>
      </c>
      <c r="P1681" s="9" t="str">
        <f>IF($T1681,tblSalaries[[#This Row],[How many hours of a day you work on Excel]],"")</f>
        <v/>
      </c>
      <c r="Q1681" s="9" t="str">
        <f>IF($T1681,tblSalaries[[#This Row],[Years of Experience]],"")</f>
        <v/>
      </c>
      <c r="R1681" s="9" t="str">
        <f>IF($T1681,tblSalaries[[#This Row],[Region]],"")</f>
        <v/>
      </c>
      <c r="T1681" s="11">
        <f t="shared" si="26"/>
        <v>0</v>
      </c>
      <c r="U1681" s="11">
        <f>VLOOKUP(tblSalaries[[#This Row],[Region]],SReg,2,FALSE)</f>
        <v>0</v>
      </c>
      <c r="V1681" s="11">
        <f>VLOOKUP(tblSalaries[[#This Row],[How many hours of a day you work on Excel]],SHours,2,FALSE)</f>
        <v>1</v>
      </c>
      <c r="W1681" s="11">
        <f>IF(tblSalaries[[#This Row],[Years of Experience]]="",Filters!$I$10,VLOOKUP(tblSalaries[[#This Row],[Years of Experience]],Filters!$G$3:$I$9,3,TRUE))</f>
        <v>1</v>
      </c>
    </row>
    <row r="1682" spans="2:23" ht="15" customHeight="1" x14ac:dyDescent="0.25">
      <c r="B1682" t="s">
        <v>3078</v>
      </c>
      <c r="C1682" s="1">
        <v>41066.829733796294</v>
      </c>
      <c r="D1682">
        <v>14400</v>
      </c>
      <c r="E1682" t="s">
        <v>233</v>
      </c>
      <c r="F1682" t="s">
        <v>233</v>
      </c>
      <c r="G1682" t="s">
        <v>6</v>
      </c>
      <c r="H1682" t="s">
        <v>22</v>
      </c>
      <c r="I1682">
        <v>8</v>
      </c>
      <c r="J1682" t="str">
        <f>VLOOKUP(tblSalaries[[#This Row],[clean Country]],tblCountries[[#All],[Mapping]:[Region]],2,FALSE)</f>
        <v>APAC</v>
      </c>
      <c r="L1682" s="9" t="str">
        <f>IF($T1682,tblSalaries[[#This Row],[Salary in USD]],"")</f>
        <v/>
      </c>
      <c r="M1682" s="9" t="str">
        <f>IF($T1682,tblSalaries[[#This Row],[Your Job Title]],"")</f>
        <v/>
      </c>
      <c r="N1682" s="9" t="str">
        <f>IF($T1682,tblSalaries[[#This Row],[Job Type]],"")</f>
        <v/>
      </c>
      <c r="O1682" s="9" t="str">
        <f>IF($T1682,tblSalaries[[#This Row],[clean Country]],"")</f>
        <v/>
      </c>
      <c r="P1682" s="9" t="str">
        <f>IF($T1682,tblSalaries[[#This Row],[How many hours of a day you work on Excel]],"")</f>
        <v/>
      </c>
      <c r="Q1682" s="9" t="str">
        <f>IF($T1682,tblSalaries[[#This Row],[Years of Experience]],"")</f>
        <v/>
      </c>
      <c r="R1682" s="9" t="str">
        <f>IF($T1682,tblSalaries[[#This Row],[Region]],"")</f>
        <v/>
      </c>
      <c r="T1682" s="11">
        <f t="shared" si="26"/>
        <v>0</v>
      </c>
      <c r="U1682" s="11">
        <f>VLOOKUP(tblSalaries[[#This Row],[Region]],SReg,2,FALSE)</f>
        <v>0</v>
      </c>
      <c r="V1682" s="11">
        <f>VLOOKUP(tblSalaries[[#This Row],[How many hours of a day you work on Excel]],SHours,2,FALSE)</f>
        <v>0</v>
      </c>
      <c r="W1682" s="11">
        <f>IF(tblSalaries[[#This Row],[Years of Experience]]="",Filters!$I$10,VLOOKUP(tblSalaries[[#This Row],[Years of Experience]],Filters!$G$3:$I$9,3,TRUE))</f>
        <v>0</v>
      </c>
    </row>
    <row r="1683" spans="2:23" ht="15" customHeight="1" x14ac:dyDescent="0.25">
      <c r="B1683" t="s">
        <v>3079</v>
      </c>
      <c r="C1683" s="1">
        <v>41066.838692129626</v>
      </c>
      <c r="D1683">
        <v>2671.1875031163854</v>
      </c>
      <c r="E1683" t="s">
        <v>563</v>
      </c>
      <c r="F1683" t="s">
        <v>3391</v>
      </c>
      <c r="G1683" t="s">
        <v>6</v>
      </c>
      <c r="H1683" t="s">
        <v>10</v>
      </c>
      <c r="I1683">
        <v>3</v>
      </c>
      <c r="J1683" t="str">
        <f>VLOOKUP(tblSalaries[[#This Row],[clean Country]],tblCountries[[#All],[Mapping]:[Region]],2,FALSE)</f>
        <v>APAC</v>
      </c>
      <c r="L1683" s="9" t="str">
        <f>IF($T1683,tblSalaries[[#This Row],[Salary in USD]],"")</f>
        <v/>
      </c>
      <c r="M1683" s="9" t="str">
        <f>IF($T1683,tblSalaries[[#This Row],[Your Job Title]],"")</f>
        <v/>
      </c>
      <c r="N1683" s="9" t="str">
        <f>IF($T1683,tblSalaries[[#This Row],[Job Type]],"")</f>
        <v/>
      </c>
      <c r="O1683" s="9" t="str">
        <f>IF($T1683,tblSalaries[[#This Row],[clean Country]],"")</f>
        <v/>
      </c>
      <c r="P1683" s="9" t="str">
        <f>IF($T1683,tblSalaries[[#This Row],[How many hours of a day you work on Excel]],"")</f>
        <v/>
      </c>
      <c r="Q1683" s="9" t="str">
        <f>IF($T1683,tblSalaries[[#This Row],[Years of Experience]],"")</f>
        <v/>
      </c>
      <c r="R1683" s="9" t="str">
        <f>IF($T1683,tblSalaries[[#This Row],[Region]],"")</f>
        <v/>
      </c>
      <c r="T1683" s="11">
        <f t="shared" si="26"/>
        <v>0</v>
      </c>
      <c r="U1683" s="11">
        <f>VLOOKUP(tblSalaries[[#This Row],[Region]],SReg,2,FALSE)</f>
        <v>0</v>
      </c>
      <c r="V1683" s="11">
        <f>VLOOKUP(tblSalaries[[#This Row],[How many hours of a day you work on Excel]],SHours,2,FALSE)</f>
        <v>1</v>
      </c>
      <c r="W1683" s="11">
        <f>IF(tblSalaries[[#This Row],[Years of Experience]]="",Filters!$I$10,VLOOKUP(tblSalaries[[#This Row],[Years of Experience]],Filters!$G$3:$I$9,3,TRUE))</f>
        <v>0</v>
      </c>
    </row>
    <row r="1684" spans="2:23" ht="15" customHeight="1" x14ac:dyDescent="0.25">
      <c r="B1684" t="s">
        <v>3080</v>
      </c>
      <c r="C1684" s="1">
        <v>41066.862210648149</v>
      </c>
      <c r="D1684">
        <v>22000</v>
      </c>
      <c r="E1684" t="s">
        <v>1279</v>
      </c>
      <c r="F1684" t="s">
        <v>45</v>
      </c>
      <c r="G1684" t="s">
        <v>6</v>
      </c>
      <c r="H1684" t="s">
        <v>10</v>
      </c>
      <c r="I1684">
        <v>6</v>
      </c>
      <c r="J1684" t="str">
        <f>VLOOKUP(tblSalaries[[#This Row],[clean Country]],tblCountries[[#All],[Mapping]:[Region]],2,FALSE)</f>
        <v>APAC</v>
      </c>
      <c r="L1684" s="9" t="str">
        <f>IF($T1684,tblSalaries[[#This Row],[Salary in USD]],"")</f>
        <v/>
      </c>
      <c r="M1684" s="9" t="str">
        <f>IF($T1684,tblSalaries[[#This Row],[Your Job Title]],"")</f>
        <v/>
      </c>
      <c r="N1684" s="9" t="str">
        <f>IF($T1684,tblSalaries[[#This Row],[Job Type]],"")</f>
        <v/>
      </c>
      <c r="O1684" s="9" t="str">
        <f>IF($T1684,tblSalaries[[#This Row],[clean Country]],"")</f>
        <v/>
      </c>
      <c r="P1684" s="9" t="str">
        <f>IF($T1684,tblSalaries[[#This Row],[How many hours of a day you work on Excel]],"")</f>
        <v/>
      </c>
      <c r="Q1684" s="9" t="str">
        <f>IF($T1684,tblSalaries[[#This Row],[Years of Experience]],"")</f>
        <v/>
      </c>
      <c r="R1684" s="9" t="str">
        <f>IF($T1684,tblSalaries[[#This Row],[Region]],"")</f>
        <v/>
      </c>
      <c r="T1684" s="11">
        <f t="shared" si="26"/>
        <v>0</v>
      </c>
      <c r="U1684" s="11">
        <f>VLOOKUP(tblSalaries[[#This Row],[Region]],SReg,2,FALSE)</f>
        <v>0</v>
      </c>
      <c r="V1684" s="11">
        <f>VLOOKUP(tblSalaries[[#This Row],[How many hours of a day you work on Excel]],SHours,2,FALSE)</f>
        <v>1</v>
      </c>
      <c r="W1684" s="11">
        <f>IF(tblSalaries[[#This Row],[Years of Experience]]="",Filters!$I$10,VLOOKUP(tblSalaries[[#This Row],[Years of Experience]],Filters!$G$3:$I$9,3,TRUE))</f>
        <v>0</v>
      </c>
    </row>
    <row r="1685" spans="2:23" ht="15" customHeight="1" x14ac:dyDescent="0.25">
      <c r="B1685" t="s">
        <v>3081</v>
      </c>
      <c r="C1685" s="1">
        <v>41066.888090277775</v>
      </c>
      <c r="D1685">
        <v>100000</v>
      </c>
      <c r="E1685" t="s">
        <v>1280</v>
      </c>
      <c r="F1685" t="s">
        <v>17</v>
      </c>
      <c r="G1685" t="s">
        <v>55</v>
      </c>
      <c r="H1685" t="s">
        <v>10</v>
      </c>
      <c r="I1685">
        <v>6</v>
      </c>
      <c r="J1685" t="str">
        <f>VLOOKUP(tblSalaries[[#This Row],[clean Country]],tblCountries[[#All],[Mapping]:[Region]],2,FALSE)</f>
        <v>EMEA</v>
      </c>
      <c r="L1685" s="9" t="str">
        <f>IF($T1685,tblSalaries[[#This Row],[Salary in USD]],"")</f>
        <v/>
      </c>
      <c r="M1685" s="9" t="str">
        <f>IF($T1685,tblSalaries[[#This Row],[Your Job Title]],"")</f>
        <v/>
      </c>
      <c r="N1685" s="9" t="str">
        <f>IF($T1685,tblSalaries[[#This Row],[Job Type]],"")</f>
        <v/>
      </c>
      <c r="O1685" s="9" t="str">
        <f>IF($T1685,tblSalaries[[#This Row],[clean Country]],"")</f>
        <v/>
      </c>
      <c r="P1685" s="9" t="str">
        <f>IF($T1685,tblSalaries[[#This Row],[How many hours of a day you work on Excel]],"")</f>
        <v/>
      </c>
      <c r="Q1685" s="9" t="str">
        <f>IF($T1685,tblSalaries[[#This Row],[Years of Experience]],"")</f>
        <v/>
      </c>
      <c r="R1685" s="9" t="str">
        <f>IF($T1685,tblSalaries[[#This Row],[Region]],"")</f>
        <v/>
      </c>
      <c r="T1685" s="11">
        <f t="shared" si="26"/>
        <v>0</v>
      </c>
      <c r="U1685" s="11">
        <f>VLOOKUP(tblSalaries[[#This Row],[Region]],SReg,2,FALSE)</f>
        <v>0</v>
      </c>
      <c r="V1685" s="11">
        <f>VLOOKUP(tblSalaries[[#This Row],[How many hours of a day you work on Excel]],SHours,2,FALSE)</f>
        <v>1</v>
      </c>
      <c r="W1685" s="11">
        <f>IF(tblSalaries[[#This Row],[Years of Experience]]="",Filters!$I$10,VLOOKUP(tblSalaries[[#This Row],[Years of Experience]],Filters!$G$3:$I$9,3,TRUE))</f>
        <v>0</v>
      </c>
    </row>
    <row r="1686" spans="2:23" ht="15" customHeight="1" x14ac:dyDescent="0.25">
      <c r="B1686" t="s">
        <v>3082</v>
      </c>
      <c r="C1686" s="1">
        <v>41066.889328703706</v>
      </c>
      <c r="D1686">
        <v>63047.130882691366</v>
      </c>
      <c r="E1686" t="s">
        <v>171</v>
      </c>
      <c r="F1686" t="s">
        <v>45</v>
      </c>
      <c r="G1686" t="s">
        <v>59</v>
      </c>
      <c r="H1686" t="s">
        <v>7</v>
      </c>
      <c r="I1686">
        <v>15</v>
      </c>
      <c r="J1686" t="str">
        <f>VLOOKUP(tblSalaries[[#This Row],[clean Country]],tblCountries[[#All],[Mapping]:[Region]],2,FALSE)</f>
        <v>EMEA</v>
      </c>
      <c r="L1686" s="9" t="str">
        <f>IF($T1686,tblSalaries[[#This Row],[Salary in USD]],"")</f>
        <v/>
      </c>
      <c r="M1686" s="9" t="str">
        <f>IF($T1686,tblSalaries[[#This Row],[Your Job Title]],"")</f>
        <v/>
      </c>
      <c r="N1686" s="9" t="str">
        <f>IF($T1686,tblSalaries[[#This Row],[Job Type]],"")</f>
        <v/>
      </c>
      <c r="O1686" s="9" t="str">
        <f>IF($T1686,tblSalaries[[#This Row],[clean Country]],"")</f>
        <v/>
      </c>
      <c r="P1686" s="9" t="str">
        <f>IF($T1686,tblSalaries[[#This Row],[How many hours of a day you work on Excel]],"")</f>
        <v/>
      </c>
      <c r="Q1686" s="9" t="str">
        <f>IF($T1686,tblSalaries[[#This Row],[Years of Experience]],"")</f>
        <v/>
      </c>
      <c r="R1686" s="9" t="str">
        <f>IF($T1686,tblSalaries[[#This Row],[Region]],"")</f>
        <v/>
      </c>
      <c r="T1686" s="11">
        <f t="shared" si="26"/>
        <v>0</v>
      </c>
      <c r="U1686" s="11">
        <f>VLOOKUP(tblSalaries[[#This Row],[Region]],SReg,2,FALSE)</f>
        <v>0</v>
      </c>
      <c r="V1686" s="11">
        <f>VLOOKUP(tblSalaries[[#This Row],[How many hours of a day you work on Excel]],SHours,2,FALSE)</f>
        <v>1</v>
      </c>
      <c r="W1686" s="11">
        <f>IF(tblSalaries[[#This Row],[Years of Experience]]="",Filters!$I$10,VLOOKUP(tblSalaries[[#This Row],[Years of Experience]],Filters!$G$3:$I$9,3,TRUE))</f>
        <v>1</v>
      </c>
    </row>
    <row r="1687" spans="2:23" ht="15" customHeight="1" x14ac:dyDescent="0.25">
      <c r="B1687" t="s">
        <v>3083</v>
      </c>
      <c r="C1687" s="1">
        <v>41066.926701388889</v>
      </c>
      <c r="D1687">
        <v>56742.417794422225</v>
      </c>
      <c r="E1687" t="s">
        <v>1281</v>
      </c>
      <c r="F1687" t="s">
        <v>45</v>
      </c>
      <c r="G1687" t="s">
        <v>59</v>
      </c>
      <c r="H1687" t="s">
        <v>22</v>
      </c>
      <c r="I1687">
        <v>25</v>
      </c>
      <c r="J1687" t="str">
        <f>VLOOKUP(tblSalaries[[#This Row],[clean Country]],tblCountries[[#All],[Mapping]:[Region]],2,FALSE)</f>
        <v>EMEA</v>
      </c>
      <c r="L1687" s="9" t="str">
        <f>IF($T1687,tblSalaries[[#This Row],[Salary in USD]],"")</f>
        <v/>
      </c>
      <c r="M1687" s="9" t="str">
        <f>IF($T1687,tblSalaries[[#This Row],[Your Job Title]],"")</f>
        <v/>
      </c>
      <c r="N1687" s="9" t="str">
        <f>IF($T1687,tblSalaries[[#This Row],[Job Type]],"")</f>
        <v/>
      </c>
      <c r="O1687" s="9" t="str">
        <f>IF($T1687,tblSalaries[[#This Row],[clean Country]],"")</f>
        <v/>
      </c>
      <c r="P1687" s="9" t="str">
        <f>IF($T1687,tblSalaries[[#This Row],[How many hours of a day you work on Excel]],"")</f>
        <v/>
      </c>
      <c r="Q1687" s="9" t="str">
        <f>IF($T1687,tblSalaries[[#This Row],[Years of Experience]],"")</f>
        <v/>
      </c>
      <c r="R1687" s="9" t="str">
        <f>IF($T1687,tblSalaries[[#This Row],[Region]],"")</f>
        <v/>
      </c>
      <c r="T1687" s="11">
        <f t="shared" si="26"/>
        <v>0</v>
      </c>
      <c r="U1687" s="11">
        <f>VLOOKUP(tblSalaries[[#This Row],[Region]],SReg,2,FALSE)</f>
        <v>0</v>
      </c>
      <c r="V1687" s="11">
        <f>VLOOKUP(tblSalaries[[#This Row],[How many hours of a day you work on Excel]],SHours,2,FALSE)</f>
        <v>0</v>
      </c>
      <c r="W1687" s="11">
        <f>IF(tblSalaries[[#This Row],[Years of Experience]]="",Filters!$I$10,VLOOKUP(tblSalaries[[#This Row],[Years of Experience]],Filters!$G$3:$I$9,3,TRUE))</f>
        <v>1</v>
      </c>
    </row>
    <row r="1688" spans="2:23" ht="15" customHeight="1" x14ac:dyDescent="0.25">
      <c r="B1688" t="s">
        <v>3084</v>
      </c>
      <c r="C1688" s="1">
        <v>41066.946018518516</v>
      </c>
      <c r="D1688">
        <v>25000</v>
      </c>
      <c r="E1688" t="s">
        <v>1282</v>
      </c>
      <c r="F1688" t="s">
        <v>17</v>
      </c>
      <c r="G1688" t="s">
        <v>6</v>
      </c>
      <c r="H1688" t="s">
        <v>10</v>
      </c>
      <c r="I1688">
        <v>8</v>
      </c>
      <c r="J1688" t="str">
        <f>VLOOKUP(tblSalaries[[#This Row],[clean Country]],tblCountries[[#All],[Mapping]:[Region]],2,FALSE)</f>
        <v>APAC</v>
      </c>
      <c r="L1688" s="9" t="str">
        <f>IF($T1688,tblSalaries[[#This Row],[Salary in USD]],"")</f>
        <v/>
      </c>
      <c r="M1688" s="9" t="str">
        <f>IF($T1688,tblSalaries[[#This Row],[Your Job Title]],"")</f>
        <v/>
      </c>
      <c r="N1688" s="9" t="str">
        <f>IF($T1688,tblSalaries[[#This Row],[Job Type]],"")</f>
        <v/>
      </c>
      <c r="O1688" s="9" t="str">
        <f>IF($T1688,tblSalaries[[#This Row],[clean Country]],"")</f>
        <v/>
      </c>
      <c r="P1688" s="9" t="str">
        <f>IF($T1688,tblSalaries[[#This Row],[How many hours of a day you work on Excel]],"")</f>
        <v/>
      </c>
      <c r="Q1688" s="9" t="str">
        <f>IF($T1688,tblSalaries[[#This Row],[Years of Experience]],"")</f>
        <v/>
      </c>
      <c r="R1688" s="9" t="str">
        <f>IF($T1688,tblSalaries[[#This Row],[Region]],"")</f>
        <v/>
      </c>
      <c r="T1688" s="11">
        <f t="shared" si="26"/>
        <v>0</v>
      </c>
      <c r="U1688" s="11">
        <f>VLOOKUP(tblSalaries[[#This Row],[Region]],SReg,2,FALSE)</f>
        <v>0</v>
      </c>
      <c r="V1688" s="11">
        <f>VLOOKUP(tblSalaries[[#This Row],[How many hours of a day you work on Excel]],SHours,2,FALSE)</f>
        <v>1</v>
      </c>
      <c r="W1688" s="11">
        <f>IF(tblSalaries[[#This Row],[Years of Experience]]="",Filters!$I$10,VLOOKUP(tblSalaries[[#This Row],[Years of Experience]],Filters!$G$3:$I$9,3,TRUE))</f>
        <v>0</v>
      </c>
    </row>
    <row r="1689" spans="2:23" ht="15" customHeight="1" x14ac:dyDescent="0.25">
      <c r="B1689" t="s">
        <v>3085</v>
      </c>
      <c r="C1689" s="1">
        <v>41067.022499999999</v>
      </c>
      <c r="D1689">
        <v>8903.9583437212841</v>
      </c>
      <c r="E1689" t="s">
        <v>173</v>
      </c>
      <c r="F1689" t="s">
        <v>17</v>
      </c>
      <c r="G1689" t="s">
        <v>6</v>
      </c>
      <c r="H1689" t="s">
        <v>7</v>
      </c>
      <c r="I1689">
        <v>2</v>
      </c>
      <c r="J1689" t="str">
        <f>VLOOKUP(tblSalaries[[#This Row],[clean Country]],tblCountries[[#All],[Mapping]:[Region]],2,FALSE)</f>
        <v>APAC</v>
      </c>
      <c r="L1689" s="9" t="str">
        <f>IF($T1689,tblSalaries[[#This Row],[Salary in USD]],"")</f>
        <v/>
      </c>
      <c r="M1689" s="9" t="str">
        <f>IF($T1689,tblSalaries[[#This Row],[Your Job Title]],"")</f>
        <v/>
      </c>
      <c r="N1689" s="9" t="str">
        <f>IF($T1689,tblSalaries[[#This Row],[Job Type]],"")</f>
        <v/>
      </c>
      <c r="O1689" s="9" t="str">
        <f>IF($T1689,tblSalaries[[#This Row],[clean Country]],"")</f>
        <v/>
      </c>
      <c r="P1689" s="9" t="str">
        <f>IF($T1689,tblSalaries[[#This Row],[How many hours of a day you work on Excel]],"")</f>
        <v/>
      </c>
      <c r="Q1689" s="9" t="str">
        <f>IF($T1689,tblSalaries[[#This Row],[Years of Experience]],"")</f>
        <v/>
      </c>
      <c r="R1689" s="9" t="str">
        <f>IF($T1689,tblSalaries[[#This Row],[Region]],"")</f>
        <v/>
      </c>
      <c r="T1689" s="11">
        <f t="shared" si="26"/>
        <v>0</v>
      </c>
      <c r="U1689" s="11">
        <f>VLOOKUP(tblSalaries[[#This Row],[Region]],SReg,2,FALSE)</f>
        <v>0</v>
      </c>
      <c r="V1689" s="11">
        <f>VLOOKUP(tblSalaries[[#This Row],[How many hours of a day you work on Excel]],SHours,2,FALSE)</f>
        <v>1</v>
      </c>
      <c r="W1689" s="11">
        <f>IF(tblSalaries[[#This Row],[Years of Experience]]="",Filters!$I$10,VLOOKUP(tblSalaries[[#This Row],[Years of Experience]],Filters!$G$3:$I$9,3,TRUE))</f>
        <v>0</v>
      </c>
    </row>
    <row r="1690" spans="2:23" ht="15" customHeight="1" x14ac:dyDescent="0.25">
      <c r="B1690" t="s">
        <v>3086</v>
      </c>
      <c r="C1690" s="1">
        <v>41067.265474537038</v>
      </c>
      <c r="D1690">
        <v>42556.81334581667</v>
      </c>
      <c r="E1690" t="s">
        <v>1283</v>
      </c>
      <c r="F1690" t="s">
        <v>17</v>
      </c>
      <c r="G1690" t="s">
        <v>59</v>
      </c>
      <c r="H1690" t="s">
        <v>7</v>
      </c>
      <c r="I1690">
        <v>2</v>
      </c>
      <c r="J1690" t="str">
        <f>VLOOKUP(tblSalaries[[#This Row],[clean Country]],tblCountries[[#All],[Mapping]:[Region]],2,FALSE)</f>
        <v>EMEA</v>
      </c>
      <c r="L1690" s="9" t="str">
        <f>IF($T1690,tblSalaries[[#This Row],[Salary in USD]],"")</f>
        <v/>
      </c>
      <c r="M1690" s="9" t="str">
        <f>IF($T1690,tblSalaries[[#This Row],[Your Job Title]],"")</f>
        <v/>
      </c>
      <c r="N1690" s="9" t="str">
        <f>IF($T1690,tblSalaries[[#This Row],[Job Type]],"")</f>
        <v/>
      </c>
      <c r="O1690" s="9" t="str">
        <f>IF($T1690,tblSalaries[[#This Row],[clean Country]],"")</f>
        <v/>
      </c>
      <c r="P1690" s="9" t="str">
        <f>IF($T1690,tblSalaries[[#This Row],[How many hours of a day you work on Excel]],"")</f>
        <v/>
      </c>
      <c r="Q1690" s="9" t="str">
        <f>IF($T1690,tblSalaries[[#This Row],[Years of Experience]],"")</f>
        <v/>
      </c>
      <c r="R1690" s="9" t="str">
        <f>IF($T1690,tblSalaries[[#This Row],[Region]],"")</f>
        <v/>
      </c>
      <c r="T1690" s="11">
        <f t="shared" si="26"/>
        <v>0</v>
      </c>
      <c r="U1690" s="11">
        <f>VLOOKUP(tblSalaries[[#This Row],[Region]],SReg,2,FALSE)</f>
        <v>0</v>
      </c>
      <c r="V1690" s="11">
        <f>VLOOKUP(tblSalaries[[#This Row],[How many hours of a day you work on Excel]],SHours,2,FALSE)</f>
        <v>1</v>
      </c>
      <c r="W1690" s="11">
        <f>IF(tblSalaries[[#This Row],[Years of Experience]]="",Filters!$I$10,VLOOKUP(tblSalaries[[#This Row],[Years of Experience]],Filters!$G$3:$I$9,3,TRUE))</f>
        <v>0</v>
      </c>
    </row>
    <row r="1691" spans="2:23" ht="15" customHeight="1" x14ac:dyDescent="0.25">
      <c r="B1691" t="s">
        <v>3087</v>
      </c>
      <c r="C1691" s="1">
        <v>41067.358923611115</v>
      </c>
      <c r="D1691">
        <v>131770.4440860638</v>
      </c>
      <c r="E1691" t="s">
        <v>1284</v>
      </c>
      <c r="F1691" t="s">
        <v>258</v>
      </c>
      <c r="G1691" t="s">
        <v>74</v>
      </c>
      <c r="H1691" t="s">
        <v>10</v>
      </c>
      <c r="I1691">
        <v>20</v>
      </c>
      <c r="J1691" t="str">
        <f>VLOOKUP(tblSalaries[[#This Row],[clean Country]],tblCountries[[#All],[Mapping]:[Region]],2,FALSE)</f>
        <v>CAN</v>
      </c>
      <c r="L1691" s="9" t="str">
        <f>IF($T1691,tblSalaries[[#This Row],[Salary in USD]],"")</f>
        <v/>
      </c>
      <c r="M1691" s="9" t="str">
        <f>IF($T1691,tblSalaries[[#This Row],[Your Job Title]],"")</f>
        <v/>
      </c>
      <c r="N1691" s="9" t="str">
        <f>IF($T1691,tblSalaries[[#This Row],[Job Type]],"")</f>
        <v/>
      </c>
      <c r="O1691" s="9" t="str">
        <f>IF($T1691,tblSalaries[[#This Row],[clean Country]],"")</f>
        <v/>
      </c>
      <c r="P1691" s="9" t="str">
        <f>IF($T1691,tblSalaries[[#This Row],[How many hours of a day you work on Excel]],"")</f>
        <v/>
      </c>
      <c r="Q1691" s="9" t="str">
        <f>IF($T1691,tblSalaries[[#This Row],[Years of Experience]],"")</f>
        <v/>
      </c>
      <c r="R1691" s="9" t="str">
        <f>IF($T1691,tblSalaries[[#This Row],[Region]],"")</f>
        <v/>
      </c>
      <c r="T1691" s="11">
        <f t="shared" si="26"/>
        <v>0</v>
      </c>
      <c r="U1691" s="11">
        <f>VLOOKUP(tblSalaries[[#This Row],[Region]],SReg,2,FALSE)</f>
        <v>0</v>
      </c>
      <c r="V1691" s="11">
        <f>VLOOKUP(tblSalaries[[#This Row],[How many hours of a day you work on Excel]],SHours,2,FALSE)</f>
        <v>1</v>
      </c>
      <c r="W1691" s="11">
        <f>IF(tblSalaries[[#This Row],[Years of Experience]]="",Filters!$I$10,VLOOKUP(tblSalaries[[#This Row],[Years of Experience]],Filters!$G$3:$I$9,3,TRUE))</f>
        <v>1</v>
      </c>
    </row>
    <row r="1692" spans="2:23" ht="15" customHeight="1" x14ac:dyDescent="0.25">
      <c r="B1692" t="s">
        <v>3088</v>
      </c>
      <c r="C1692" s="1">
        <v>41067.392881944441</v>
      </c>
      <c r="D1692">
        <v>68835.306612122877</v>
      </c>
      <c r="E1692" t="s">
        <v>11</v>
      </c>
      <c r="F1692" t="s">
        <v>17</v>
      </c>
      <c r="G1692" t="s">
        <v>74</v>
      </c>
      <c r="H1692" t="s">
        <v>10</v>
      </c>
      <c r="I1692">
        <v>2</v>
      </c>
      <c r="J1692" t="str">
        <f>VLOOKUP(tblSalaries[[#This Row],[clean Country]],tblCountries[[#All],[Mapping]:[Region]],2,FALSE)</f>
        <v>CAN</v>
      </c>
      <c r="L1692" s="9" t="str">
        <f>IF($T1692,tblSalaries[[#This Row],[Salary in USD]],"")</f>
        <v/>
      </c>
      <c r="M1692" s="9" t="str">
        <f>IF($T1692,tblSalaries[[#This Row],[Your Job Title]],"")</f>
        <v/>
      </c>
      <c r="N1692" s="9" t="str">
        <f>IF($T1692,tblSalaries[[#This Row],[Job Type]],"")</f>
        <v/>
      </c>
      <c r="O1692" s="9" t="str">
        <f>IF($T1692,tblSalaries[[#This Row],[clean Country]],"")</f>
        <v/>
      </c>
      <c r="P1692" s="9" t="str">
        <f>IF($T1692,tblSalaries[[#This Row],[How many hours of a day you work on Excel]],"")</f>
        <v/>
      </c>
      <c r="Q1692" s="9" t="str">
        <f>IF($T1692,tblSalaries[[#This Row],[Years of Experience]],"")</f>
        <v/>
      </c>
      <c r="R1692" s="9" t="str">
        <f>IF($T1692,tblSalaries[[#This Row],[Region]],"")</f>
        <v/>
      </c>
      <c r="T1692" s="11">
        <f t="shared" si="26"/>
        <v>0</v>
      </c>
      <c r="U1692" s="11">
        <f>VLOOKUP(tblSalaries[[#This Row],[Region]],SReg,2,FALSE)</f>
        <v>0</v>
      </c>
      <c r="V1692" s="11">
        <f>VLOOKUP(tblSalaries[[#This Row],[How many hours of a day you work on Excel]],SHours,2,FALSE)</f>
        <v>1</v>
      </c>
      <c r="W1692" s="11">
        <f>IF(tblSalaries[[#This Row],[Years of Experience]]="",Filters!$I$10,VLOOKUP(tblSalaries[[#This Row],[Years of Experience]],Filters!$G$3:$I$9,3,TRUE))</f>
        <v>0</v>
      </c>
    </row>
    <row r="1693" spans="2:23" ht="15" customHeight="1" x14ac:dyDescent="0.25">
      <c r="B1693" t="s">
        <v>3089</v>
      </c>
      <c r="C1693" s="1">
        <v>41067.587939814817</v>
      </c>
      <c r="D1693">
        <v>6000</v>
      </c>
      <c r="E1693" t="s">
        <v>1285</v>
      </c>
      <c r="F1693" t="s">
        <v>3391</v>
      </c>
      <c r="G1693" t="s">
        <v>1286</v>
      </c>
      <c r="H1693" t="s">
        <v>10</v>
      </c>
      <c r="I1693">
        <v>5</v>
      </c>
      <c r="J1693" t="str">
        <f>VLOOKUP(tblSalaries[[#This Row],[clean Country]],tblCountries[[#All],[Mapping]:[Region]],2,FALSE)</f>
        <v>EMEA</v>
      </c>
      <c r="L1693" s="9" t="str">
        <f>IF($T1693,tblSalaries[[#This Row],[Salary in USD]],"")</f>
        <v/>
      </c>
      <c r="M1693" s="9" t="str">
        <f>IF($T1693,tblSalaries[[#This Row],[Your Job Title]],"")</f>
        <v/>
      </c>
      <c r="N1693" s="9" t="str">
        <f>IF($T1693,tblSalaries[[#This Row],[Job Type]],"")</f>
        <v/>
      </c>
      <c r="O1693" s="9" t="str">
        <f>IF($T1693,tblSalaries[[#This Row],[clean Country]],"")</f>
        <v/>
      </c>
      <c r="P1693" s="9" t="str">
        <f>IF($T1693,tblSalaries[[#This Row],[How many hours of a day you work on Excel]],"")</f>
        <v/>
      </c>
      <c r="Q1693" s="9" t="str">
        <f>IF($T1693,tblSalaries[[#This Row],[Years of Experience]],"")</f>
        <v/>
      </c>
      <c r="R1693" s="9" t="str">
        <f>IF($T1693,tblSalaries[[#This Row],[Region]],"")</f>
        <v/>
      </c>
      <c r="T1693" s="11">
        <f t="shared" si="26"/>
        <v>0</v>
      </c>
      <c r="U1693" s="11">
        <f>VLOOKUP(tblSalaries[[#This Row],[Region]],SReg,2,FALSE)</f>
        <v>0</v>
      </c>
      <c r="V1693" s="11">
        <f>VLOOKUP(tblSalaries[[#This Row],[How many hours of a day you work on Excel]],SHours,2,FALSE)</f>
        <v>1</v>
      </c>
      <c r="W1693" s="11">
        <f>IF(tblSalaries[[#This Row],[Years of Experience]]="",Filters!$I$10,VLOOKUP(tblSalaries[[#This Row],[Years of Experience]],Filters!$G$3:$I$9,3,TRUE))</f>
        <v>0</v>
      </c>
    </row>
    <row r="1694" spans="2:23" ht="15" customHeight="1" x14ac:dyDescent="0.25">
      <c r="B1694" t="s">
        <v>3090</v>
      </c>
      <c r="C1694" s="1">
        <v>41067.638807870368</v>
      </c>
      <c r="D1694">
        <v>78808.913603364199</v>
      </c>
      <c r="E1694" t="s">
        <v>167</v>
      </c>
      <c r="F1694" t="s">
        <v>17</v>
      </c>
      <c r="G1694" t="s">
        <v>59</v>
      </c>
      <c r="H1694" t="s">
        <v>15</v>
      </c>
      <c r="I1694">
        <v>2</v>
      </c>
      <c r="J1694" t="str">
        <f>VLOOKUP(tblSalaries[[#This Row],[clean Country]],tblCountries[[#All],[Mapping]:[Region]],2,FALSE)</f>
        <v>EMEA</v>
      </c>
      <c r="L1694" s="9" t="str">
        <f>IF($T1694,tblSalaries[[#This Row],[Salary in USD]],"")</f>
        <v/>
      </c>
      <c r="M1694" s="9" t="str">
        <f>IF($T1694,tblSalaries[[#This Row],[Your Job Title]],"")</f>
        <v/>
      </c>
      <c r="N1694" s="9" t="str">
        <f>IF($T1694,tblSalaries[[#This Row],[Job Type]],"")</f>
        <v/>
      </c>
      <c r="O1694" s="9" t="str">
        <f>IF($T1694,tblSalaries[[#This Row],[clean Country]],"")</f>
        <v/>
      </c>
      <c r="P1694" s="9" t="str">
        <f>IF($T1694,tblSalaries[[#This Row],[How many hours of a day you work on Excel]],"")</f>
        <v/>
      </c>
      <c r="Q1694" s="9" t="str">
        <f>IF($T1694,tblSalaries[[#This Row],[Years of Experience]],"")</f>
        <v/>
      </c>
      <c r="R1694" s="9" t="str">
        <f>IF($T1694,tblSalaries[[#This Row],[Region]],"")</f>
        <v/>
      </c>
      <c r="T1694" s="11">
        <f t="shared" si="26"/>
        <v>0</v>
      </c>
      <c r="U1694" s="11">
        <f>VLOOKUP(tblSalaries[[#This Row],[Region]],SReg,2,FALSE)</f>
        <v>0</v>
      </c>
      <c r="V1694" s="11">
        <f>VLOOKUP(tblSalaries[[#This Row],[How many hours of a day you work on Excel]],SHours,2,FALSE)</f>
        <v>0</v>
      </c>
      <c r="W1694" s="11">
        <f>IF(tblSalaries[[#This Row],[Years of Experience]]="",Filters!$I$10,VLOOKUP(tblSalaries[[#This Row],[Years of Experience]],Filters!$G$3:$I$9,3,TRUE))</f>
        <v>0</v>
      </c>
    </row>
    <row r="1695" spans="2:23" ht="15" customHeight="1" x14ac:dyDescent="0.25">
      <c r="B1695" t="s">
        <v>3091</v>
      </c>
      <c r="C1695" s="1">
        <v>41067.697928240741</v>
      </c>
      <c r="D1695">
        <v>7497.1329254133216</v>
      </c>
      <c r="E1695" t="s">
        <v>1287</v>
      </c>
      <c r="F1695" t="s">
        <v>17</v>
      </c>
      <c r="G1695" t="s">
        <v>6</v>
      </c>
      <c r="H1695" t="s">
        <v>7</v>
      </c>
      <c r="I1695">
        <v>4</v>
      </c>
      <c r="J1695" t="str">
        <f>VLOOKUP(tblSalaries[[#This Row],[clean Country]],tblCountries[[#All],[Mapping]:[Region]],2,FALSE)</f>
        <v>APAC</v>
      </c>
      <c r="L1695" s="9" t="str">
        <f>IF($T1695,tblSalaries[[#This Row],[Salary in USD]],"")</f>
        <v/>
      </c>
      <c r="M1695" s="9" t="str">
        <f>IF($T1695,tblSalaries[[#This Row],[Your Job Title]],"")</f>
        <v/>
      </c>
      <c r="N1695" s="9" t="str">
        <f>IF($T1695,tblSalaries[[#This Row],[Job Type]],"")</f>
        <v/>
      </c>
      <c r="O1695" s="9" t="str">
        <f>IF($T1695,tblSalaries[[#This Row],[clean Country]],"")</f>
        <v/>
      </c>
      <c r="P1695" s="9" t="str">
        <f>IF($T1695,tblSalaries[[#This Row],[How many hours of a day you work on Excel]],"")</f>
        <v/>
      </c>
      <c r="Q1695" s="9" t="str">
        <f>IF($T1695,tblSalaries[[#This Row],[Years of Experience]],"")</f>
        <v/>
      </c>
      <c r="R1695" s="9" t="str">
        <f>IF($T1695,tblSalaries[[#This Row],[Region]],"")</f>
        <v/>
      </c>
      <c r="T1695" s="11">
        <f t="shared" si="26"/>
        <v>0</v>
      </c>
      <c r="U1695" s="11">
        <f>VLOOKUP(tblSalaries[[#This Row],[Region]],SReg,2,FALSE)</f>
        <v>0</v>
      </c>
      <c r="V1695" s="11">
        <f>VLOOKUP(tblSalaries[[#This Row],[How many hours of a day you work on Excel]],SHours,2,FALSE)</f>
        <v>1</v>
      </c>
      <c r="W1695" s="11">
        <f>IF(tblSalaries[[#This Row],[Years of Experience]]="",Filters!$I$10,VLOOKUP(tblSalaries[[#This Row],[Years of Experience]],Filters!$G$3:$I$9,3,TRUE))</f>
        <v>0</v>
      </c>
    </row>
    <row r="1696" spans="2:23" ht="15" customHeight="1" x14ac:dyDescent="0.25">
      <c r="B1696" t="s">
        <v>3092</v>
      </c>
      <c r="C1696" s="1">
        <v>41067.704097222224</v>
      </c>
      <c r="D1696">
        <v>10000</v>
      </c>
      <c r="E1696" t="s">
        <v>1288</v>
      </c>
      <c r="F1696" t="s">
        <v>45</v>
      </c>
      <c r="G1696" t="s">
        <v>6</v>
      </c>
      <c r="H1696" t="s">
        <v>7</v>
      </c>
      <c r="I1696">
        <v>11</v>
      </c>
      <c r="J1696" t="str">
        <f>VLOOKUP(tblSalaries[[#This Row],[clean Country]],tblCountries[[#All],[Mapping]:[Region]],2,FALSE)</f>
        <v>APAC</v>
      </c>
      <c r="L1696" s="9" t="str">
        <f>IF($T1696,tblSalaries[[#This Row],[Salary in USD]],"")</f>
        <v/>
      </c>
      <c r="M1696" s="9" t="str">
        <f>IF($T1696,tblSalaries[[#This Row],[Your Job Title]],"")</f>
        <v/>
      </c>
      <c r="N1696" s="9" t="str">
        <f>IF($T1696,tblSalaries[[#This Row],[Job Type]],"")</f>
        <v/>
      </c>
      <c r="O1696" s="9" t="str">
        <f>IF($T1696,tblSalaries[[#This Row],[clean Country]],"")</f>
        <v/>
      </c>
      <c r="P1696" s="9" t="str">
        <f>IF($T1696,tblSalaries[[#This Row],[How many hours of a day you work on Excel]],"")</f>
        <v/>
      </c>
      <c r="Q1696" s="9" t="str">
        <f>IF($T1696,tblSalaries[[#This Row],[Years of Experience]],"")</f>
        <v/>
      </c>
      <c r="R1696" s="9" t="str">
        <f>IF($T1696,tblSalaries[[#This Row],[Region]],"")</f>
        <v/>
      </c>
      <c r="T1696" s="11">
        <f t="shared" si="26"/>
        <v>0</v>
      </c>
      <c r="U1696" s="11">
        <f>VLOOKUP(tblSalaries[[#This Row],[Region]],SReg,2,FALSE)</f>
        <v>0</v>
      </c>
      <c r="V1696" s="11">
        <f>VLOOKUP(tblSalaries[[#This Row],[How many hours of a day you work on Excel]],SHours,2,FALSE)</f>
        <v>1</v>
      </c>
      <c r="W1696" s="11">
        <f>IF(tblSalaries[[#This Row],[Years of Experience]]="",Filters!$I$10,VLOOKUP(tblSalaries[[#This Row],[Years of Experience]],Filters!$G$3:$I$9,3,TRUE))</f>
        <v>1</v>
      </c>
    </row>
    <row r="1697" spans="2:23" ht="15" customHeight="1" x14ac:dyDescent="0.25">
      <c r="B1697" t="s">
        <v>3093</v>
      </c>
      <c r="C1697" s="1">
        <v>41067.714791666665</v>
      </c>
      <c r="D1697">
        <v>6410.8500074793246</v>
      </c>
      <c r="E1697" t="s">
        <v>1289</v>
      </c>
      <c r="F1697" t="s">
        <v>294</v>
      </c>
      <c r="G1697" t="s">
        <v>6</v>
      </c>
      <c r="H1697" t="s">
        <v>22</v>
      </c>
      <c r="I1697">
        <v>2</v>
      </c>
      <c r="J1697" t="str">
        <f>VLOOKUP(tblSalaries[[#This Row],[clean Country]],tblCountries[[#All],[Mapping]:[Region]],2,FALSE)</f>
        <v>APAC</v>
      </c>
      <c r="L1697" s="9" t="str">
        <f>IF($T1697,tblSalaries[[#This Row],[Salary in USD]],"")</f>
        <v/>
      </c>
      <c r="M1697" s="9" t="str">
        <f>IF($T1697,tblSalaries[[#This Row],[Your Job Title]],"")</f>
        <v/>
      </c>
      <c r="N1697" s="9" t="str">
        <f>IF($T1697,tblSalaries[[#This Row],[Job Type]],"")</f>
        <v/>
      </c>
      <c r="O1697" s="9" t="str">
        <f>IF($T1697,tblSalaries[[#This Row],[clean Country]],"")</f>
        <v/>
      </c>
      <c r="P1697" s="9" t="str">
        <f>IF($T1697,tblSalaries[[#This Row],[How many hours of a day you work on Excel]],"")</f>
        <v/>
      </c>
      <c r="Q1697" s="9" t="str">
        <f>IF($T1697,tblSalaries[[#This Row],[Years of Experience]],"")</f>
        <v/>
      </c>
      <c r="R1697" s="9" t="str">
        <f>IF($T1697,tblSalaries[[#This Row],[Region]],"")</f>
        <v/>
      </c>
      <c r="T1697" s="11">
        <f t="shared" si="26"/>
        <v>0</v>
      </c>
      <c r="U1697" s="11">
        <f>VLOOKUP(tblSalaries[[#This Row],[Region]],SReg,2,FALSE)</f>
        <v>0</v>
      </c>
      <c r="V1697" s="11">
        <f>VLOOKUP(tblSalaries[[#This Row],[How many hours of a day you work on Excel]],SHours,2,FALSE)</f>
        <v>0</v>
      </c>
      <c r="W1697" s="11">
        <f>IF(tblSalaries[[#This Row],[Years of Experience]]="",Filters!$I$10,VLOOKUP(tblSalaries[[#This Row],[Years of Experience]],Filters!$G$3:$I$9,3,TRUE))</f>
        <v>0</v>
      </c>
    </row>
    <row r="1698" spans="2:23" ht="15" customHeight="1" x14ac:dyDescent="0.25">
      <c r="B1698" t="s">
        <v>3094</v>
      </c>
      <c r="C1698" s="1">
        <v>41067.717847222222</v>
      </c>
      <c r="D1698">
        <v>63047.130882691366</v>
      </c>
      <c r="E1698" t="s">
        <v>17</v>
      </c>
      <c r="F1698" t="s">
        <v>17</v>
      </c>
      <c r="G1698" t="s">
        <v>59</v>
      </c>
      <c r="H1698" t="s">
        <v>7</v>
      </c>
      <c r="I1698">
        <v>5</v>
      </c>
      <c r="J1698" t="str">
        <f>VLOOKUP(tblSalaries[[#This Row],[clean Country]],tblCountries[[#All],[Mapping]:[Region]],2,FALSE)</f>
        <v>EMEA</v>
      </c>
      <c r="L1698" s="9" t="str">
        <f>IF($T1698,tblSalaries[[#This Row],[Salary in USD]],"")</f>
        <v/>
      </c>
      <c r="M1698" s="9" t="str">
        <f>IF($T1698,tblSalaries[[#This Row],[Your Job Title]],"")</f>
        <v/>
      </c>
      <c r="N1698" s="9" t="str">
        <f>IF($T1698,tblSalaries[[#This Row],[Job Type]],"")</f>
        <v/>
      </c>
      <c r="O1698" s="9" t="str">
        <f>IF($T1698,tblSalaries[[#This Row],[clean Country]],"")</f>
        <v/>
      </c>
      <c r="P1698" s="9" t="str">
        <f>IF($T1698,tblSalaries[[#This Row],[How many hours of a day you work on Excel]],"")</f>
        <v/>
      </c>
      <c r="Q1698" s="9" t="str">
        <f>IF($T1698,tblSalaries[[#This Row],[Years of Experience]],"")</f>
        <v/>
      </c>
      <c r="R1698" s="9" t="str">
        <f>IF($T1698,tblSalaries[[#This Row],[Region]],"")</f>
        <v/>
      </c>
      <c r="T1698" s="11">
        <f t="shared" si="26"/>
        <v>0</v>
      </c>
      <c r="U1698" s="11">
        <f>VLOOKUP(tblSalaries[[#This Row],[Region]],SReg,2,FALSE)</f>
        <v>0</v>
      </c>
      <c r="V1698" s="11">
        <f>VLOOKUP(tblSalaries[[#This Row],[How many hours of a day you work on Excel]],SHours,2,FALSE)</f>
        <v>1</v>
      </c>
      <c r="W1698" s="11">
        <f>IF(tblSalaries[[#This Row],[Years of Experience]]="",Filters!$I$10,VLOOKUP(tblSalaries[[#This Row],[Years of Experience]],Filters!$G$3:$I$9,3,TRUE))</f>
        <v>0</v>
      </c>
    </row>
    <row r="1699" spans="2:23" ht="15" customHeight="1" x14ac:dyDescent="0.25">
      <c r="B1699" t="s">
        <v>3095</v>
      </c>
      <c r="C1699" s="1">
        <v>41067.840752314813</v>
      </c>
      <c r="D1699">
        <v>61194.579384158147</v>
      </c>
      <c r="E1699" t="s">
        <v>35</v>
      </c>
      <c r="F1699" t="s">
        <v>17</v>
      </c>
      <c r="G1699" t="s">
        <v>70</v>
      </c>
      <c r="H1699" t="s">
        <v>15</v>
      </c>
      <c r="I1699">
        <v>3</v>
      </c>
      <c r="J1699" t="str">
        <f>VLOOKUP(tblSalaries[[#This Row],[clean Country]],tblCountries[[#All],[Mapping]:[Region]],2,FALSE)</f>
        <v>APAC</v>
      </c>
      <c r="L1699" s="9" t="str">
        <f>IF($T1699,tblSalaries[[#This Row],[Salary in USD]],"")</f>
        <v/>
      </c>
      <c r="M1699" s="9" t="str">
        <f>IF($T1699,tblSalaries[[#This Row],[Your Job Title]],"")</f>
        <v/>
      </c>
      <c r="N1699" s="9" t="str">
        <f>IF($T1699,tblSalaries[[#This Row],[Job Type]],"")</f>
        <v/>
      </c>
      <c r="O1699" s="9" t="str">
        <f>IF($T1699,tblSalaries[[#This Row],[clean Country]],"")</f>
        <v/>
      </c>
      <c r="P1699" s="9" t="str">
        <f>IF($T1699,tblSalaries[[#This Row],[How many hours of a day you work on Excel]],"")</f>
        <v/>
      </c>
      <c r="Q1699" s="9" t="str">
        <f>IF($T1699,tblSalaries[[#This Row],[Years of Experience]],"")</f>
        <v/>
      </c>
      <c r="R1699" s="9" t="str">
        <f>IF($T1699,tblSalaries[[#This Row],[Region]],"")</f>
        <v/>
      </c>
      <c r="T1699" s="11">
        <f t="shared" si="26"/>
        <v>0</v>
      </c>
      <c r="U1699" s="11">
        <f>VLOOKUP(tblSalaries[[#This Row],[Region]],SReg,2,FALSE)</f>
        <v>0</v>
      </c>
      <c r="V1699" s="11">
        <f>VLOOKUP(tblSalaries[[#This Row],[How many hours of a day you work on Excel]],SHours,2,FALSE)</f>
        <v>0</v>
      </c>
      <c r="W1699" s="11">
        <f>IF(tblSalaries[[#This Row],[Years of Experience]]="",Filters!$I$10,VLOOKUP(tblSalaries[[#This Row],[Years of Experience]],Filters!$G$3:$I$9,3,TRUE))</f>
        <v>0</v>
      </c>
    </row>
    <row r="1700" spans="2:23" ht="15" customHeight="1" x14ac:dyDescent="0.25">
      <c r="B1700" t="s">
        <v>3096</v>
      </c>
      <c r="C1700" s="1">
        <v>41067.866712962961</v>
      </c>
      <c r="D1700">
        <v>115061.01386091174</v>
      </c>
      <c r="E1700" t="s">
        <v>150</v>
      </c>
      <c r="F1700" t="s">
        <v>391</v>
      </c>
      <c r="G1700" t="s">
        <v>59</v>
      </c>
      <c r="H1700" t="s">
        <v>7</v>
      </c>
      <c r="I1700">
        <v>8</v>
      </c>
      <c r="J1700" t="str">
        <f>VLOOKUP(tblSalaries[[#This Row],[clean Country]],tblCountries[[#All],[Mapping]:[Region]],2,FALSE)</f>
        <v>EMEA</v>
      </c>
      <c r="L1700" s="9" t="str">
        <f>IF($T1700,tblSalaries[[#This Row],[Salary in USD]],"")</f>
        <v/>
      </c>
      <c r="M1700" s="9" t="str">
        <f>IF($T1700,tblSalaries[[#This Row],[Your Job Title]],"")</f>
        <v/>
      </c>
      <c r="N1700" s="9" t="str">
        <f>IF($T1700,tblSalaries[[#This Row],[Job Type]],"")</f>
        <v/>
      </c>
      <c r="O1700" s="9" t="str">
        <f>IF($T1700,tblSalaries[[#This Row],[clean Country]],"")</f>
        <v/>
      </c>
      <c r="P1700" s="9" t="str">
        <f>IF($T1700,tblSalaries[[#This Row],[How many hours of a day you work on Excel]],"")</f>
        <v/>
      </c>
      <c r="Q1700" s="9" t="str">
        <f>IF($T1700,tblSalaries[[#This Row],[Years of Experience]],"")</f>
        <v/>
      </c>
      <c r="R1700" s="9" t="str">
        <f>IF($T1700,tblSalaries[[#This Row],[Region]],"")</f>
        <v/>
      </c>
      <c r="T1700" s="11">
        <f t="shared" si="26"/>
        <v>0</v>
      </c>
      <c r="U1700" s="11">
        <f>VLOOKUP(tblSalaries[[#This Row],[Region]],SReg,2,FALSE)</f>
        <v>0</v>
      </c>
      <c r="V1700" s="11">
        <f>VLOOKUP(tblSalaries[[#This Row],[How many hours of a day you work on Excel]],SHours,2,FALSE)</f>
        <v>1</v>
      </c>
      <c r="W1700" s="11">
        <f>IF(tblSalaries[[#This Row],[Years of Experience]]="",Filters!$I$10,VLOOKUP(tblSalaries[[#This Row],[Years of Experience]],Filters!$G$3:$I$9,3,TRUE))</f>
        <v>0</v>
      </c>
    </row>
    <row r="1701" spans="2:23" ht="15" customHeight="1" x14ac:dyDescent="0.25">
      <c r="B1701" t="s">
        <v>3097</v>
      </c>
      <c r="C1701" s="1">
        <v>41067.981516203705</v>
      </c>
      <c r="D1701">
        <v>45000</v>
      </c>
      <c r="E1701" t="s">
        <v>1290</v>
      </c>
      <c r="F1701" t="s">
        <v>17</v>
      </c>
      <c r="G1701" t="s">
        <v>12</v>
      </c>
      <c r="H1701" t="s">
        <v>10</v>
      </c>
      <c r="I1701">
        <v>2</v>
      </c>
      <c r="J1701" t="str">
        <f>VLOOKUP(tblSalaries[[#This Row],[clean Country]],tblCountries[[#All],[Mapping]:[Region]],2,FALSE)</f>
        <v>USA</v>
      </c>
      <c r="L1701" s="9" t="str">
        <f>IF($T1701,tblSalaries[[#This Row],[Salary in USD]],"")</f>
        <v/>
      </c>
      <c r="M1701" s="9" t="str">
        <f>IF($T1701,tblSalaries[[#This Row],[Your Job Title]],"")</f>
        <v/>
      </c>
      <c r="N1701" s="9" t="str">
        <f>IF($T1701,tblSalaries[[#This Row],[Job Type]],"")</f>
        <v/>
      </c>
      <c r="O1701" s="9" t="str">
        <f>IF($T1701,tblSalaries[[#This Row],[clean Country]],"")</f>
        <v/>
      </c>
      <c r="P1701" s="9" t="str">
        <f>IF($T1701,tblSalaries[[#This Row],[How many hours of a day you work on Excel]],"")</f>
        <v/>
      </c>
      <c r="Q1701" s="9" t="str">
        <f>IF($T1701,tblSalaries[[#This Row],[Years of Experience]],"")</f>
        <v/>
      </c>
      <c r="R1701" s="9" t="str">
        <f>IF($T1701,tblSalaries[[#This Row],[Region]],"")</f>
        <v/>
      </c>
      <c r="T1701" s="11">
        <f t="shared" si="26"/>
        <v>0</v>
      </c>
      <c r="U1701" s="11">
        <f>VLOOKUP(tblSalaries[[#This Row],[Region]],SReg,2,FALSE)</f>
        <v>1</v>
      </c>
      <c r="V1701" s="11">
        <f>VLOOKUP(tblSalaries[[#This Row],[How many hours of a day you work on Excel]],SHours,2,FALSE)</f>
        <v>1</v>
      </c>
      <c r="W1701" s="11">
        <f>IF(tblSalaries[[#This Row],[Years of Experience]]="",Filters!$I$10,VLOOKUP(tblSalaries[[#This Row],[Years of Experience]],Filters!$G$3:$I$9,3,TRUE))</f>
        <v>0</v>
      </c>
    </row>
    <row r="1702" spans="2:23" ht="15" customHeight="1" x14ac:dyDescent="0.25">
      <c r="B1702" t="s">
        <v>3098</v>
      </c>
      <c r="C1702" s="1">
        <v>41067.992002314815</v>
      </c>
      <c r="D1702">
        <v>36000</v>
      </c>
      <c r="E1702" t="s">
        <v>450</v>
      </c>
      <c r="F1702" t="s">
        <v>17</v>
      </c>
      <c r="G1702" t="s">
        <v>12</v>
      </c>
      <c r="H1702" t="s">
        <v>7</v>
      </c>
      <c r="I1702">
        <v>4</v>
      </c>
      <c r="J1702" t="str">
        <f>VLOOKUP(tblSalaries[[#This Row],[clean Country]],tblCountries[[#All],[Mapping]:[Region]],2,FALSE)</f>
        <v>USA</v>
      </c>
      <c r="L1702" s="9" t="str">
        <f>IF($T1702,tblSalaries[[#This Row],[Salary in USD]],"")</f>
        <v/>
      </c>
      <c r="M1702" s="9" t="str">
        <f>IF($T1702,tblSalaries[[#This Row],[Your Job Title]],"")</f>
        <v/>
      </c>
      <c r="N1702" s="9" t="str">
        <f>IF($T1702,tblSalaries[[#This Row],[Job Type]],"")</f>
        <v/>
      </c>
      <c r="O1702" s="9" t="str">
        <f>IF($T1702,tblSalaries[[#This Row],[clean Country]],"")</f>
        <v/>
      </c>
      <c r="P1702" s="9" t="str">
        <f>IF($T1702,tblSalaries[[#This Row],[How many hours of a day you work on Excel]],"")</f>
        <v/>
      </c>
      <c r="Q1702" s="9" t="str">
        <f>IF($T1702,tblSalaries[[#This Row],[Years of Experience]],"")</f>
        <v/>
      </c>
      <c r="R1702" s="9" t="str">
        <f>IF($T1702,tblSalaries[[#This Row],[Region]],"")</f>
        <v/>
      </c>
      <c r="T1702" s="11">
        <f t="shared" si="26"/>
        <v>0</v>
      </c>
      <c r="U1702" s="11">
        <f>VLOOKUP(tblSalaries[[#This Row],[Region]],SReg,2,FALSE)</f>
        <v>1</v>
      </c>
      <c r="V1702" s="11">
        <f>VLOOKUP(tblSalaries[[#This Row],[How many hours of a day you work on Excel]],SHours,2,FALSE)</f>
        <v>1</v>
      </c>
      <c r="W1702" s="11">
        <f>IF(tblSalaries[[#This Row],[Years of Experience]]="",Filters!$I$10,VLOOKUP(tblSalaries[[#This Row],[Years of Experience]],Filters!$G$3:$I$9,3,TRUE))</f>
        <v>0</v>
      </c>
    </row>
    <row r="1703" spans="2:23" ht="15" customHeight="1" x14ac:dyDescent="0.25">
      <c r="B1703" t="s">
        <v>3099</v>
      </c>
      <c r="C1703" s="1">
        <v>41068.001261574071</v>
      </c>
      <c r="D1703">
        <v>68000</v>
      </c>
      <c r="E1703" t="s">
        <v>1291</v>
      </c>
      <c r="F1703" t="s">
        <v>17</v>
      </c>
      <c r="G1703" t="s">
        <v>12</v>
      </c>
      <c r="H1703" t="s">
        <v>7</v>
      </c>
      <c r="I1703">
        <v>2.5</v>
      </c>
      <c r="J1703" t="str">
        <f>VLOOKUP(tblSalaries[[#This Row],[clean Country]],tblCountries[[#All],[Mapping]:[Region]],2,FALSE)</f>
        <v>USA</v>
      </c>
      <c r="L1703" s="9" t="str">
        <f>IF($T1703,tblSalaries[[#This Row],[Salary in USD]],"")</f>
        <v/>
      </c>
      <c r="M1703" s="9" t="str">
        <f>IF($T1703,tblSalaries[[#This Row],[Your Job Title]],"")</f>
        <v/>
      </c>
      <c r="N1703" s="9" t="str">
        <f>IF($T1703,tblSalaries[[#This Row],[Job Type]],"")</f>
        <v/>
      </c>
      <c r="O1703" s="9" t="str">
        <f>IF($T1703,tblSalaries[[#This Row],[clean Country]],"")</f>
        <v/>
      </c>
      <c r="P1703" s="9" t="str">
        <f>IF($T1703,tblSalaries[[#This Row],[How many hours of a day you work on Excel]],"")</f>
        <v/>
      </c>
      <c r="Q1703" s="9" t="str">
        <f>IF($T1703,tblSalaries[[#This Row],[Years of Experience]],"")</f>
        <v/>
      </c>
      <c r="R1703" s="9" t="str">
        <f>IF($T1703,tblSalaries[[#This Row],[Region]],"")</f>
        <v/>
      </c>
      <c r="T1703" s="11">
        <f t="shared" si="26"/>
        <v>0</v>
      </c>
      <c r="U1703" s="11">
        <f>VLOOKUP(tblSalaries[[#This Row],[Region]],SReg,2,FALSE)</f>
        <v>1</v>
      </c>
      <c r="V1703" s="11">
        <f>VLOOKUP(tblSalaries[[#This Row],[How many hours of a day you work on Excel]],SHours,2,FALSE)</f>
        <v>1</v>
      </c>
      <c r="W1703" s="11">
        <f>IF(tblSalaries[[#This Row],[Years of Experience]]="",Filters!$I$10,VLOOKUP(tblSalaries[[#This Row],[Years of Experience]],Filters!$G$3:$I$9,3,TRUE))</f>
        <v>0</v>
      </c>
    </row>
    <row r="1704" spans="2:23" ht="15" customHeight="1" x14ac:dyDescent="0.25">
      <c r="B1704" t="s">
        <v>3100</v>
      </c>
      <c r="C1704" s="1">
        <v>41068.014849537038</v>
      </c>
      <c r="D1704">
        <v>75000</v>
      </c>
      <c r="E1704" t="s">
        <v>343</v>
      </c>
      <c r="F1704" t="s">
        <v>17</v>
      </c>
      <c r="G1704" t="s">
        <v>12</v>
      </c>
      <c r="H1704" t="s">
        <v>10</v>
      </c>
      <c r="I1704">
        <v>5</v>
      </c>
      <c r="J1704" t="str">
        <f>VLOOKUP(tblSalaries[[#This Row],[clean Country]],tblCountries[[#All],[Mapping]:[Region]],2,FALSE)</f>
        <v>USA</v>
      </c>
      <c r="L1704" s="9" t="str">
        <f>IF($T1704,tblSalaries[[#This Row],[Salary in USD]],"")</f>
        <v/>
      </c>
      <c r="M1704" s="9" t="str">
        <f>IF($T1704,tblSalaries[[#This Row],[Your Job Title]],"")</f>
        <v/>
      </c>
      <c r="N1704" s="9" t="str">
        <f>IF($T1704,tblSalaries[[#This Row],[Job Type]],"")</f>
        <v/>
      </c>
      <c r="O1704" s="9" t="str">
        <f>IF($T1704,tblSalaries[[#This Row],[clean Country]],"")</f>
        <v/>
      </c>
      <c r="P1704" s="9" t="str">
        <f>IF($T1704,tblSalaries[[#This Row],[How many hours of a day you work on Excel]],"")</f>
        <v/>
      </c>
      <c r="Q1704" s="9" t="str">
        <f>IF($T1704,tblSalaries[[#This Row],[Years of Experience]],"")</f>
        <v/>
      </c>
      <c r="R1704" s="9" t="str">
        <f>IF($T1704,tblSalaries[[#This Row],[Region]],"")</f>
        <v/>
      </c>
      <c r="T1704" s="11">
        <f t="shared" si="26"/>
        <v>0</v>
      </c>
      <c r="U1704" s="11">
        <f>VLOOKUP(tblSalaries[[#This Row],[Region]],SReg,2,FALSE)</f>
        <v>1</v>
      </c>
      <c r="V1704" s="11">
        <f>VLOOKUP(tblSalaries[[#This Row],[How many hours of a day you work on Excel]],SHours,2,FALSE)</f>
        <v>1</v>
      </c>
      <c r="W1704" s="11">
        <f>IF(tblSalaries[[#This Row],[Years of Experience]]="",Filters!$I$10,VLOOKUP(tblSalaries[[#This Row],[Years of Experience]],Filters!$G$3:$I$9,3,TRUE))</f>
        <v>0</v>
      </c>
    </row>
    <row r="1705" spans="2:23" ht="15" customHeight="1" x14ac:dyDescent="0.25">
      <c r="B1705" t="s">
        <v>3101</v>
      </c>
      <c r="C1705" s="1">
        <v>41068.102233796293</v>
      </c>
      <c r="D1705">
        <v>88000</v>
      </c>
      <c r="E1705" t="s">
        <v>1292</v>
      </c>
      <c r="F1705" t="s">
        <v>17</v>
      </c>
      <c r="G1705" t="s">
        <v>12</v>
      </c>
      <c r="H1705" t="s">
        <v>10</v>
      </c>
      <c r="I1705">
        <v>10</v>
      </c>
      <c r="J1705" t="str">
        <f>VLOOKUP(tblSalaries[[#This Row],[clean Country]],tblCountries[[#All],[Mapping]:[Region]],2,FALSE)</f>
        <v>USA</v>
      </c>
      <c r="L1705" s="9">
        <f>IF($T1705,tblSalaries[[#This Row],[Salary in USD]],"")</f>
        <v>88000</v>
      </c>
      <c r="M1705" s="9" t="str">
        <f>IF($T1705,tblSalaries[[#This Row],[Your Job Title]],"")</f>
        <v>Senior Fiancial Analyst</v>
      </c>
      <c r="N1705" s="9" t="str">
        <f>IF($T1705,tblSalaries[[#This Row],[Job Type]],"")</f>
        <v>Analyst</v>
      </c>
      <c r="O1705" s="9" t="str">
        <f>IF($T1705,tblSalaries[[#This Row],[clean Country]],"")</f>
        <v>USA</v>
      </c>
      <c r="P1705" s="9" t="str">
        <f>IF($T1705,tblSalaries[[#This Row],[How many hours of a day you work on Excel]],"")</f>
        <v>All the 8 hours baby, all the 8!</v>
      </c>
      <c r="Q1705" s="9">
        <f>IF($T1705,tblSalaries[[#This Row],[Years of Experience]],"")</f>
        <v>10</v>
      </c>
      <c r="R1705" s="9" t="str">
        <f>IF($T1705,tblSalaries[[#This Row],[Region]],"")</f>
        <v>USA</v>
      </c>
      <c r="T1705" s="11">
        <f t="shared" si="26"/>
        <v>1</v>
      </c>
      <c r="U1705" s="11">
        <f>VLOOKUP(tblSalaries[[#This Row],[Region]],SReg,2,FALSE)</f>
        <v>1</v>
      </c>
      <c r="V1705" s="11">
        <f>VLOOKUP(tblSalaries[[#This Row],[How many hours of a day you work on Excel]],SHours,2,FALSE)</f>
        <v>1</v>
      </c>
      <c r="W1705" s="11">
        <f>IF(tblSalaries[[#This Row],[Years of Experience]]="",Filters!$I$10,VLOOKUP(tblSalaries[[#This Row],[Years of Experience]],Filters!$G$3:$I$9,3,TRUE))</f>
        <v>1</v>
      </c>
    </row>
    <row r="1706" spans="2:23" ht="15" customHeight="1" x14ac:dyDescent="0.25">
      <c r="B1706" t="s">
        <v>3102</v>
      </c>
      <c r="C1706" s="1">
        <v>41068.103298611109</v>
      </c>
      <c r="D1706">
        <v>4594.4425053601826</v>
      </c>
      <c r="E1706" t="s">
        <v>1293</v>
      </c>
      <c r="F1706" t="s">
        <v>17</v>
      </c>
      <c r="G1706" t="s">
        <v>6</v>
      </c>
      <c r="H1706" t="s">
        <v>7</v>
      </c>
      <c r="I1706">
        <v>4</v>
      </c>
      <c r="J1706" t="str">
        <f>VLOOKUP(tblSalaries[[#This Row],[clean Country]],tblCountries[[#All],[Mapping]:[Region]],2,FALSE)</f>
        <v>APAC</v>
      </c>
      <c r="L1706" s="9" t="str">
        <f>IF($T1706,tblSalaries[[#This Row],[Salary in USD]],"")</f>
        <v/>
      </c>
      <c r="M1706" s="9" t="str">
        <f>IF($T1706,tblSalaries[[#This Row],[Your Job Title]],"")</f>
        <v/>
      </c>
      <c r="N1706" s="9" t="str">
        <f>IF($T1706,tblSalaries[[#This Row],[Job Type]],"")</f>
        <v/>
      </c>
      <c r="O1706" s="9" t="str">
        <f>IF($T1706,tblSalaries[[#This Row],[clean Country]],"")</f>
        <v/>
      </c>
      <c r="P1706" s="9" t="str">
        <f>IF($T1706,tblSalaries[[#This Row],[How many hours of a day you work on Excel]],"")</f>
        <v/>
      </c>
      <c r="Q1706" s="9" t="str">
        <f>IF($T1706,tblSalaries[[#This Row],[Years of Experience]],"")</f>
        <v/>
      </c>
      <c r="R1706" s="9" t="str">
        <f>IF($T1706,tblSalaries[[#This Row],[Region]],"")</f>
        <v/>
      </c>
      <c r="T1706" s="11">
        <f t="shared" si="26"/>
        <v>0</v>
      </c>
      <c r="U1706" s="11">
        <f>VLOOKUP(tblSalaries[[#This Row],[Region]],SReg,2,FALSE)</f>
        <v>0</v>
      </c>
      <c r="V1706" s="11">
        <f>VLOOKUP(tblSalaries[[#This Row],[How many hours of a day you work on Excel]],SHours,2,FALSE)</f>
        <v>1</v>
      </c>
      <c r="W1706" s="11">
        <f>IF(tblSalaries[[#This Row],[Years of Experience]]="",Filters!$I$10,VLOOKUP(tblSalaries[[#This Row],[Years of Experience]],Filters!$G$3:$I$9,3,TRUE))</f>
        <v>0</v>
      </c>
    </row>
    <row r="1707" spans="2:23" ht="15" customHeight="1" x14ac:dyDescent="0.25">
      <c r="B1707" t="s">
        <v>3103</v>
      </c>
      <c r="C1707" s="1">
        <v>41068.141203703701</v>
      </c>
      <c r="D1707">
        <v>69000</v>
      </c>
      <c r="E1707" t="s">
        <v>1294</v>
      </c>
      <c r="F1707" t="s">
        <v>17</v>
      </c>
      <c r="G1707" t="s">
        <v>12</v>
      </c>
      <c r="H1707" t="s">
        <v>10</v>
      </c>
      <c r="I1707">
        <v>15</v>
      </c>
      <c r="J1707" t="str">
        <f>VLOOKUP(tblSalaries[[#This Row],[clean Country]],tblCountries[[#All],[Mapping]:[Region]],2,FALSE)</f>
        <v>USA</v>
      </c>
      <c r="L1707" s="9">
        <f>IF($T1707,tblSalaries[[#This Row],[Salary in USD]],"")</f>
        <v>69000</v>
      </c>
      <c r="M1707" s="9" t="str">
        <f>IF($T1707,tblSalaries[[#This Row],[Your Job Title]],"")</f>
        <v>Business Analyst II</v>
      </c>
      <c r="N1707" s="9" t="str">
        <f>IF($T1707,tblSalaries[[#This Row],[Job Type]],"")</f>
        <v>Analyst</v>
      </c>
      <c r="O1707" s="9" t="str">
        <f>IF($T1707,tblSalaries[[#This Row],[clean Country]],"")</f>
        <v>USA</v>
      </c>
      <c r="P1707" s="9" t="str">
        <f>IF($T1707,tblSalaries[[#This Row],[How many hours of a day you work on Excel]],"")</f>
        <v>All the 8 hours baby, all the 8!</v>
      </c>
      <c r="Q1707" s="9">
        <f>IF($T1707,tblSalaries[[#This Row],[Years of Experience]],"")</f>
        <v>15</v>
      </c>
      <c r="R1707" s="9" t="str">
        <f>IF($T1707,tblSalaries[[#This Row],[Region]],"")</f>
        <v>USA</v>
      </c>
      <c r="T1707" s="11">
        <f t="shared" si="26"/>
        <v>1</v>
      </c>
      <c r="U1707" s="11">
        <f>VLOOKUP(tblSalaries[[#This Row],[Region]],SReg,2,FALSE)</f>
        <v>1</v>
      </c>
      <c r="V1707" s="11">
        <f>VLOOKUP(tblSalaries[[#This Row],[How many hours of a day you work on Excel]],SHours,2,FALSE)</f>
        <v>1</v>
      </c>
      <c r="W1707" s="11">
        <f>IF(tblSalaries[[#This Row],[Years of Experience]]="",Filters!$I$10,VLOOKUP(tblSalaries[[#This Row],[Years of Experience]],Filters!$G$3:$I$9,3,TRUE))</f>
        <v>1</v>
      </c>
    </row>
    <row r="1708" spans="2:23" ht="15" customHeight="1" x14ac:dyDescent="0.25">
      <c r="B1708" t="s">
        <v>3104</v>
      </c>
      <c r="C1708" s="1">
        <v>41068.149201388886</v>
      </c>
      <c r="D1708">
        <v>30000</v>
      </c>
      <c r="E1708" t="s">
        <v>893</v>
      </c>
      <c r="F1708" t="s">
        <v>45</v>
      </c>
      <c r="G1708" t="s">
        <v>12</v>
      </c>
      <c r="H1708" t="s">
        <v>7</v>
      </c>
      <c r="I1708">
        <v>1</v>
      </c>
      <c r="J1708" t="str">
        <f>VLOOKUP(tblSalaries[[#This Row],[clean Country]],tblCountries[[#All],[Mapping]:[Region]],2,FALSE)</f>
        <v>USA</v>
      </c>
      <c r="L1708" s="9" t="str">
        <f>IF($T1708,tblSalaries[[#This Row],[Salary in USD]],"")</f>
        <v/>
      </c>
      <c r="M1708" s="9" t="str">
        <f>IF($T1708,tblSalaries[[#This Row],[Your Job Title]],"")</f>
        <v/>
      </c>
      <c r="N1708" s="9" t="str">
        <f>IF($T1708,tblSalaries[[#This Row],[Job Type]],"")</f>
        <v/>
      </c>
      <c r="O1708" s="9" t="str">
        <f>IF($T1708,tblSalaries[[#This Row],[clean Country]],"")</f>
        <v/>
      </c>
      <c r="P1708" s="9" t="str">
        <f>IF($T1708,tblSalaries[[#This Row],[How many hours of a day you work on Excel]],"")</f>
        <v/>
      </c>
      <c r="Q1708" s="9" t="str">
        <f>IF($T1708,tblSalaries[[#This Row],[Years of Experience]],"")</f>
        <v/>
      </c>
      <c r="R1708" s="9" t="str">
        <f>IF($T1708,tblSalaries[[#This Row],[Region]],"")</f>
        <v/>
      </c>
      <c r="T1708" s="11">
        <f t="shared" si="26"/>
        <v>0</v>
      </c>
      <c r="U1708" s="11">
        <f>VLOOKUP(tblSalaries[[#This Row],[Region]],SReg,2,FALSE)</f>
        <v>1</v>
      </c>
      <c r="V1708" s="11">
        <f>VLOOKUP(tblSalaries[[#This Row],[How many hours of a day you work on Excel]],SHours,2,FALSE)</f>
        <v>1</v>
      </c>
      <c r="W1708" s="11">
        <f>IF(tblSalaries[[#This Row],[Years of Experience]]="",Filters!$I$10,VLOOKUP(tblSalaries[[#This Row],[Years of Experience]],Filters!$G$3:$I$9,3,TRUE))</f>
        <v>0</v>
      </c>
    </row>
    <row r="1709" spans="2:23" ht="15" customHeight="1" x14ac:dyDescent="0.25">
      <c r="B1709" t="s">
        <v>3105</v>
      </c>
      <c r="C1709" s="1">
        <v>41068.202604166669</v>
      </c>
      <c r="D1709">
        <v>80000</v>
      </c>
      <c r="E1709" t="s">
        <v>1295</v>
      </c>
      <c r="F1709" t="s">
        <v>45</v>
      </c>
      <c r="G1709" t="s">
        <v>12</v>
      </c>
      <c r="H1709" t="s">
        <v>7</v>
      </c>
      <c r="I1709">
        <v>7</v>
      </c>
      <c r="J1709" t="str">
        <f>VLOOKUP(tblSalaries[[#This Row],[clean Country]],tblCountries[[#All],[Mapping]:[Region]],2,FALSE)</f>
        <v>USA</v>
      </c>
      <c r="L1709" s="9" t="str">
        <f>IF($T1709,tblSalaries[[#This Row],[Salary in USD]],"")</f>
        <v/>
      </c>
      <c r="M1709" s="9" t="str">
        <f>IF($T1709,tblSalaries[[#This Row],[Your Job Title]],"")</f>
        <v/>
      </c>
      <c r="N1709" s="9" t="str">
        <f>IF($T1709,tblSalaries[[#This Row],[Job Type]],"")</f>
        <v/>
      </c>
      <c r="O1709" s="9" t="str">
        <f>IF($T1709,tblSalaries[[#This Row],[clean Country]],"")</f>
        <v/>
      </c>
      <c r="P1709" s="9" t="str">
        <f>IF($T1709,tblSalaries[[#This Row],[How many hours of a day you work on Excel]],"")</f>
        <v/>
      </c>
      <c r="Q1709" s="9" t="str">
        <f>IF($T1709,tblSalaries[[#This Row],[Years of Experience]],"")</f>
        <v/>
      </c>
      <c r="R1709" s="9" t="str">
        <f>IF($T1709,tblSalaries[[#This Row],[Region]],"")</f>
        <v/>
      </c>
      <c r="T1709" s="11">
        <f t="shared" si="26"/>
        <v>0</v>
      </c>
      <c r="U1709" s="11">
        <f>VLOOKUP(tblSalaries[[#This Row],[Region]],SReg,2,FALSE)</f>
        <v>1</v>
      </c>
      <c r="V1709" s="11">
        <f>VLOOKUP(tblSalaries[[#This Row],[How many hours of a day you work on Excel]],SHours,2,FALSE)</f>
        <v>1</v>
      </c>
      <c r="W1709" s="11">
        <f>IF(tblSalaries[[#This Row],[Years of Experience]]="",Filters!$I$10,VLOOKUP(tblSalaries[[#This Row],[Years of Experience]],Filters!$G$3:$I$9,3,TRUE))</f>
        <v>0</v>
      </c>
    </row>
    <row r="1710" spans="2:23" ht="15" customHeight="1" x14ac:dyDescent="0.25">
      <c r="B1710" t="s">
        <v>3106</v>
      </c>
      <c r="C1710" s="1">
        <v>41068.279537037037</v>
      </c>
      <c r="D1710">
        <v>75000</v>
      </c>
      <c r="E1710" t="s">
        <v>715</v>
      </c>
      <c r="F1710" t="s">
        <v>258</v>
      </c>
      <c r="G1710" t="s">
        <v>12</v>
      </c>
      <c r="H1710" t="s">
        <v>10</v>
      </c>
      <c r="I1710">
        <v>1</v>
      </c>
      <c r="J1710" t="str">
        <f>VLOOKUP(tblSalaries[[#This Row],[clean Country]],tblCountries[[#All],[Mapping]:[Region]],2,FALSE)</f>
        <v>USA</v>
      </c>
      <c r="L1710" s="9" t="str">
        <f>IF($T1710,tblSalaries[[#This Row],[Salary in USD]],"")</f>
        <v/>
      </c>
      <c r="M1710" s="9" t="str">
        <f>IF($T1710,tblSalaries[[#This Row],[Your Job Title]],"")</f>
        <v/>
      </c>
      <c r="N1710" s="9" t="str">
        <f>IF($T1710,tblSalaries[[#This Row],[Job Type]],"")</f>
        <v/>
      </c>
      <c r="O1710" s="9" t="str">
        <f>IF($T1710,tblSalaries[[#This Row],[clean Country]],"")</f>
        <v/>
      </c>
      <c r="P1710" s="9" t="str">
        <f>IF($T1710,tblSalaries[[#This Row],[How many hours of a day you work on Excel]],"")</f>
        <v/>
      </c>
      <c r="Q1710" s="9" t="str">
        <f>IF($T1710,tblSalaries[[#This Row],[Years of Experience]],"")</f>
        <v/>
      </c>
      <c r="R1710" s="9" t="str">
        <f>IF($T1710,tblSalaries[[#This Row],[Region]],"")</f>
        <v/>
      </c>
      <c r="T1710" s="11">
        <f t="shared" si="26"/>
        <v>0</v>
      </c>
      <c r="U1710" s="11">
        <f>VLOOKUP(tblSalaries[[#This Row],[Region]],SReg,2,FALSE)</f>
        <v>1</v>
      </c>
      <c r="V1710" s="11">
        <f>VLOOKUP(tblSalaries[[#This Row],[How many hours of a day you work on Excel]],SHours,2,FALSE)</f>
        <v>1</v>
      </c>
      <c r="W1710" s="11">
        <f>IF(tblSalaries[[#This Row],[Years of Experience]]="",Filters!$I$10,VLOOKUP(tblSalaries[[#This Row],[Years of Experience]],Filters!$G$3:$I$9,3,TRUE))</f>
        <v>0</v>
      </c>
    </row>
    <row r="1711" spans="2:23" ht="15" customHeight="1" x14ac:dyDescent="0.25">
      <c r="B1711" t="s">
        <v>3107</v>
      </c>
      <c r="C1711" s="1">
        <v>41068.344375000001</v>
      </c>
      <c r="D1711">
        <v>31200</v>
      </c>
      <c r="E1711" t="s">
        <v>797</v>
      </c>
      <c r="F1711" t="s">
        <v>17</v>
      </c>
      <c r="G1711" t="s">
        <v>118</v>
      </c>
      <c r="H1711" t="s">
        <v>7</v>
      </c>
      <c r="I1711">
        <v>4</v>
      </c>
      <c r="J1711" t="str">
        <f>VLOOKUP(tblSalaries[[#This Row],[clean Country]],tblCountries[[#All],[Mapping]:[Region]],2,FALSE)</f>
        <v>S AMER</v>
      </c>
      <c r="L1711" s="9" t="str">
        <f>IF($T1711,tblSalaries[[#This Row],[Salary in USD]],"")</f>
        <v/>
      </c>
      <c r="M1711" s="9" t="str">
        <f>IF($T1711,tblSalaries[[#This Row],[Your Job Title]],"")</f>
        <v/>
      </c>
      <c r="N1711" s="9" t="str">
        <f>IF($T1711,tblSalaries[[#This Row],[Job Type]],"")</f>
        <v/>
      </c>
      <c r="O1711" s="9" t="str">
        <f>IF($T1711,tblSalaries[[#This Row],[clean Country]],"")</f>
        <v/>
      </c>
      <c r="P1711" s="9" t="str">
        <f>IF($T1711,tblSalaries[[#This Row],[How many hours of a day you work on Excel]],"")</f>
        <v/>
      </c>
      <c r="Q1711" s="9" t="str">
        <f>IF($T1711,tblSalaries[[#This Row],[Years of Experience]],"")</f>
        <v/>
      </c>
      <c r="R1711" s="9" t="str">
        <f>IF($T1711,tblSalaries[[#This Row],[Region]],"")</f>
        <v/>
      </c>
      <c r="T1711" s="11">
        <f t="shared" si="26"/>
        <v>0</v>
      </c>
      <c r="U1711" s="11">
        <f>VLOOKUP(tblSalaries[[#This Row],[Region]],SReg,2,FALSE)</f>
        <v>0</v>
      </c>
      <c r="V1711" s="11">
        <f>VLOOKUP(tblSalaries[[#This Row],[How many hours of a day you work on Excel]],SHours,2,FALSE)</f>
        <v>1</v>
      </c>
      <c r="W1711" s="11">
        <f>IF(tblSalaries[[#This Row],[Years of Experience]]="",Filters!$I$10,VLOOKUP(tblSalaries[[#This Row],[Years of Experience]],Filters!$G$3:$I$9,3,TRUE))</f>
        <v>0</v>
      </c>
    </row>
    <row r="1712" spans="2:23" ht="15" customHeight="1" x14ac:dyDescent="0.25">
      <c r="B1712" t="s">
        <v>3108</v>
      </c>
      <c r="C1712" s="1">
        <v>41068.407627314817</v>
      </c>
      <c r="D1712">
        <v>85000</v>
      </c>
      <c r="E1712" t="s">
        <v>160</v>
      </c>
      <c r="F1712" t="s">
        <v>258</v>
      </c>
      <c r="G1712" t="s">
        <v>12</v>
      </c>
      <c r="H1712" t="s">
        <v>7</v>
      </c>
      <c r="I1712">
        <v>20</v>
      </c>
      <c r="J1712" t="str">
        <f>VLOOKUP(tblSalaries[[#This Row],[clean Country]],tblCountries[[#All],[Mapping]:[Region]],2,FALSE)</f>
        <v>USA</v>
      </c>
      <c r="L1712" s="9">
        <f>IF($T1712,tblSalaries[[#This Row],[Salary in USD]],"")</f>
        <v>85000</v>
      </c>
      <c r="M1712" s="9" t="str">
        <f>IF($T1712,tblSalaries[[#This Row],[Your Job Title]],"")</f>
        <v>Actuary</v>
      </c>
      <c r="N1712" s="9" t="str">
        <f>IF($T1712,tblSalaries[[#This Row],[Job Type]],"")</f>
        <v>Accountant</v>
      </c>
      <c r="O1712" s="9" t="str">
        <f>IF($T1712,tblSalaries[[#This Row],[clean Country]],"")</f>
        <v>USA</v>
      </c>
      <c r="P1712" s="9" t="str">
        <f>IF($T1712,tblSalaries[[#This Row],[How many hours of a day you work on Excel]],"")</f>
        <v>4 to 6 hours a day</v>
      </c>
      <c r="Q1712" s="9">
        <f>IF($T1712,tblSalaries[[#This Row],[Years of Experience]],"")</f>
        <v>20</v>
      </c>
      <c r="R1712" s="9" t="str">
        <f>IF($T1712,tblSalaries[[#This Row],[Region]],"")</f>
        <v>USA</v>
      </c>
      <c r="T1712" s="11">
        <f t="shared" si="26"/>
        <v>1</v>
      </c>
      <c r="U1712" s="11">
        <f>VLOOKUP(tblSalaries[[#This Row],[Region]],SReg,2,FALSE)</f>
        <v>1</v>
      </c>
      <c r="V1712" s="11">
        <f>VLOOKUP(tblSalaries[[#This Row],[How many hours of a day you work on Excel]],SHours,2,FALSE)</f>
        <v>1</v>
      </c>
      <c r="W1712" s="11">
        <f>IF(tblSalaries[[#This Row],[Years of Experience]]="",Filters!$I$10,VLOOKUP(tblSalaries[[#This Row],[Years of Experience]],Filters!$G$3:$I$9,3,TRUE))</f>
        <v>1</v>
      </c>
    </row>
    <row r="1713" spans="2:23" ht="15" customHeight="1" x14ac:dyDescent="0.25">
      <c r="B1713" t="s">
        <v>3109</v>
      </c>
      <c r="C1713" s="1">
        <v>41068.568576388891</v>
      </c>
      <c r="D1713">
        <v>16917.52085307044</v>
      </c>
      <c r="E1713" t="s">
        <v>1296</v>
      </c>
      <c r="F1713" t="s">
        <v>45</v>
      </c>
      <c r="G1713" t="s">
        <v>6</v>
      </c>
      <c r="H1713" t="s">
        <v>15</v>
      </c>
      <c r="I1713">
        <v>9</v>
      </c>
      <c r="J1713" t="str">
        <f>VLOOKUP(tblSalaries[[#This Row],[clean Country]],tblCountries[[#All],[Mapping]:[Region]],2,FALSE)</f>
        <v>APAC</v>
      </c>
      <c r="L1713" s="9" t="str">
        <f>IF($T1713,tblSalaries[[#This Row],[Salary in USD]],"")</f>
        <v/>
      </c>
      <c r="M1713" s="9" t="str">
        <f>IF($T1713,tblSalaries[[#This Row],[Your Job Title]],"")</f>
        <v/>
      </c>
      <c r="N1713" s="9" t="str">
        <f>IF($T1713,tblSalaries[[#This Row],[Job Type]],"")</f>
        <v/>
      </c>
      <c r="O1713" s="9" t="str">
        <f>IF($T1713,tblSalaries[[#This Row],[clean Country]],"")</f>
        <v/>
      </c>
      <c r="P1713" s="9" t="str">
        <f>IF($T1713,tblSalaries[[#This Row],[How many hours of a day you work on Excel]],"")</f>
        <v/>
      </c>
      <c r="Q1713" s="9" t="str">
        <f>IF($T1713,tblSalaries[[#This Row],[Years of Experience]],"")</f>
        <v/>
      </c>
      <c r="R1713" s="9" t="str">
        <f>IF($T1713,tblSalaries[[#This Row],[Region]],"")</f>
        <v/>
      </c>
      <c r="T1713" s="11">
        <f t="shared" si="26"/>
        <v>0</v>
      </c>
      <c r="U1713" s="11">
        <f>VLOOKUP(tblSalaries[[#This Row],[Region]],SReg,2,FALSE)</f>
        <v>0</v>
      </c>
      <c r="V1713" s="11">
        <f>VLOOKUP(tblSalaries[[#This Row],[How many hours of a day you work on Excel]],SHours,2,FALSE)</f>
        <v>0</v>
      </c>
      <c r="W1713" s="11">
        <f>IF(tblSalaries[[#This Row],[Years of Experience]]="",Filters!$I$10,VLOOKUP(tblSalaries[[#This Row],[Years of Experience]],Filters!$G$3:$I$9,3,TRUE))</f>
        <v>0</v>
      </c>
    </row>
    <row r="1714" spans="2:23" ht="15" customHeight="1" x14ac:dyDescent="0.25">
      <c r="B1714" t="s">
        <v>3110</v>
      </c>
      <c r="C1714" s="1">
        <v>41068.580370370371</v>
      </c>
      <c r="D1714">
        <v>3205.4250037396623</v>
      </c>
      <c r="E1714" t="s">
        <v>432</v>
      </c>
      <c r="F1714" t="s">
        <v>3391</v>
      </c>
      <c r="G1714" t="s">
        <v>6</v>
      </c>
      <c r="H1714" t="s">
        <v>7</v>
      </c>
      <c r="I1714">
        <v>2</v>
      </c>
      <c r="J1714" t="str">
        <f>VLOOKUP(tblSalaries[[#This Row],[clean Country]],tblCountries[[#All],[Mapping]:[Region]],2,FALSE)</f>
        <v>APAC</v>
      </c>
      <c r="L1714" s="9" t="str">
        <f>IF($T1714,tblSalaries[[#This Row],[Salary in USD]],"")</f>
        <v/>
      </c>
      <c r="M1714" s="9" t="str">
        <f>IF($T1714,tblSalaries[[#This Row],[Your Job Title]],"")</f>
        <v/>
      </c>
      <c r="N1714" s="9" t="str">
        <f>IF($T1714,tblSalaries[[#This Row],[Job Type]],"")</f>
        <v/>
      </c>
      <c r="O1714" s="9" t="str">
        <f>IF($T1714,tblSalaries[[#This Row],[clean Country]],"")</f>
        <v/>
      </c>
      <c r="P1714" s="9" t="str">
        <f>IF($T1714,tblSalaries[[#This Row],[How many hours of a day you work on Excel]],"")</f>
        <v/>
      </c>
      <c r="Q1714" s="9" t="str">
        <f>IF($T1714,tblSalaries[[#This Row],[Years of Experience]],"")</f>
        <v/>
      </c>
      <c r="R1714" s="9" t="str">
        <f>IF($T1714,tblSalaries[[#This Row],[Region]],"")</f>
        <v/>
      </c>
      <c r="T1714" s="11">
        <f t="shared" si="26"/>
        <v>0</v>
      </c>
      <c r="U1714" s="11">
        <f>VLOOKUP(tblSalaries[[#This Row],[Region]],SReg,2,FALSE)</f>
        <v>0</v>
      </c>
      <c r="V1714" s="11">
        <f>VLOOKUP(tblSalaries[[#This Row],[How many hours of a day you work on Excel]],SHours,2,FALSE)</f>
        <v>1</v>
      </c>
      <c r="W1714" s="11">
        <f>IF(tblSalaries[[#This Row],[Years of Experience]]="",Filters!$I$10,VLOOKUP(tblSalaries[[#This Row],[Years of Experience]],Filters!$G$3:$I$9,3,TRUE))</f>
        <v>0</v>
      </c>
    </row>
    <row r="1715" spans="2:23" ht="15" customHeight="1" x14ac:dyDescent="0.25">
      <c r="B1715" t="s">
        <v>3111</v>
      </c>
      <c r="C1715" s="1">
        <v>41068.613252314812</v>
      </c>
      <c r="D1715">
        <v>60000</v>
      </c>
      <c r="E1715" t="s">
        <v>1297</v>
      </c>
      <c r="F1715" t="s">
        <v>45</v>
      </c>
      <c r="G1715" t="s">
        <v>12</v>
      </c>
      <c r="H1715" t="s">
        <v>10</v>
      </c>
      <c r="I1715">
        <v>2</v>
      </c>
      <c r="J1715" t="str">
        <f>VLOOKUP(tblSalaries[[#This Row],[clean Country]],tblCountries[[#All],[Mapping]:[Region]],2,FALSE)</f>
        <v>USA</v>
      </c>
      <c r="L1715" s="9" t="str">
        <f>IF($T1715,tblSalaries[[#This Row],[Salary in USD]],"")</f>
        <v/>
      </c>
      <c r="M1715" s="9" t="str">
        <f>IF($T1715,tblSalaries[[#This Row],[Your Job Title]],"")</f>
        <v/>
      </c>
      <c r="N1715" s="9" t="str">
        <f>IF($T1715,tblSalaries[[#This Row],[Job Type]],"")</f>
        <v/>
      </c>
      <c r="O1715" s="9" t="str">
        <f>IF($T1715,tblSalaries[[#This Row],[clean Country]],"")</f>
        <v/>
      </c>
      <c r="P1715" s="9" t="str">
        <f>IF($T1715,tblSalaries[[#This Row],[How many hours of a day you work on Excel]],"")</f>
        <v/>
      </c>
      <c r="Q1715" s="9" t="str">
        <f>IF($T1715,tblSalaries[[#This Row],[Years of Experience]],"")</f>
        <v/>
      </c>
      <c r="R1715" s="9" t="str">
        <f>IF($T1715,tblSalaries[[#This Row],[Region]],"")</f>
        <v/>
      </c>
      <c r="T1715" s="11">
        <f t="shared" si="26"/>
        <v>0</v>
      </c>
      <c r="U1715" s="11">
        <f>VLOOKUP(tblSalaries[[#This Row],[Region]],SReg,2,FALSE)</f>
        <v>1</v>
      </c>
      <c r="V1715" s="11">
        <f>VLOOKUP(tblSalaries[[#This Row],[How many hours of a day you work on Excel]],SHours,2,FALSE)</f>
        <v>1</v>
      </c>
      <c r="W1715" s="11">
        <f>IF(tblSalaries[[#This Row],[Years of Experience]]="",Filters!$I$10,VLOOKUP(tblSalaries[[#This Row],[Years of Experience]],Filters!$G$3:$I$9,3,TRUE))</f>
        <v>0</v>
      </c>
    </row>
    <row r="1716" spans="2:23" ht="15" customHeight="1" x14ac:dyDescent="0.25">
      <c r="B1716" t="s">
        <v>3112</v>
      </c>
      <c r="C1716" s="1">
        <v>41068.613657407404</v>
      </c>
      <c r="D1716">
        <v>60000</v>
      </c>
      <c r="E1716" t="s">
        <v>1297</v>
      </c>
      <c r="F1716" t="s">
        <v>45</v>
      </c>
      <c r="G1716" t="s">
        <v>12</v>
      </c>
      <c r="H1716" t="s">
        <v>10</v>
      </c>
      <c r="I1716">
        <v>2</v>
      </c>
      <c r="J1716" t="str">
        <f>VLOOKUP(tblSalaries[[#This Row],[clean Country]],tblCountries[[#All],[Mapping]:[Region]],2,FALSE)</f>
        <v>USA</v>
      </c>
      <c r="L1716" s="9" t="str">
        <f>IF($T1716,tblSalaries[[#This Row],[Salary in USD]],"")</f>
        <v/>
      </c>
      <c r="M1716" s="9" t="str">
        <f>IF($T1716,tblSalaries[[#This Row],[Your Job Title]],"")</f>
        <v/>
      </c>
      <c r="N1716" s="9" t="str">
        <f>IF($T1716,tblSalaries[[#This Row],[Job Type]],"")</f>
        <v/>
      </c>
      <c r="O1716" s="9" t="str">
        <f>IF($T1716,tblSalaries[[#This Row],[clean Country]],"")</f>
        <v/>
      </c>
      <c r="P1716" s="9" t="str">
        <f>IF($T1716,tblSalaries[[#This Row],[How many hours of a day you work on Excel]],"")</f>
        <v/>
      </c>
      <c r="Q1716" s="9" t="str">
        <f>IF($T1716,tblSalaries[[#This Row],[Years of Experience]],"")</f>
        <v/>
      </c>
      <c r="R1716" s="9" t="str">
        <f>IF($T1716,tblSalaries[[#This Row],[Region]],"")</f>
        <v/>
      </c>
      <c r="T1716" s="11">
        <f t="shared" si="26"/>
        <v>0</v>
      </c>
      <c r="U1716" s="11">
        <f>VLOOKUP(tblSalaries[[#This Row],[Region]],SReg,2,FALSE)</f>
        <v>1</v>
      </c>
      <c r="V1716" s="11">
        <f>VLOOKUP(tblSalaries[[#This Row],[How many hours of a day you work on Excel]],SHours,2,FALSE)</f>
        <v>1</v>
      </c>
      <c r="W1716" s="11">
        <f>IF(tblSalaries[[#This Row],[Years of Experience]]="",Filters!$I$10,VLOOKUP(tblSalaries[[#This Row],[Years of Experience]],Filters!$G$3:$I$9,3,TRUE))</f>
        <v>0</v>
      </c>
    </row>
    <row r="1717" spans="2:23" ht="15" customHeight="1" x14ac:dyDescent="0.25">
      <c r="B1717" t="s">
        <v>3113</v>
      </c>
      <c r="C1717" s="1">
        <v>41068.655046296299</v>
      </c>
      <c r="D1717">
        <v>14246.333349954055</v>
      </c>
      <c r="E1717" t="s">
        <v>585</v>
      </c>
      <c r="F1717" t="s">
        <v>45</v>
      </c>
      <c r="G1717" t="s">
        <v>6</v>
      </c>
      <c r="H1717" t="s">
        <v>15</v>
      </c>
      <c r="I1717">
        <v>0</v>
      </c>
      <c r="J1717" t="str">
        <f>VLOOKUP(tblSalaries[[#This Row],[clean Country]],tblCountries[[#All],[Mapping]:[Region]],2,FALSE)</f>
        <v>APAC</v>
      </c>
      <c r="L1717" s="9" t="str">
        <f>IF($T1717,tblSalaries[[#This Row],[Salary in USD]],"")</f>
        <v/>
      </c>
      <c r="M1717" s="9" t="str">
        <f>IF($T1717,tblSalaries[[#This Row],[Your Job Title]],"")</f>
        <v/>
      </c>
      <c r="N1717" s="9" t="str">
        <f>IF($T1717,tblSalaries[[#This Row],[Job Type]],"")</f>
        <v/>
      </c>
      <c r="O1717" s="9" t="str">
        <f>IF($T1717,tblSalaries[[#This Row],[clean Country]],"")</f>
        <v/>
      </c>
      <c r="P1717" s="9" t="str">
        <f>IF($T1717,tblSalaries[[#This Row],[How many hours of a day you work on Excel]],"")</f>
        <v/>
      </c>
      <c r="Q1717" s="9" t="str">
        <f>IF($T1717,tblSalaries[[#This Row],[Years of Experience]],"")</f>
        <v/>
      </c>
      <c r="R1717" s="9" t="str">
        <f>IF($T1717,tblSalaries[[#This Row],[Region]],"")</f>
        <v/>
      </c>
      <c r="T1717" s="11">
        <f t="shared" si="26"/>
        <v>0</v>
      </c>
      <c r="U1717" s="11">
        <f>VLOOKUP(tblSalaries[[#This Row],[Region]],SReg,2,FALSE)</f>
        <v>0</v>
      </c>
      <c r="V1717" s="11">
        <f>VLOOKUP(tblSalaries[[#This Row],[How many hours of a day you work on Excel]],SHours,2,FALSE)</f>
        <v>0</v>
      </c>
      <c r="W1717" s="11">
        <f>IF(tblSalaries[[#This Row],[Years of Experience]]="",Filters!$I$10,VLOOKUP(tblSalaries[[#This Row],[Years of Experience]],Filters!$G$3:$I$9,3,TRUE))</f>
        <v>0</v>
      </c>
    </row>
    <row r="1718" spans="2:23" ht="15" customHeight="1" x14ac:dyDescent="0.25">
      <c r="B1718" t="s">
        <v>3114</v>
      </c>
      <c r="C1718" s="1">
        <v>41068.656412037039</v>
      </c>
      <c r="D1718">
        <v>14246.333349954055</v>
      </c>
      <c r="E1718" t="s">
        <v>585</v>
      </c>
      <c r="F1718" t="s">
        <v>45</v>
      </c>
      <c r="G1718" t="s">
        <v>6</v>
      </c>
      <c r="H1718" t="s">
        <v>15</v>
      </c>
      <c r="I1718">
        <v>0</v>
      </c>
      <c r="J1718" t="str">
        <f>VLOOKUP(tblSalaries[[#This Row],[clean Country]],tblCountries[[#All],[Mapping]:[Region]],2,FALSE)</f>
        <v>APAC</v>
      </c>
      <c r="L1718" s="9" t="str">
        <f>IF($T1718,tblSalaries[[#This Row],[Salary in USD]],"")</f>
        <v/>
      </c>
      <c r="M1718" s="9" t="str">
        <f>IF($T1718,tblSalaries[[#This Row],[Your Job Title]],"")</f>
        <v/>
      </c>
      <c r="N1718" s="9" t="str">
        <f>IF($T1718,tblSalaries[[#This Row],[Job Type]],"")</f>
        <v/>
      </c>
      <c r="O1718" s="9" t="str">
        <f>IF($T1718,tblSalaries[[#This Row],[clean Country]],"")</f>
        <v/>
      </c>
      <c r="P1718" s="9" t="str">
        <f>IF($T1718,tblSalaries[[#This Row],[How many hours of a day you work on Excel]],"")</f>
        <v/>
      </c>
      <c r="Q1718" s="9" t="str">
        <f>IF($T1718,tblSalaries[[#This Row],[Years of Experience]],"")</f>
        <v/>
      </c>
      <c r="R1718" s="9" t="str">
        <f>IF($T1718,tblSalaries[[#This Row],[Region]],"")</f>
        <v/>
      </c>
      <c r="T1718" s="11">
        <f t="shared" si="26"/>
        <v>0</v>
      </c>
      <c r="U1718" s="11">
        <f>VLOOKUP(tblSalaries[[#This Row],[Region]],SReg,2,FALSE)</f>
        <v>0</v>
      </c>
      <c r="V1718" s="11">
        <f>VLOOKUP(tblSalaries[[#This Row],[How many hours of a day you work on Excel]],SHours,2,FALSE)</f>
        <v>0</v>
      </c>
      <c r="W1718" s="11">
        <f>IF(tblSalaries[[#This Row],[Years of Experience]]="",Filters!$I$10,VLOOKUP(tblSalaries[[#This Row],[Years of Experience]],Filters!$G$3:$I$9,3,TRUE))</f>
        <v>0</v>
      </c>
    </row>
    <row r="1719" spans="2:23" ht="15" customHeight="1" x14ac:dyDescent="0.25">
      <c r="B1719" t="s">
        <v>3115</v>
      </c>
      <c r="C1719" s="1">
        <v>41068.783472222225</v>
      </c>
      <c r="D1719">
        <v>28995</v>
      </c>
      <c r="E1719" t="s">
        <v>575</v>
      </c>
      <c r="F1719" t="s">
        <v>45</v>
      </c>
      <c r="G1719" t="s">
        <v>6</v>
      </c>
      <c r="H1719" t="s">
        <v>7</v>
      </c>
      <c r="I1719">
        <v>6</v>
      </c>
      <c r="J1719" t="str">
        <f>VLOOKUP(tblSalaries[[#This Row],[clean Country]],tblCountries[[#All],[Mapping]:[Region]],2,FALSE)</f>
        <v>APAC</v>
      </c>
      <c r="L1719" s="9" t="str">
        <f>IF($T1719,tblSalaries[[#This Row],[Salary in USD]],"")</f>
        <v/>
      </c>
      <c r="M1719" s="9" t="str">
        <f>IF($T1719,tblSalaries[[#This Row],[Your Job Title]],"")</f>
        <v/>
      </c>
      <c r="N1719" s="9" t="str">
        <f>IF($T1719,tblSalaries[[#This Row],[Job Type]],"")</f>
        <v/>
      </c>
      <c r="O1719" s="9" t="str">
        <f>IF($T1719,tblSalaries[[#This Row],[clean Country]],"")</f>
        <v/>
      </c>
      <c r="P1719" s="9" t="str">
        <f>IF($T1719,tblSalaries[[#This Row],[How many hours of a day you work on Excel]],"")</f>
        <v/>
      </c>
      <c r="Q1719" s="9" t="str">
        <f>IF($T1719,tblSalaries[[#This Row],[Years of Experience]],"")</f>
        <v/>
      </c>
      <c r="R1719" s="9" t="str">
        <f>IF($T1719,tblSalaries[[#This Row],[Region]],"")</f>
        <v/>
      </c>
      <c r="T1719" s="11">
        <f t="shared" si="26"/>
        <v>0</v>
      </c>
      <c r="U1719" s="11">
        <f>VLOOKUP(tblSalaries[[#This Row],[Region]],SReg,2,FALSE)</f>
        <v>0</v>
      </c>
      <c r="V1719" s="11">
        <f>VLOOKUP(tblSalaries[[#This Row],[How many hours of a day you work on Excel]],SHours,2,FALSE)</f>
        <v>1</v>
      </c>
      <c r="W1719" s="11">
        <f>IF(tblSalaries[[#This Row],[Years of Experience]]="",Filters!$I$10,VLOOKUP(tblSalaries[[#This Row],[Years of Experience]],Filters!$G$3:$I$9,3,TRUE))</f>
        <v>0</v>
      </c>
    </row>
    <row r="1720" spans="2:23" ht="15" customHeight="1" x14ac:dyDescent="0.25">
      <c r="B1720" t="s">
        <v>3116</v>
      </c>
      <c r="C1720" s="1">
        <v>41068.786180555559</v>
      </c>
      <c r="D1720">
        <v>21903.737525554359</v>
      </c>
      <c r="E1720" t="s">
        <v>1298</v>
      </c>
      <c r="F1720" t="s">
        <v>17</v>
      </c>
      <c r="G1720" t="s">
        <v>6</v>
      </c>
      <c r="H1720" t="s">
        <v>10</v>
      </c>
      <c r="I1720">
        <v>3</v>
      </c>
      <c r="J1720" t="str">
        <f>VLOOKUP(tblSalaries[[#This Row],[clean Country]],tblCountries[[#All],[Mapping]:[Region]],2,FALSE)</f>
        <v>APAC</v>
      </c>
      <c r="L1720" s="9" t="str">
        <f>IF($T1720,tblSalaries[[#This Row],[Salary in USD]],"")</f>
        <v/>
      </c>
      <c r="M1720" s="9" t="str">
        <f>IF($T1720,tblSalaries[[#This Row],[Your Job Title]],"")</f>
        <v/>
      </c>
      <c r="N1720" s="9" t="str">
        <f>IF($T1720,tblSalaries[[#This Row],[Job Type]],"")</f>
        <v/>
      </c>
      <c r="O1720" s="9" t="str">
        <f>IF($T1720,tblSalaries[[#This Row],[clean Country]],"")</f>
        <v/>
      </c>
      <c r="P1720" s="9" t="str">
        <f>IF($T1720,tblSalaries[[#This Row],[How many hours of a day you work on Excel]],"")</f>
        <v/>
      </c>
      <c r="Q1720" s="9" t="str">
        <f>IF($T1720,tblSalaries[[#This Row],[Years of Experience]],"")</f>
        <v/>
      </c>
      <c r="R1720" s="9" t="str">
        <f>IF($T1720,tblSalaries[[#This Row],[Region]],"")</f>
        <v/>
      </c>
      <c r="T1720" s="11">
        <f t="shared" si="26"/>
        <v>0</v>
      </c>
      <c r="U1720" s="11">
        <f>VLOOKUP(tblSalaries[[#This Row],[Region]],SReg,2,FALSE)</f>
        <v>0</v>
      </c>
      <c r="V1720" s="11">
        <f>VLOOKUP(tblSalaries[[#This Row],[How many hours of a day you work on Excel]],SHours,2,FALSE)</f>
        <v>1</v>
      </c>
      <c r="W1720" s="11">
        <f>IF(tblSalaries[[#This Row],[Years of Experience]]="",Filters!$I$10,VLOOKUP(tblSalaries[[#This Row],[Years of Experience]],Filters!$G$3:$I$9,3,TRUE))</f>
        <v>0</v>
      </c>
    </row>
    <row r="1721" spans="2:23" ht="15" customHeight="1" x14ac:dyDescent="0.25">
      <c r="B1721" t="s">
        <v>3117</v>
      </c>
      <c r="C1721" s="1">
        <v>41068.786620370367</v>
      </c>
      <c r="D1721">
        <v>20122.945856810104</v>
      </c>
      <c r="E1721" t="s">
        <v>1298</v>
      </c>
      <c r="F1721" t="s">
        <v>17</v>
      </c>
      <c r="G1721" t="s">
        <v>6</v>
      </c>
      <c r="H1721" t="s">
        <v>10</v>
      </c>
      <c r="I1721">
        <v>3</v>
      </c>
      <c r="J1721" t="str">
        <f>VLOOKUP(tblSalaries[[#This Row],[clean Country]],tblCountries[[#All],[Mapping]:[Region]],2,FALSE)</f>
        <v>APAC</v>
      </c>
      <c r="L1721" s="9" t="str">
        <f>IF($T1721,tblSalaries[[#This Row],[Salary in USD]],"")</f>
        <v/>
      </c>
      <c r="M1721" s="9" t="str">
        <f>IF($T1721,tblSalaries[[#This Row],[Your Job Title]],"")</f>
        <v/>
      </c>
      <c r="N1721" s="9" t="str">
        <f>IF($T1721,tblSalaries[[#This Row],[Job Type]],"")</f>
        <v/>
      </c>
      <c r="O1721" s="9" t="str">
        <f>IF($T1721,tblSalaries[[#This Row],[clean Country]],"")</f>
        <v/>
      </c>
      <c r="P1721" s="9" t="str">
        <f>IF($T1721,tblSalaries[[#This Row],[How many hours of a day you work on Excel]],"")</f>
        <v/>
      </c>
      <c r="Q1721" s="9" t="str">
        <f>IF($T1721,tblSalaries[[#This Row],[Years of Experience]],"")</f>
        <v/>
      </c>
      <c r="R1721" s="9" t="str">
        <f>IF($T1721,tblSalaries[[#This Row],[Region]],"")</f>
        <v/>
      </c>
      <c r="T1721" s="11">
        <f t="shared" si="26"/>
        <v>0</v>
      </c>
      <c r="U1721" s="11">
        <f>VLOOKUP(tblSalaries[[#This Row],[Region]],SReg,2,FALSE)</f>
        <v>0</v>
      </c>
      <c r="V1721" s="11">
        <f>VLOOKUP(tblSalaries[[#This Row],[How many hours of a day you work on Excel]],SHours,2,FALSE)</f>
        <v>1</v>
      </c>
      <c r="W1721" s="11">
        <f>IF(tblSalaries[[#This Row],[Years of Experience]]="",Filters!$I$10,VLOOKUP(tblSalaries[[#This Row],[Years of Experience]],Filters!$G$3:$I$9,3,TRUE))</f>
        <v>0</v>
      </c>
    </row>
    <row r="1722" spans="2:23" ht="15" customHeight="1" x14ac:dyDescent="0.25">
      <c r="B1722" t="s">
        <v>3118</v>
      </c>
      <c r="C1722" s="1">
        <v>41068.866643518515</v>
      </c>
      <c r="D1722">
        <v>70928.022243027779</v>
      </c>
      <c r="E1722" t="s">
        <v>1299</v>
      </c>
      <c r="F1722" t="s">
        <v>17</v>
      </c>
      <c r="G1722" t="s">
        <v>59</v>
      </c>
      <c r="H1722" t="s">
        <v>10</v>
      </c>
      <c r="I1722">
        <v>20</v>
      </c>
      <c r="J1722" t="str">
        <f>VLOOKUP(tblSalaries[[#This Row],[clean Country]],tblCountries[[#All],[Mapping]:[Region]],2,FALSE)</f>
        <v>EMEA</v>
      </c>
      <c r="L1722" s="9" t="str">
        <f>IF($T1722,tblSalaries[[#This Row],[Salary in USD]],"")</f>
        <v/>
      </c>
      <c r="M1722" s="9" t="str">
        <f>IF($T1722,tblSalaries[[#This Row],[Your Job Title]],"")</f>
        <v/>
      </c>
      <c r="N1722" s="9" t="str">
        <f>IF($T1722,tblSalaries[[#This Row],[Job Type]],"")</f>
        <v/>
      </c>
      <c r="O1722" s="9" t="str">
        <f>IF($T1722,tblSalaries[[#This Row],[clean Country]],"")</f>
        <v/>
      </c>
      <c r="P1722" s="9" t="str">
        <f>IF($T1722,tblSalaries[[#This Row],[How many hours of a day you work on Excel]],"")</f>
        <v/>
      </c>
      <c r="Q1722" s="9" t="str">
        <f>IF($T1722,tblSalaries[[#This Row],[Years of Experience]],"")</f>
        <v/>
      </c>
      <c r="R1722" s="9" t="str">
        <f>IF($T1722,tblSalaries[[#This Row],[Region]],"")</f>
        <v/>
      </c>
      <c r="T1722" s="11">
        <f t="shared" si="26"/>
        <v>0</v>
      </c>
      <c r="U1722" s="11">
        <f>VLOOKUP(tblSalaries[[#This Row],[Region]],SReg,2,FALSE)</f>
        <v>0</v>
      </c>
      <c r="V1722" s="11">
        <f>VLOOKUP(tblSalaries[[#This Row],[How many hours of a day you work on Excel]],SHours,2,FALSE)</f>
        <v>1</v>
      </c>
      <c r="W1722" s="11">
        <f>IF(tblSalaries[[#This Row],[Years of Experience]]="",Filters!$I$10,VLOOKUP(tblSalaries[[#This Row],[Years of Experience]],Filters!$G$3:$I$9,3,TRUE))</f>
        <v>1</v>
      </c>
    </row>
    <row r="1723" spans="2:23" ht="15" customHeight="1" x14ac:dyDescent="0.25">
      <c r="B1723" t="s">
        <v>3119</v>
      </c>
      <c r="C1723" s="1">
        <v>41068.875289351854</v>
      </c>
      <c r="D1723">
        <v>67000</v>
      </c>
      <c r="E1723" t="s">
        <v>45</v>
      </c>
      <c r="F1723" t="s">
        <v>45</v>
      </c>
      <c r="G1723" t="s">
        <v>12</v>
      </c>
      <c r="H1723" t="s">
        <v>7</v>
      </c>
      <c r="I1723">
        <v>16</v>
      </c>
      <c r="J1723" t="str">
        <f>VLOOKUP(tblSalaries[[#This Row],[clean Country]],tblCountries[[#All],[Mapping]:[Region]],2,FALSE)</f>
        <v>USA</v>
      </c>
      <c r="L1723" s="9">
        <f>IF($T1723,tblSalaries[[#This Row],[Salary in USD]],"")</f>
        <v>67000</v>
      </c>
      <c r="M1723" s="9" t="str">
        <f>IF($T1723,tblSalaries[[#This Row],[Your Job Title]],"")</f>
        <v>Manager</v>
      </c>
      <c r="N1723" s="9" t="str">
        <f>IF($T1723,tblSalaries[[#This Row],[Job Type]],"")</f>
        <v>Manager</v>
      </c>
      <c r="O1723" s="9" t="str">
        <f>IF($T1723,tblSalaries[[#This Row],[clean Country]],"")</f>
        <v>USA</v>
      </c>
      <c r="P1723" s="9" t="str">
        <f>IF($T1723,tblSalaries[[#This Row],[How many hours of a day you work on Excel]],"")</f>
        <v>4 to 6 hours a day</v>
      </c>
      <c r="Q1723" s="9">
        <f>IF($T1723,tblSalaries[[#This Row],[Years of Experience]],"")</f>
        <v>16</v>
      </c>
      <c r="R1723" s="9" t="str">
        <f>IF($T1723,tblSalaries[[#This Row],[Region]],"")</f>
        <v>USA</v>
      </c>
      <c r="T1723" s="11">
        <f t="shared" si="26"/>
        <v>1</v>
      </c>
      <c r="U1723" s="11">
        <f>VLOOKUP(tblSalaries[[#This Row],[Region]],SReg,2,FALSE)</f>
        <v>1</v>
      </c>
      <c r="V1723" s="11">
        <f>VLOOKUP(tblSalaries[[#This Row],[How many hours of a day you work on Excel]],SHours,2,FALSE)</f>
        <v>1</v>
      </c>
      <c r="W1723" s="11">
        <f>IF(tblSalaries[[#This Row],[Years of Experience]]="",Filters!$I$10,VLOOKUP(tblSalaries[[#This Row],[Years of Experience]],Filters!$G$3:$I$9,3,TRUE))</f>
        <v>1</v>
      </c>
    </row>
    <row r="1724" spans="2:23" ht="15" customHeight="1" x14ac:dyDescent="0.25">
      <c r="B1724" t="s">
        <v>3120</v>
      </c>
      <c r="C1724" s="1">
        <v>41068.876944444448</v>
      </c>
      <c r="D1724">
        <v>30000</v>
      </c>
      <c r="E1724" t="s">
        <v>1300</v>
      </c>
      <c r="F1724" t="s">
        <v>17</v>
      </c>
      <c r="G1724" t="s">
        <v>12</v>
      </c>
      <c r="H1724" t="s">
        <v>15</v>
      </c>
      <c r="I1724">
        <v>4</v>
      </c>
      <c r="J1724" t="str">
        <f>VLOOKUP(tblSalaries[[#This Row],[clean Country]],tblCountries[[#All],[Mapping]:[Region]],2,FALSE)</f>
        <v>USA</v>
      </c>
      <c r="L1724" s="9" t="str">
        <f>IF($T1724,tblSalaries[[#This Row],[Salary in USD]],"")</f>
        <v/>
      </c>
      <c r="M1724" s="9" t="str">
        <f>IF($T1724,tblSalaries[[#This Row],[Your Job Title]],"")</f>
        <v/>
      </c>
      <c r="N1724" s="9" t="str">
        <f>IF($T1724,tblSalaries[[#This Row],[Job Type]],"")</f>
        <v/>
      </c>
      <c r="O1724" s="9" t="str">
        <f>IF($T1724,tblSalaries[[#This Row],[clean Country]],"")</f>
        <v/>
      </c>
      <c r="P1724" s="9" t="str">
        <f>IF($T1724,tblSalaries[[#This Row],[How many hours of a day you work on Excel]],"")</f>
        <v/>
      </c>
      <c r="Q1724" s="9" t="str">
        <f>IF($T1724,tblSalaries[[#This Row],[Years of Experience]],"")</f>
        <v/>
      </c>
      <c r="R1724" s="9" t="str">
        <f>IF($T1724,tblSalaries[[#This Row],[Region]],"")</f>
        <v/>
      </c>
      <c r="T1724" s="11">
        <f t="shared" si="26"/>
        <v>0</v>
      </c>
      <c r="U1724" s="11">
        <f>VLOOKUP(tblSalaries[[#This Row],[Region]],SReg,2,FALSE)</f>
        <v>1</v>
      </c>
      <c r="V1724" s="11">
        <f>VLOOKUP(tblSalaries[[#This Row],[How many hours of a day you work on Excel]],SHours,2,FALSE)</f>
        <v>0</v>
      </c>
      <c r="W1724" s="11">
        <f>IF(tblSalaries[[#This Row],[Years of Experience]]="",Filters!$I$10,VLOOKUP(tblSalaries[[#This Row],[Years of Experience]],Filters!$G$3:$I$9,3,TRUE))</f>
        <v>0</v>
      </c>
    </row>
    <row r="1725" spans="2:23" ht="15" customHeight="1" x14ac:dyDescent="0.25">
      <c r="B1725" t="s">
        <v>3121</v>
      </c>
      <c r="C1725" s="1">
        <v>41068.95045138889</v>
      </c>
      <c r="D1725">
        <v>148102.22862117883</v>
      </c>
      <c r="E1725" t="s">
        <v>1302</v>
      </c>
      <c r="F1725" t="s">
        <v>45</v>
      </c>
      <c r="G1725" t="s">
        <v>39</v>
      </c>
      <c r="H1725" t="s">
        <v>15</v>
      </c>
      <c r="I1725">
        <v>6</v>
      </c>
      <c r="J1725" t="str">
        <f>VLOOKUP(tblSalaries[[#This Row],[clean Country]],tblCountries[[#All],[Mapping]:[Region]],2,FALSE)</f>
        <v>EMEA</v>
      </c>
      <c r="L1725" s="9" t="str">
        <f>IF($T1725,tblSalaries[[#This Row],[Salary in USD]],"")</f>
        <v/>
      </c>
      <c r="M1725" s="9" t="str">
        <f>IF($T1725,tblSalaries[[#This Row],[Your Job Title]],"")</f>
        <v/>
      </c>
      <c r="N1725" s="9" t="str">
        <f>IF($T1725,tblSalaries[[#This Row],[Job Type]],"")</f>
        <v/>
      </c>
      <c r="O1725" s="9" t="str">
        <f>IF($T1725,tblSalaries[[#This Row],[clean Country]],"")</f>
        <v/>
      </c>
      <c r="P1725" s="9" t="str">
        <f>IF($T1725,tblSalaries[[#This Row],[How many hours of a day you work on Excel]],"")</f>
        <v/>
      </c>
      <c r="Q1725" s="9" t="str">
        <f>IF($T1725,tblSalaries[[#This Row],[Years of Experience]],"")</f>
        <v/>
      </c>
      <c r="R1725" s="9" t="str">
        <f>IF($T1725,tblSalaries[[#This Row],[Region]],"")</f>
        <v/>
      </c>
      <c r="T1725" s="11">
        <f t="shared" si="26"/>
        <v>0</v>
      </c>
      <c r="U1725" s="11">
        <f>VLOOKUP(tblSalaries[[#This Row],[Region]],SReg,2,FALSE)</f>
        <v>0</v>
      </c>
      <c r="V1725" s="11">
        <f>VLOOKUP(tblSalaries[[#This Row],[How many hours of a day you work on Excel]],SHours,2,FALSE)</f>
        <v>0</v>
      </c>
      <c r="W1725" s="11">
        <f>IF(tblSalaries[[#This Row],[Years of Experience]]="",Filters!$I$10,VLOOKUP(tblSalaries[[#This Row],[Years of Experience]],Filters!$G$3:$I$9,3,TRUE))</f>
        <v>0</v>
      </c>
    </row>
    <row r="1726" spans="2:23" ht="15" customHeight="1" x14ac:dyDescent="0.25">
      <c r="B1726" t="s">
        <v>3122</v>
      </c>
      <c r="C1726" s="1">
        <v>41068.972638888888</v>
      </c>
      <c r="D1726">
        <v>71500</v>
      </c>
      <c r="E1726" t="s">
        <v>1303</v>
      </c>
      <c r="F1726" t="s">
        <v>45</v>
      </c>
      <c r="G1726" t="s">
        <v>12</v>
      </c>
      <c r="H1726" t="s">
        <v>10</v>
      </c>
      <c r="I1726">
        <v>11</v>
      </c>
      <c r="J1726" t="str">
        <f>VLOOKUP(tblSalaries[[#This Row],[clean Country]],tblCountries[[#All],[Mapping]:[Region]],2,FALSE)</f>
        <v>USA</v>
      </c>
      <c r="L1726" s="9">
        <f>IF($T1726,tblSalaries[[#This Row],[Salary in USD]],"")</f>
        <v>71500</v>
      </c>
      <c r="M1726" s="9" t="str">
        <f>IF($T1726,tblSalaries[[#This Row],[Your Job Title]],"")</f>
        <v>Pricing Manager</v>
      </c>
      <c r="N1726" s="9" t="str">
        <f>IF($T1726,tblSalaries[[#This Row],[Job Type]],"")</f>
        <v>Manager</v>
      </c>
      <c r="O1726" s="9" t="str">
        <f>IF($T1726,tblSalaries[[#This Row],[clean Country]],"")</f>
        <v>USA</v>
      </c>
      <c r="P1726" s="9" t="str">
        <f>IF($T1726,tblSalaries[[#This Row],[How many hours of a day you work on Excel]],"")</f>
        <v>All the 8 hours baby, all the 8!</v>
      </c>
      <c r="Q1726" s="9">
        <f>IF($T1726,tblSalaries[[#This Row],[Years of Experience]],"")</f>
        <v>11</v>
      </c>
      <c r="R1726" s="9" t="str">
        <f>IF($T1726,tblSalaries[[#This Row],[Region]],"")</f>
        <v>USA</v>
      </c>
      <c r="T1726" s="11">
        <f t="shared" si="26"/>
        <v>1</v>
      </c>
      <c r="U1726" s="11">
        <f>VLOOKUP(tblSalaries[[#This Row],[Region]],SReg,2,FALSE)</f>
        <v>1</v>
      </c>
      <c r="V1726" s="11">
        <f>VLOOKUP(tblSalaries[[#This Row],[How many hours of a day you work on Excel]],SHours,2,FALSE)</f>
        <v>1</v>
      </c>
      <c r="W1726" s="11">
        <f>IF(tblSalaries[[#This Row],[Years of Experience]]="",Filters!$I$10,VLOOKUP(tblSalaries[[#This Row],[Years of Experience]],Filters!$G$3:$I$9,3,TRUE))</f>
        <v>1</v>
      </c>
    </row>
    <row r="1727" spans="2:23" ht="15" customHeight="1" x14ac:dyDescent="0.25">
      <c r="B1727" t="s">
        <v>3123</v>
      </c>
      <c r="C1727" s="1">
        <v>41068.990405092591</v>
      </c>
      <c r="D1727">
        <v>67000</v>
      </c>
      <c r="E1727" t="s">
        <v>45</v>
      </c>
      <c r="F1727" t="s">
        <v>45</v>
      </c>
      <c r="G1727" t="s">
        <v>12</v>
      </c>
      <c r="H1727" t="s">
        <v>155</v>
      </c>
      <c r="I1727">
        <v>6</v>
      </c>
      <c r="J1727" t="str">
        <f>VLOOKUP(tblSalaries[[#This Row],[clean Country]],tblCountries[[#All],[Mapping]:[Region]],2,FALSE)</f>
        <v>USA</v>
      </c>
      <c r="L1727" s="9" t="str">
        <f>IF($T1727,tblSalaries[[#This Row],[Salary in USD]],"")</f>
        <v/>
      </c>
      <c r="M1727" s="9" t="str">
        <f>IF($T1727,tblSalaries[[#This Row],[Your Job Title]],"")</f>
        <v/>
      </c>
      <c r="N1727" s="9" t="str">
        <f>IF($T1727,tblSalaries[[#This Row],[Job Type]],"")</f>
        <v/>
      </c>
      <c r="O1727" s="9" t="str">
        <f>IF($T1727,tblSalaries[[#This Row],[clean Country]],"")</f>
        <v/>
      </c>
      <c r="P1727" s="9" t="str">
        <f>IF($T1727,tblSalaries[[#This Row],[How many hours of a day you work on Excel]],"")</f>
        <v/>
      </c>
      <c r="Q1727" s="9" t="str">
        <f>IF($T1727,tblSalaries[[#This Row],[Years of Experience]],"")</f>
        <v/>
      </c>
      <c r="R1727" s="9" t="str">
        <f>IF($T1727,tblSalaries[[#This Row],[Region]],"")</f>
        <v/>
      </c>
      <c r="T1727" s="11">
        <f t="shared" si="26"/>
        <v>0</v>
      </c>
      <c r="U1727" s="11">
        <f>VLOOKUP(tblSalaries[[#This Row],[Region]],SReg,2,FALSE)</f>
        <v>1</v>
      </c>
      <c r="V1727" s="11">
        <f>VLOOKUP(tblSalaries[[#This Row],[How many hours of a day you work on Excel]],SHours,2,FALSE)</f>
        <v>0</v>
      </c>
      <c r="W1727" s="11">
        <f>IF(tblSalaries[[#This Row],[Years of Experience]]="",Filters!$I$10,VLOOKUP(tblSalaries[[#This Row],[Years of Experience]],Filters!$G$3:$I$9,3,TRUE))</f>
        <v>0</v>
      </c>
    </row>
    <row r="1728" spans="2:23" ht="15" customHeight="1" x14ac:dyDescent="0.25">
      <c r="B1728" t="s">
        <v>3124</v>
      </c>
      <c r="C1728" s="1">
        <v>41069.034108796295</v>
      </c>
      <c r="D1728">
        <v>40000</v>
      </c>
      <c r="E1728" t="s">
        <v>169</v>
      </c>
      <c r="F1728" t="s">
        <v>17</v>
      </c>
      <c r="G1728" t="s">
        <v>12</v>
      </c>
      <c r="H1728" t="s">
        <v>7</v>
      </c>
      <c r="I1728">
        <v>5</v>
      </c>
      <c r="J1728" t="str">
        <f>VLOOKUP(tblSalaries[[#This Row],[clean Country]],tblCountries[[#All],[Mapping]:[Region]],2,FALSE)</f>
        <v>USA</v>
      </c>
      <c r="L1728" s="9" t="str">
        <f>IF($T1728,tblSalaries[[#This Row],[Salary in USD]],"")</f>
        <v/>
      </c>
      <c r="M1728" s="9" t="str">
        <f>IF($T1728,tblSalaries[[#This Row],[Your Job Title]],"")</f>
        <v/>
      </c>
      <c r="N1728" s="9" t="str">
        <f>IF($T1728,tblSalaries[[#This Row],[Job Type]],"")</f>
        <v/>
      </c>
      <c r="O1728" s="9" t="str">
        <f>IF($T1728,tblSalaries[[#This Row],[clean Country]],"")</f>
        <v/>
      </c>
      <c r="P1728" s="9" t="str">
        <f>IF($T1728,tblSalaries[[#This Row],[How many hours of a day you work on Excel]],"")</f>
        <v/>
      </c>
      <c r="Q1728" s="9" t="str">
        <f>IF($T1728,tblSalaries[[#This Row],[Years of Experience]],"")</f>
        <v/>
      </c>
      <c r="R1728" s="9" t="str">
        <f>IF($T1728,tblSalaries[[#This Row],[Region]],"")</f>
        <v/>
      </c>
      <c r="T1728" s="11">
        <f t="shared" si="26"/>
        <v>0</v>
      </c>
      <c r="U1728" s="11">
        <f>VLOOKUP(tblSalaries[[#This Row],[Region]],SReg,2,FALSE)</f>
        <v>1</v>
      </c>
      <c r="V1728" s="11">
        <f>VLOOKUP(tblSalaries[[#This Row],[How many hours of a day you work on Excel]],SHours,2,FALSE)</f>
        <v>1</v>
      </c>
      <c r="W1728" s="11">
        <f>IF(tblSalaries[[#This Row],[Years of Experience]]="",Filters!$I$10,VLOOKUP(tblSalaries[[#This Row],[Years of Experience]],Filters!$G$3:$I$9,3,TRUE))</f>
        <v>0</v>
      </c>
    </row>
    <row r="1729" spans="2:23" ht="15" customHeight="1" x14ac:dyDescent="0.25">
      <c r="B1729" t="s">
        <v>3125</v>
      </c>
      <c r="C1729" s="1">
        <v>41069.05259259259</v>
      </c>
      <c r="D1729">
        <v>65000</v>
      </c>
      <c r="E1729" t="s">
        <v>1304</v>
      </c>
      <c r="F1729" t="s">
        <v>45</v>
      </c>
      <c r="G1729" t="s">
        <v>12</v>
      </c>
      <c r="H1729" t="s">
        <v>7</v>
      </c>
      <c r="I1729">
        <v>2</v>
      </c>
      <c r="J1729" t="str">
        <f>VLOOKUP(tblSalaries[[#This Row],[clean Country]],tblCountries[[#All],[Mapping]:[Region]],2,FALSE)</f>
        <v>USA</v>
      </c>
      <c r="L1729" s="9" t="str">
        <f>IF($T1729,tblSalaries[[#This Row],[Salary in USD]],"")</f>
        <v/>
      </c>
      <c r="M1729" s="9" t="str">
        <f>IF($T1729,tblSalaries[[#This Row],[Your Job Title]],"")</f>
        <v/>
      </c>
      <c r="N1729" s="9" t="str">
        <f>IF($T1729,tblSalaries[[#This Row],[Job Type]],"")</f>
        <v/>
      </c>
      <c r="O1729" s="9" t="str">
        <f>IF($T1729,tblSalaries[[#This Row],[clean Country]],"")</f>
        <v/>
      </c>
      <c r="P1729" s="9" t="str">
        <f>IF($T1729,tblSalaries[[#This Row],[How many hours of a day you work on Excel]],"")</f>
        <v/>
      </c>
      <c r="Q1729" s="9" t="str">
        <f>IF($T1729,tblSalaries[[#This Row],[Years of Experience]],"")</f>
        <v/>
      </c>
      <c r="R1729" s="9" t="str">
        <f>IF($T1729,tblSalaries[[#This Row],[Region]],"")</f>
        <v/>
      </c>
      <c r="T1729" s="11">
        <f t="shared" si="26"/>
        <v>0</v>
      </c>
      <c r="U1729" s="11">
        <f>VLOOKUP(tblSalaries[[#This Row],[Region]],SReg,2,FALSE)</f>
        <v>1</v>
      </c>
      <c r="V1729" s="11">
        <f>VLOOKUP(tblSalaries[[#This Row],[How many hours of a day you work on Excel]],SHours,2,FALSE)</f>
        <v>1</v>
      </c>
      <c r="W1729" s="11">
        <f>IF(tblSalaries[[#This Row],[Years of Experience]]="",Filters!$I$10,VLOOKUP(tblSalaries[[#This Row],[Years of Experience]],Filters!$G$3:$I$9,3,TRUE))</f>
        <v>0</v>
      </c>
    </row>
    <row r="1730" spans="2:23" ht="15" customHeight="1" x14ac:dyDescent="0.25">
      <c r="B1730" t="s">
        <v>3126</v>
      </c>
      <c r="C1730" s="1">
        <v>41069.074652777781</v>
      </c>
      <c r="D1730">
        <v>72000</v>
      </c>
      <c r="E1730" t="s">
        <v>294</v>
      </c>
      <c r="F1730" t="s">
        <v>294</v>
      </c>
      <c r="G1730" t="s">
        <v>12</v>
      </c>
      <c r="H1730" t="s">
        <v>15</v>
      </c>
      <c r="I1730">
        <v>13</v>
      </c>
      <c r="J1730" t="str">
        <f>VLOOKUP(tblSalaries[[#This Row],[clean Country]],tblCountries[[#All],[Mapping]:[Region]],2,FALSE)</f>
        <v>USA</v>
      </c>
      <c r="L1730" s="9" t="str">
        <f>IF($T1730,tblSalaries[[#This Row],[Salary in USD]],"")</f>
        <v/>
      </c>
      <c r="M1730" s="9" t="str">
        <f>IF($T1730,tblSalaries[[#This Row],[Your Job Title]],"")</f>
        <v/>
      </c>
      <c r="N1730" s="9" t="str">
        <f>IF($T1730,tblSalaries[[#This Row],[Job Type]],"")</f>
        <v/>
      </c>
      <c r="O1730" s="9" t="str">
        <f>IF($T1730,tblSalaries[[#This Row],[clean Country]],"")</f>
        <v/>
      </c>
      <c r="P1730" s="9" t="str">
        <f>IF($T1730,tblSalaries[[#This Row],[How many hours of a day you work on Excel]],"")</f>
        <v/>
      </c>
      <c r="Q1730" s="9" t="str">
        <f>IF($T1730,tblSalaries[[#This Row],[Years of Experience]],"")</f>
        <v/>
      </c>
      <c r="R1730" s="9" t="str">
        <f>IF($T1730,tblSalaries[[#This Row],[Region]],"")</f>
        <v/>
      </c>
      <c r="T1730" s="11">
        <f t="shared" si="26"/>
        <v>0</v>
      </c>
      <c r="U1730" s="11">
        <f>VLOOKUP(tblSalaries[[#This Row],[Region]],SReg,2,FALSE)</f>
        <v>1</v>
      </c>
      <c r="V1730" s="11">
        <f>VLOOKUP(tblSalaries[[#This Row],[How many hours of a day you work on Excel]],SHours,2,FALSE)</f>
        <v>0</v>
      </c>
      <c r="W1730" s="11">
        <f>IF(tblSalaries[[#This Row],[Years of Experience]]="",Filters!$I$10,VLOOKUP(tblSalaries[[#This Row],[Years of Experience]],Filters!$G$3:$I$9,3,TRUE))</f>
        <v>1</v>
      </c>
    </row>
    <row r="1731" spans="2:23" ht="15" customHeight="1" x14ac:dyDescent="0.25">
      <c r="B1731" t="s">
        <v>3127</v>
      </c>
      <c r="C1731" s="1">
        <v>41069.139062499999</v>
      </c>
      <c r="D1731">
        <v>52500</v>
      </c>
      <c r="E1731" t="s">
        <v>1305</v>
      </c>
      <c r="F1731" t="s">
        <v>45</v>
      </c>
      <c r="G1731" t="s">
        <v>12</v>
      </c>
      <c r="H1731" t="s">
        <v>10</v>
      </c>
      <c r="I1731">
        <v>3</v>
      </c>
      <c r="J1731" t="str">
        <f>VLOOKUP(tblSalaries[[#This Row],[clean Country]],tblCountries[[#All],[Mapping]:[Region]],2,FALSE)</f>
        <v>USA</v>
      </c>
      <c r="L1731" s="9" t="str">
        <f>IF($T1731,tblSalaries[[#This Row],[Salary in USD]],"")</f>
        <v/>
      </c>
      <c r="M1731" s="9" t="str">
        <f>IF($T1731,tblSalaries[[#This Row],[Your Job Title]],"")</f>
        <v/>
      </c>
      <c r="N1731" s="9" t="str">
        <f>IF($T1731,tblSalaries[[#This Row],[Job Type]],"")</f>
        <v/>
      </c>
      <c r="O1731" s="9" t="str">
        <f>IF($T1731,tblSalaries[[#This Row],[clean Country]],"")</f>
        <v/>
      </c>
      <c r="P1731" s="9" t="str">
        <f>IF($T1731,tblSalaries[[#This Row],[How many hours of a day you work on Excel]],"")</f>
        <v/>
      </c>
      <c r="Q1731" s="9" t="str">
        <f>IF($T1731,tblSalaries[[#This Row],[Years of Experience]],"")</f>
        <v/>
      </c>
      <c r="R1731" s="9" t="str">
        <f>IF($T1731,tblSalaries[[#This Row],[Region]],"")</f>
        <v/>
      </c>
      <c r="T1731" s="11">
        <f t="shared" si="26"/>
        <v>0</v>
      </c>
      <c r="U1731" s="11">
        <f>VLOOKUP(tblSalaries[[#This Row],[Region]],SReg,2,FALSE)</f>
        <v>1</v>
      </c>
      <c r="V1731" s="11">
        <f>VLOOKUP(tblSalaries[[#This Row],[How many hours of a day you work on Excel]],SHours,2,FALSE)</f>
        <v>1</v>
      </c>
      <c r="W1731" s="11">
        <f>IF(tblSalaries[[#This Row],[Years of Experience]]="",Filters!$I$10,VLOOKUP(tblSalaries[[#This Row],[Years of Experience]],Filters!$G$3:$I$9,3,TRUE))</f>
        <v>0</v>
      </c>
    </row>
    <row r="1732" spans="2:23" ht="15" customHeight="1" x14ac:dyDescent="0.25">
      <c r="B1732" t="s">
        <v>3128</v>
      </c>
      <c r="C1732" s="1">
        <v>41069.500914351855</v>
      </c>
      <c r="D1732">
        <v>5320</v>
      </c>
      <c r="E1732" t="s">
        <v>1306</v>
      </c>
      <c r="F1732" t="s">
        <v>45</v>
      </c>
      <c r="G1732" t="s">
        <v>6</v>
      </c>
      <c r="H1732" t="s">
        <v>15</v>
      </c>
      <c r="I1732">
        <v>5</v>
      </c>
      <c r="J1732" t="str">
        <f>VLOOKUP(tblSalaries[[#This Row],[clean Country]],tblCountries[[#All],[Mapping]:[Region]],2,FALSE)</f>
        <v>APAC</v>
      </c>
      <c r="L1732" s="9" t="str">
        <f>IF($T1732,tblSalaries[[#This Row],[Salary in USD]],"")</f>
        <v/>
      </c>
      <c r="M1732" s="9" t="str">
        <f>IF($T1732,tblSalaries[[#This Row],[Your Job Title]],"")</f>
        <v/>
      </c>
      <c r="N1732" s="9" t="str">
        <f>IF($T1732,tblSalaries[[#This Row],[Job Type]],"")</f>
        <v/>
      </c>
      <c r="O1732" s="9" t="str">
        <f>IF($T1732,tblSalaries[[#This Row],[clean Country]],"")</f>
        <v/>
      </c>
      <c r="P1732" s="9" t="str">
        <f>IF($T1732,tblSalaries[[#This Row],[How many hours of a day you work on Excel]],"")</f>
        <v/>
      </c>
      <c r="Q1732" s="9" t="str">
        <f>IF($T1732,tblSalaries[[#This Row],[Years of Experience]],"")</f>
        <v/>
      </c>
      <c r="R1732" s="9" t="str">
        <f>IF($T1732,tblSalaries[[#This Row],[Region]],"")</f>
        <v/>
      </c>
      <c r="T1732" s="11">
        <f t="shared" si="26"/>
        <v>0</v>
      </c>
      <c r="U1732" s="11">
        <f>VLOOKUP(tblSalaries[[#This Row],[Region]],SReg,2,FALSE)</f>
        <v>0</v>
      </c>
      <c r="V1732" s="11">
        <f>VLOOKUP(tblSalaries[[#This Row],[How many hours of a day you work on Excel]],SHours,2,FALSE)</f>
        <v>0</v>
      </c>
      <c r="W1732" s="11">
        <f>IF(tblSalaries[[#This Row],[Years of Experience]]="",Filters!$I$10,VLOOKUP(tblSalaries[[#This Row],[Years of Experience]],Filters!$G$3:$I$9,3,TRUE))</f>
        <v>0</v>
      </c>
    </row>
    <row r="1733" spans="2:23" ht="15" customHeight="1" x14ac:dyDescent="0.25">
      <c r="B1733" t="s">
        <v>3129</v>
      </c>
      <c r="C1733" s="1">
        <v>41069.859756944446</v>
      </c>
      <c r="D1733">
        <v>18000</v>
      </c>
      <c r="E1733" t="s">
        <v>694</v>
      </c>
      <c r="F1733" t="s">
        <v>258</v>
      </c>
      <c r="G1733" t="s">
        <v>148</v>
      </c>
      <c r="H1733" t="s">
        <v>10</v>
      </c>
      <c r="I1733">
        <v>3</v>
      </c>
      <c r="J1733" t="str">
        <f>VLOOKUP(tblSalaries[[#This Row],[clean Country]],tblCountries[[#All],[Mapping]:[Region]],2,FALSE)</f>
        <v>EMEA</v>
      </c>
      <c r="L1733" s="9" t="str">
        <f>IF($T1733,tblSalaries[[#This Row],[Salary in USD]],"")</f>
        <v/>
      </c>
      <c r="M1733" s="9" t="str">
        <f>IF($T1733,tblSalaries[[#This Row],[Your Job Title]],"")</f>
        <v/>
      </c>
      <c r="N1733" s="9" t="str">
        <f>IF($T1733,tblSalaries[[#This Row],[Job Type]],"")</f>
        <v/>
      </c>
      <c r="O1733" s="9" t="str">
        <f>IF($T1733,tblSalaries[[#This Row],[clean Country]],"")</f>
        <v/>
      </c>
      <c r="P1733" s="9" t="str">
        <f>IF($T1733,tblSalaries[[#This Row],[How many hours of a day you work on Excel]],"")</f>
        <v/>
      </c>
      <c r="Q1733" s="9" t="str">
        <f>IF($T1733,tblSalaries[[#This Row],[Years of Experience]],"")</f>
        <v/>
      </c>
      <c r="R1733" s="9" t="str">
        <f>IF($T1733,tblSalaries[[#This Row],[Region]],"")</f>
        <v/>
      </c>
      <c r="T1733" s="11">
        <f t="shared" si="26"/>
        <v>0</v>
      </c>
      <c r="U1733" s="11">
        <f>VLOOKUP(tblSalaries[[#This Row],[Region]],SReg,2,FALSE)</f>
        <v>0</v>
      </c>
      <c r="V1733" s="11">
        <f>VLOOKUP(tblSalaries[[#This Row],[How many hours of a day you work on Excel]],SHours,2,FALSE)</f>
        <v>1</v>
      </c>
      <c r="W1733" s="11">
        <f>IF(tblSalaries[[#This Row],[Years of Experience]]="",Filters!$I$10,VLOOKUP(tblSalaries[[#This Row],[Years of Experience]],Filters!$G$3:$I$9,3,TRUE))</f>
        <v>0</v>
      </c>
    </row>
    <row r="1734" spans="2:23" ht="15" customHeight="1" x14ac:dyDescent="0.25">
      <c r="B1734" t="s">
        <v>3130</v>
      </c>
      <c r="C1734" s="1">
        <v>41070.03502314815</v>
      </c>
      <c r="D1734">
        <v>2493.1083362419595</v>
      </c>
      <c r="E1734" t="s">
        <v>1307</v>
      </c>
      <c r="F1734" t="s">
        <v>3392</v>
      </c>
      <c r="G1734" t="s">
        <v>6</v>
      </c>
      <c r="H1734" t="s">
        <v>7</v>
      </c>
      <c r="I1734">
        <v>5</v>
      </c>
      <c r="J1734" t="str">
        <f>VLOOKUP(tblSalaries[[#This Row],[clean Country]],tblCountries[[#All],[Mapping]:[Region]],2,FALSE)</f>
        <v>APAC</v>
      </c>
      <c r="L1734" s="9" t="str">
        <f>IF($T1734,tblSalaries[[#This Row],[Salary in USD]],"")</f>
        <v/>
      </c>
      <c r="M1734" s="9" t="str">
        <f>IF($T1734,tblSalaries[[#This Row],[Your Job Title]],"")</f>
        <v/>
      </c>
      <c r="N1734" s="9" t="str">
        <f>IF($T1734,tblSalaries[[#This Row],[Job Type]],"")</f>
        <v/>
      </c>
      <c r="O1734" s="9" t="str">
        <f>IF($T1734,tblSalaries[[#This Row],[clean Country]],"")</f>
        <v/>
      </c>
      <c r="P1734" s="9" t="str">
        <f>IF($T1734,tblSalaries[[#This Row],[How many hours of a day you work on Excel]],"")</f>
        <v/>
      </c>
      <c r="Q1734" s="9" t="str">
        <f>IF($T1734,tblSalaries[[#This Row],[Years of Experience]],"")</f>
        <v/>
      </c>
      <c r="R1734" s="9" t="str">
        <f>IF($T1734,tblSalaries[[#This Row],[Region]],"")</f>
        <v/>
      </c>
      <c r="T1734" s="11">
        <f t="shared" si="26"/>
        <v>0</v>
      </c>
      <c r="U1734" s="11">
        <f>VLOOKUP(tblSalaries[[#This Row],[Region]],SReg,2,FALSE)</f>
        <v>0</v>
      </c>
      <c r="V1734" s="11">
        <f>VLOOKUP(tblSalaries[[#This Row],[How many hours of a day you work on Excel]],SHours,2,FALSE)</f>
        <v>1</v>
      </c>
      <c r="W1734" s="11">
        <f>IF(tblSalaries[[#This Row],[Years of Experience]]="",Filters!$I$10,VLOOKUP(tblSalaries[[#This Row],[Years of Experience]],Filters!$G$3:$I$9,3,TRUE))</f>
        <v>0</v>
      </c>
    </row>
    <row r="1735" spans="2:23" ht="15" customHeight="1" x14ac:dyDescent="0.25">
      <c r="B1735" t="s">
        <v>3131</v>
      </c>
      <c r="C1735" s="1">
        <v>41070.075509259259</v>
      </c>
      <c r="D1735">
        <v>21342.710575059013</v>
      </c>
      <c r="E1735" t="s">
        <v>1308</v>
      </c>
      <c r="F1735" t="s">
        <v>258</v>
      </c>
      <c r="G1735" t="s">
        <v>26</v>
      </c>
      <c r="H1735" t="s">
        <v>7</v>
      </c>
      <c r="I1735">
        <v>15</v>
      </c>
      <c r="J1735" t="str">
        <f>VLOOKUP(tblSalaries[[#This Row],[clean Country]],tblCountries[[#All],[Mapping]:[Region]],2,FALSE)</f>
        <v>EMEA</v>
      </c>
      <c r="L1735" s="9" t="str">
        <f>IF($T1735,tblSalaries[[#This Row],[Salary in USD]],"")</f>
        <v/>
      </c>
      <c r="M1735" s="9" t="str">
        <f>IF($T1735,tblSalaries[[#This Row],[Your Job Title]],"")</f>
        <v/>
      </c>
      <c r="N1735" s="9" t="str">
        <f>IF($T1735,tblSalaries[[#This Row],[Job Type]],"")</f>
        <v/>
      </c>
      <c r="O1735" s="9" t="str">
        <f>IF($T1735,tblSalaries[[#This Row],[clean Country]],"")</f>
        <v/>
      </c>
      <c r="P1735" s="9" t="str">
        <f>IF($T1735,tblSalaries[[#This Row],[How many hours of a day you work on Excel]],"")</f>
        <v/>
      </c>
      <c r="Q1735" s="9" t="str">
        <f>IF($T1735,tblSalaries[[#This Row],[Years of Experience]],"")</f>
        <v/>
      </c>
      <c r="R1735" s="9" t="str">
        <f>IF($T1735,tblSalaries[[#This Row],[Region]],"")</f>
        <v/>
      </c>
      <c r="T1735" s="11">
        <f t="shared" ref="T1735:T1798" si="27">U1735*V1735*W1735</f>
        <v>0</v>
      </c>
      <c r="U1735" s="11">
        <f>VLOOKUP(tblSalaries[[#This Row],[Region]],SReg,2,FALSE)</f>
        <v>0</v>
      </c>
      <c r="V1735" s="11">
        <f>VLOOKUP(tblSalaries[[#This Row],[How many hours of a day you work on Excel]],SHours,2,FALSE)</f>
        <v>1</v>
      </c>
      <c r="W1735" s="11">
        <f>IF(tblSalaries[[#This Row],[Years of Experience]]="",Filters!$I$10,VLOOKUP(tblSalaries[[#This Row],[Years of Experience]],Filters!$G$3:$I$9,3,TRUE))</f>
        <v>1</v>
      </c>
    </row>
    <row r="1736" spans="2:23" ht="15" customHeight="1" x14ac:dyDescent="0.25">
      <c r="B1736" t="s">
        <v>3132</v>
      </c>
      <c r="C1736" s="1">
        <v>41070.097280092596</v>
      </c>
      <c r="D1736">
        <v>85000</v>
      </c>
      <c r="E1736" t="s">
        <v>1309</v>
      </c>
      <c r="F1736" t="s">
        <v>45</v>
      </c>
      <c r="G1736" t="s">
        <v>12</v>
      </c>
      <c r="H1736" t="s">
        <v>15</v>
      </c>
      <c r="I1736">
        <v>15</v>
      </c>
      <c r="J1736" t="str">
        <f>VLOOKUP(tblSalaries[[#This Row],[clean Country]],tblCountries[[#All],[Mapping]:[Region]],2,FALSE)</f>
        <v>USA</v>
      </c>
      <c r="L1736" s="9" t="str">
        <f>IF($T1736,tblSalaries[[#This Row],[Salary in USD]],"")</f>
        <v/>
      </c>
      <c r="M1736" s="9" t="str">
        <f>IF($T1736,tblSalaries[[#This Row],[Your Job Title]],"")</f>
        <v/>
      </c>
      <c r="N1736" s="9" t="str">
        <f>IF($T1736,tblSalaries[[#This Row],[Job Type]],"")</f>
        <v/>
      </c>
      <c r="O1736" s="9" t="str">
        <f>IF($T1736,tblSalaries[[#This Row],[clean Country]],"")</f>
        <v/>
      </c>
      <c r="P1736" s="9" t="str">
        <f>IF($T1736,tblSalaries[[#This Row],[How many hours of a day you work on Excel]],"")</f>
        <v/>
      </c>
      <c r="Q1736" s="9" t="str">
        <f>IF($T1736,tblSalaries[[#This Row],[Years of Experience]],"")</f>
        <v/>
      </c>
      <c r="R1736" s="9" t="str">
        <f>IF($T1736,tblSalaries[[#This Row],[Region]],"")</f>
        <v/>
      </c>
      <c r="T1736" s="11">
        <f t="shared" si="27"/>
        <v>0</v>
      </c>
      <c r="U1736" s="11">
        <f>VLOOKUP(tblSalaries[[#This Row],[Region]],SReg,2,FALSE)</f>
        <v>1</v>
      </c>
      <c r="V1736" s="11">
        <f>VLOOKUP(tblSalaries[[#This Row],[How many hours of a day you work on Excel]],SHours,2,FALSE)</f>
        <v>0</v>
      </c>
      <c r="W1736" s="11">
        <f>IF(tblSalaries[[#This Row],[Years of Experience]]="",Filters!$I$10,VLOOKUP(tblSalaries[[#This Row],[Years of Experience]],Filters!$G$3:$I$9,3,TRUE))</f>
        <v>1</v>
      </c>
    </row>
    <row r="1737" spans="2:23" ht="15" customHeight="1" x14ac:dyDescent="0.25">
      <c r="B1737" t="s">
        <v>3133</v>
      </c>
      <c r="C1737" s="1">
        <v>41070.104131944441</v>
      </c>
      <c r="D1737">
        <v>80000</v>
      </c>
      <c r="E1737" t="s">
        <v>233</v>
      </c>
      <c r="F1737" t="s">
        <v>233</v>
      </c>
      <c r="G1737" t="s">
        <v>118</v>
      </c>
      <c r="H1737" t="s">
        <v>22</v>
      </c>
      <c r="I1737">
        <v>9</v>
      </c>
      <c r="J1737" t="str">
        <f>VLOOKUP(tblSalaries[[#This Row],[clean Country]],tblCountries[[#All],[Mapping]:[Region]],2,FALSE)</f>
        <v>S AMER</v>
      </c>
      <c r="L1737" s="9" t="str">
        <f>IF($T1737,tblSalaries[[#This Row],[Salary in USD]],"")</f>
        <v/>
      </c>
      <c r="M1737" s="9" t="str">
        <f>IF($T1737,tblSalaries[[#This Row],[Your Job Title]],"")</f>
        <v/>
      </c>
      <c r="N1737" s="9" t="str">
        <f>IF($T1737,tblSalaries[[#This Row],[Job Type]],"")</f>
        <v/>
      </c>
      <c r="O1737" s="9" t="str">
        <f>IF($T1737,tblSalaries[[#This Row],[clean Country]],"")</f>
        <v/>
      </c>
      <c r="P1737" s="9" t="str">
        <f>IF($T1737,tblSalaries[[#This Row],[How many hours of a day you work on Excel]],"")</f>
        <v/>
      </c>
      <c r="Q1737" s="9" t="str">
        <f>IF($T1737,tblSalaries[[#This Row],[Years of Experience]],"")</f>
        <v/>
      </c>
      <c r="R1737" s="9" t="str">
        <f>IF($T1737,tblSalaries[[#This Row],[Region]],"")</f>
        <v/>
      </c>
      <c r="T1737" s="11">
        <f t="shared" si="27"/>
        <v>0</v>
      </c>
      <c r="U1737" s="11">
        <f>VLOOKUP(tblSalaries[[#This Row],[Region]],SReg,2,FALSE)</f>
        <v>0</v>
      </c>
      <c r="V1737" s="11">
        <f>VLOOKUP(tblSalaries[[#This Row],[How many hours of a day you work on Excel]],SHours,2,FALSE)</f>
        <v>0</v>
      </c>
      <c r="W1737" s="11">
        <f>IF(tblSalaries[[#This Row],[Years of Experience]]="",Filters!$I$10,VLOOKUP(tblSalaries[[#This Row],[Years of Experience]],Filters!$G$3:$I$9,3,TRUE))</f>
        <v>0</v>
      </c>
    </row>
    <row r="1738" spans="2:23" ht="15" customHeight="1" x14ac:dyDescent="0.25">
      <c r="B1738" t="s">
        <v>3134</v>
      </c>
      <c r="C1738" s="1">
        <v>41070.177835648145</v>
      </c>
      <c r="D1738">
        <v>8903.9583437212841</v>
      </c>
      <c r="E1738" t="s">
        <v>1310</v>
      </c>
      <c r="F1738" t="s">
        <v>17</v>
      </c>
      <c r="G1738" t="s">
        <v>6</v>
      </c>
      <c r="H1738" t="s">
        <v>10</v>
      </c>
      <c r="I1738">
        <v>0</v>
      </c>
      <c r="J1738" t="str">
        <f>VLOOKUP(tblSalaries[[#This Row],[clean Country]],tblCountries[[#All],[Mapping]:[Region]],2,FALSE)</f>
        <v>APAC</v>
      </c>
      <c r="L1738" s="9" t="str">
        <f>IF($T1738,tblSalaries[[#This Row],[Salary in USD]],"")</f>
        <v/>
      </c>
      <c r="M1738" s="9" t="str">
        <f>IF($T1738,tblSalaries[[#This Row],[Your Job Title]],"")</f>
        <v/>
      </c>
      <c r="N1738" s="9" t="str">
        <f>IF($T1738,tblSalaries[[#This Row],[Job Type]],"")</f>
        <v/>
      </c>
      <c r="O1738" s="9" t="str">
        <f>IF($T1738,tblSalaries[[#This Row],[clean Country]],"")</f>
        <v/>
      </c>
      <c r="P1738" s="9" t="str">
        <f>IF($T1738,tblSalaries[[#This Row],[How many hours of a day you work on Excel]],"")</f>
        <v/>
      </c>
      <c r="Q1738" s="9" t="str">
        <f>IF($T1738,tblSalaries[[#This Row],[Years of Experience]],"")</f>
        <v/>
      </c>
      <c r="R1738" s="9" t="str">
        <f>IF($T1738,tblSalaries[[#This Row],[Region]],"")</f>
        <v/>
      </c>
      <c r="T1738" s="11">
        <f t="shared" si="27"/>
        <v>0</v>
      </c>
      <c r="U1738" s="11">
        <f>VLOOKUP(tblSalaries[[#This Row],[Region]],SReg,2,FALSE)</f>
        <v>0</v>
      </c>
      <c r="V1738" s="11">
        <f>VLOOKUP(tblSalaries[[#This Row],[How many hours of a day you work on Excel]],SHours,2,FALSE)</f>
        <v>1</v>
      </c>
      <c r="W1738" s="11">
        <f>IF(tblSalaries[[#This Row],[Years of Experience]]="",Filters!$I$10,VLOOKUP(tblSalaries[[#This Row],[Years of Experience]],Filters!$G$3:$I$9,3,TRUE))</f>
        <v>0</v>
      </c>
    </row>
    <row r="1739" spans="2:23" ht="15" customHeight="1" x14ac:dyDescent="0.25">
      <c r="B1739" t="s">
        <v>3135</v>
      </c>
      <c r="C1739" s="1">
        <v>41070.522083333337</v>
      </c>
      <c r="D1739">
        <v>125000</v>
      </c>
      <c r="E1739" t="s">
        <v>171</v>
      </c>
      <c r="F1739" t="s">
        <v>45</v>
      </c>
      <c r="G1739" t="s">
        <v>12</v>
      </c>
      <c r="H1739" t="s">
        <v>10</v>
      </c>
      <c r="I1739">
        <v>10</v>
      </c>
      <c r="J1739" t="str">
        <f>VLOOKUP(tblSalaries[[#This Row],[clean Country]],tblCountries[[#All],[Mapping]:[Region]],2,FALSE)</f>
        <v>USA</v>
      </c>
      <c r="L1739" s="9">
        <f>IF($T1739,tblSalaries[[#This Row],[Salary in USD]],"")</f>
        <v>125000</v>
      </c>
      <c r="M1739" s="9" t="str">
        <f>IF($T1739,tblSalaries[[#This Row],[Your Job Title]],"")</f>
        <v>project manager</v>
      </c>
      <c r="N1739" s="9" t="str">
        <f>IF($T1739,tblSalaries[[#This Row],[Job Type]],"")</f>
        <v>Manager</v>
      </c>
      <c r="O1739" s="9" t="str">
        <f>IF($T1739,tblSalaries[[#This Row],[clean Country]],"")</f>
        <v>USA</v>
      </c>
      <c r="P1739" s="9" t="str">
        <f>IF($T1739,tblSalaries[[#This Row],[How many hours of a day you work on Excel]],"")</f>
        <v>All the 8 hours baby, all the 8!</v>
      </c>
      <c r="Q1739" s="9">
        <f>IF($T1739,tblSalaries[[#This Row],[Years of Experience]],"")</f>
        <v>10</v>
      </c>
      <c r="R1739" s="9" t="str">
        <f>IF($T1739,tblSalaries[[#This Row],[Region]],"")</f>
        <v>USA</v>
      </c>
      <c r="T1739" s="11">
        <f t="shared" si="27"/>
        <v>1</v>
      </c>
      <c r="U1739" s="11">
        <f>VLOOKUP(tblSalaries[[#This Row],[Region]],SReg,2,FALSE)</f>
        <v>1</v>
      </c>
      <c r="V1739" s="11">
        <f>VLOOKUP(tblSalaries[[#This Row],[How many hours of a day you work on Excel]],SHours,2,FALSE)</f>
        <v>1</v>
      </c>
      <c r="W1739" s="11">
        <f>IF(tblSalaries[[#This Row],[Years of Experience]]="",Filters!$I$10,VLOOKUP(tblSalaries[[#This Row],[Years of Experience]],Filters!$G$3:$I$9,3,TRUE))</f>
        <v>1</v>
      </c>
    </row>
    <row r="1740" spans="2:23" ht="15" customHeight="1" x14ac:dyDescent="0.25">
      <c r="B1740" t="s">
        <v>3136</v>
      </c>
      <c r="C1740" s="1">
        <v>41070.624062499999</v>
      </c>
      <c r="D1740">
        <v>23150.291693675339</v>
      </c>
      <c r="E1740" t="s">
        <v>45</v>
      </c>
      <c r="F1740" t="s">
        <v>45</v>
      </c>
      <c r="G1740" t="s">
        <v>6</v>
      </c>
      <c r="H1740" t="s">
        <v>10</v>
      </c>
      <c r="I1740">
        <v>9</v>
      </c>
      <c r="J1740" t="str">
        <f>VLOOKUP(tblSalaries[[#This Row],[clean Country]],tblCountries[[#All],[Mapping]:[Region]],2,FALSE)</f>
        <v>APAC</v>
      </c>
      <c r="L1740" s="9" t="str">
        <f>IF($T1740,tblSalaries[[#This Row],[Salary in USD]],"")</f>
        <v/>
      </c>
      <c r="M1740" s="9" t="str">
        <f>IF($T1740,tblSalaries[[#This Row],[Your Job Title]],"")</f>
        <v/>
      </c>
      <c r="N1740" s="9" t="str">
        <f>IF($T1740,tblSalaries[[#This Row],[Job Type]],"")</f>
        <v/>
      </c>
      <c r="O1740" s="9" t="str">
        <f>IF($T1740,tblSalaries[[#This Row],[clean Country]],"")</f>
        <v/>
      </c>
      <c r="P1740" s="9" t="str">
        <f>IF($T1740,tblSalaries[[#This Row],[How many hours of a day you work on Excel]],"")</f>
        <v/>
      </c>
      <c r="Q1740" s="9" t="str">
        <f>IF($T1740,tblSalaries[[#This Row],[Years of Experience]],"")</f>
        <v/>
      </c>
      <c r="R1740" s="9" t="str">
        <f>IF($T1740,tblSalaries[[#This Row],[Region]],"")</f>
        <v/>
      </c>
      <c r="T1740" s="11">
        <f t="shared" si="27"/>
        <v>0</v>
      </c>
      <c r="U1740" s="11">
        <f>VLOOKUP(tblSalaries[[#This Row],[Region]],SReg,2,FALSE)</f>
        <v>0</v>
      </c>
      <c r="V1740" s="11">
        <f>VLOOKUP(tblSalaries[[#This Row],[How many hours of a day you work on Excel]],SHours,2,FALSE)</f>
        <v>1</v>
      </c>
      <c r="W1740" s="11">
        <f>IF(tblSalaries[[#This Row],[Years of Experience]]="",Filters!$I$10,VLOOKUP(tblSalaries[[#This Row],[Years of Experience]],Filters!$G$3:$I$9,3,TRUE))</f>
        <v>0</v>
      </c>
    </row>
    <row r="1741" spans="2:23" ht="15" customHeight="1" x14ac:dyDescent="0.25">
      <c r="B1741" t="s">
        <v>3137</v>
      </c>
      <c r="C1741" s="1">
        <v>41070.63890046296</v>
      </c>
      <c r="D1741">
        <v>12000</v>
      </c>
      <c r="E1741" t="s">
        <v>1311</v>
      </c>
      <c r="F1741" t="s">
        <v>233</v>
      </c>
      <c r="G1741" t="s">
        <v>6</v>
      </c>
      <c r="H1741" t="s">
        <v>15</v>
      </c>
      <c r="I1741">
        <v>7</v>
      </c>
      <c r="J1741" t="str">
        <f>VLOOKUP(tblSalaries[[#This Row],[clean Country]],tblCountries[[#All],[Mapping]:[Region]],2,FALSE)</f>
        <v>APAC</v>
      </c>
      <c r="L1741" s="9" t="str">
        <f>IF($T1741,tblSalaries[[#This Row],[Salary in USD]],"")</f>
        <v/>
      </c>
      <c r="M1741" s="9" t="str">
        <f>IF($T1741,tblSalaries[[#This Row],[Your Job Title]],"")</f>
        <v/>
      </c>
      <c r="N1741" s="9" t="str">
        <f>IF($T1741,tblSalaries[[#This Row],[Job Type]],"")</f>
        <v/>
      </c>
      <c r="O1741" s="9" t="str">
        <f>IF($T1741,tblSalaries[[#This Row],[clean Country]],"")</f>
        <v/>
      </c>
      <c r="P1741" s="9" t="str">
        <f>IF($T1741,tblSalaries[[#This Row],[How many hours of a day you work on Excel]],"")</f>
        <v/>
      </c>
      <c r="Q1741" s="9" t="str">
        <f>IF($T1741,tblSalaries[[#This Row],[Years of Experience]],"")</f>
        <v/>
      </c>
      <c r="R1741" s="9" t="str">
        <f>IF($T1741,tblSalaries[[#This Row],[Region]],"")</f>
        <v/>
      </c>
      <c r="T1741" s="11">
        <f t="shared" si="27"/>
        <v>0</v>
      </c>
      <c r="U1741" s="11">
        <f>VLOOKUP(tblSalaries[[#This Row],[Region]],SReg,2,FALSE)</f>
        <v>0</v>
      </c>
      <c r="V1741" s="11">
        <f>VLOOKUP(tblSalaries[[#This Row],[How many hours of a day you work on Excel]],SHours,2,FALSE)</f>
        <v>0</v>
      </c>
      <c r="W1741" s="11">
        <f>IF(tblSalaries[[#This Row],[Years of Experience]]="",Filters!$I$10,VLOOKUP(tblSalaries[[#This Row],[Years of Experience]],Filters!$G$3:$I$9,3,TRUE))</f>
        <v>0</v>
      </c>
    </row>
    <row r="1742" spans="2:23" ht="15" customHeight="1" x14ac:dyDescent="0.25">
      <c r="B1742" t="s">
        <v>3138</v>
      </c>
      <c r="C1742" s="1">
        <v>41070.666168981479</v>
      </c>
      <c r="D1742">
        <v>30000</v>
      </c>
      <c r="E1742" t="s">
        <v>1312</v>
      </c>
      <c r="F1742" t="s">
        <v>17</v>
      </c>
      <c r="G1742" t="s">
        <v>814</v>
      </c>
      <c r="H1742" t="s">
        <v>22</v>
      </c>
      <c r="I1742">
        <v>12</v>
      </c>
      <c r="J1742" t="str">
        <f>VLOOKUP(tblSalaries[[#This Row],[clean Country]],tblCountries[[#All],[Mapping]:[Region]],2,FALSE)</f>
        <v>EMEA</v>
      </c>
      <c r="L1742" s="9" t="str">
        <f>IF($T1742,tblSalaries[[#This Row],[Salary in USD]],"")</f>
        <v/>
      </c>
      <c r="M1742" s="9" t="str">
        <f>IF($T1742,tblSalaries[[#This Row],[Your Job Title]],"")</f>
        <v/>
      </c>
      <c r="N1742" s="9" t="str">
        <f>IF($T1742,tblSalaries[[#This Row],[Job Type]],"")</f>
        <v/>
      </c>
      <c r="O1742" s="9" t="str">
        <f>IF($T1742,tblSalaries[[#This Row],[clean Country]],"")</f>
        <v/>
      </c>
      <c r="P1742" s="9" t="str">
        <f>IF($T1742,tblSalaries[[#This Row],[How many hours of a day you work on Excel]],"")</f>
        <v/>
      </c>
      <c r="Q1742" s="9" t="str">
        <f>IF($T1742,tblSalaries[[#This Row],[Years of Experience]],"")</f>
        <v/>
      </c>
      <c r="R1742" s="9" t="str">
        <f>IF($T1742,tblSalaries[[#This Row],[Region]],"")</f>
        <v/>
      </c>
      <c r="T1742" s="11">
        <f t="shared" si="27"/>
        <v>0</v>
      </c>
      <c r="U1742" s="11">
        <f>VLOOKUP(tblSalaries[[#This Row],[Region]],SReg,2,FALSE)</f>
        <v>0</v>
      </c>
      <c r="V1742" s="11">
        <f>VLOOKUP(tblSalaries[[#This Row],[How many hours of a day you work on Excel]],SHours,2,FALSE)</f>
        <v>0</v>
      </c>
      <c r="W1742" s="11">
        <f>IF(tblSalaries[[#This Row],[Years of Experience]]="",Filters!$I$10,VLOOKUP(tblSalaries[[#This Row],[Years of Experience]],Filters!$G$3:$I$9,3,TRUE))</f>
        <v>1</v>
      </c>
    </row>
    <row r="1743" spans="2:23" ht="15" customHeight="1" x14ac:dyDescent="0.25">
      <c r="B1743" t="s">
        <v>3139</v>
      </c>
      <c r="C1743" s="1">
        <v>41070.723009259258</v>
      </c>
      <c r="D1743">
        <v>91468.759607395754</v>
      </c>
      <c r="E1743" t="s">
        <v>1313</v>
      </c>
      <c r="F1743" t="s">
        <v>45</v>
      </c>
      <c r="G1743" t="s">
        <v>696</v>
      </c>
      <c r="H1743" t="s">
        <v>22</v>
      </c>
      <c r="I1743">
        <v>3</v>
      </c>
      <c r="J1743" t="str">
        <f>VLOOKUP(tblSalaries[[#This Row],[clean Country]],tblCountries[[#All],[Mapping]:[Region]],2,FALSE)</f>
        <v>EMEA</v>
      </c>
      <c r="L1743" s="9" t="str">
        <f>IF($T1743,tblSalaries[[#This Row],[Salary in USD]],"")</f>
        <v/>
      </c>
      <c r="M1743" s="9" t="str">
        <f>IF($T1743,tblSalaries[[#This Row],[Your Job Title]],"")</f>
        <v/>
      </c>
      <c r="N1743" s="9" t="str">
        <f>IF($T1743,tblSalaries[[#This Row],[Job Type]],"")</f>
        <v/>
      </c>
      <c r="O1743" s="9" t="str">
        <f>IF($T1743,tblSalaries[[#This Row],[clean Country]],"")</f>
        <v/>
      </c>
      <c r="P1743" s="9" t="str">
        <f>IF($T1743,tblSalaries[[#This Row],[How many hours of a day you work on Excel]],"")</f>
        <v/>
      </c>
      <c r="Q1743" s="9" t="str">
        <f>IF($T1743,tblSalaries[[#This Row],[Years of Experience]],"")</f>
        <v/>
      </c>
      <c r="R1743" s="9" t="str">
        <f>IF($T1743,tblSalaries[[#This Row],[Region]],"")</f>
        <v/>
      </c>
      <c r="T1743" s="11">
        <f t="shared" si="27"/>
        <v>0</v>
      </c>
      <c r="U1743" s="11">
        <f>VLOOKUP(tblSalaries[[#This Row],[Region]],SReg,2,FALSE)</f>
        <v>0</v>
      </c>
      <c r="V1743" s="11">
        <f>VLOOKUP(tblSalaries[[#This Row],[How many hours of a day you work on Excel]],SHours,2,FALSE)</f>
        <v>0</v>
      </c>
      <c r="W1743" s="11">
        <f>IF(tblSalaries[[#This Row],[Years of Experience]]="",Filters!$I$10,VLOOKUP(tblSalaries[[#This Row],[Years of Experience]],Filters!$G$3:$I$9,3,TRUE))</f>
        <v>0</v>
      </c>
    </row>
    <row r="1744" spans="2:23" ht="15" customHeight="1" x14ac:dyDescent="0.25">
      <c r="B1744" t="s">
        <v>3140</v>
      </c>
      <c r="C1744" s="1">
        <v>41070.854432870372</v>
      </c>
      <c r="D1744">
        <v>35148.775467100437</v>
      </c>
      <c r="E1744" t="s">
        <v>1314</v>
      </c>
      <c r="F1744" t="s">
        <v>17</v>
      </c>
      <c r="G1744" t="s">
        <v>59</v>
      </c>
      <c r="H1744" t="s">
        <v>10</v>
      </c>
      <c r="I1744">
        <v>4</v>
      </c>
      <c r="J1744" t="str">
        <f>VLOOKUP(tblSalaries[[#This Row],[clean Country]],tblCountries[[#All],[Mapping]:[Region]],2,FALSE)</f>
        <v>EMEA</v>
      </c>
      <c r="L1744" s="9" t="str">
        <f>IF($T1744,tblSalaries[[#This Row],[Salary in USD]],"")</f>
        <v/>
      </c>
      <c r="M1744" s="9" t="str">
        <f>IF($T1744,tblSalaries[[#This Row],[Your Job Title]],"")</f>
        <v/>
      </c>
      <c r="N1744" s="9" t="str">
        <f>IF($T1744,tblSalaries[[#This Row],[Job Type]],"")</f>
        <v/>
      </c>
      <c r="O1744" s="9" t="str">
        <f>IF($T1744,tblSalaries[[#This Row],[clean Country]],"")</f>
        <v/>
      </c>
      <c r="P1744" s="9" t="str">
        <f>IF($T1744,tblSalaries[[#This Row],[How many hours of a day you work on Excel]],"")</f>
        <v/>
      </c>
      <c r="Q1744" s="9" t="str">
        <f>IF($T1744,tblSalaries[[#This Row],[Years of Experience]],"")</f>
        <v/>
      </c>
      <c r="R1744" s="9" t="str">
        <f>IF($T1744,tblSalaries[[#This Row],[Region]],"")</f>
        <v/>
      </c>
      <c r="T1744" s="11">
        <f t="shared" si="27"/>
        <v>0</v>
      </c>
      <c r="U1744" s="11">
        <f>VLOOKUP(tblSalaries[[#This Row],[Region]],SReg,2,FALSE)</f>
        <v>0</v>
      </c>
      <c r="V1744" s="11">
        <f>VLOOKUP(tblSalaries[[#This Row],[How many hours of a day you work on Excel]],SHours,2,FALSE)</f>
        <v>1</v>
      </c>
      <c r="W1744" s="11">
        <f>IF(tblSalaries[[#This Row],[Years of Experience]]="",Filters!$I$10,VLOOKUP(tblSalaries[[#This Row],[Years of Experience]],Filters!$G$3:$I$9,3,TRUE))</f>
        <v>0</v>
      </c>
    </row>
    <row r="1745" spans="2:23" ht="15" customHeight="1" x14ac:dyDescent="0.25">
      <c r="B1745" t="s">
        <v>3141</v>
      </c>
      <c r="C1745" s="1">
        <v>41070.911458333336</v>
      </c>
      <c r="D1745">
        <v>49153.119414418252</v>
      </c>
      <c r="E1745" t="s">
        <v>1315</v>
      </c>
      <c r="F1745" t="s">
        <v>45</v>
      </c>
      <c r="G1745" t="s">
        <v>59</v>
      </c>
      <c r="H1745" t="s">
        <v>7</v>
      </c>
      <c r="I1745">
        <v>7</v>
      </c>
      <c r="J1745" t="str">
        <f>VLOOKUP(tblSalaries[[#This Row],[clean Country]],tblCountries[[#All],[Mapping]:[Region]],2,FALSE)</f>
        <v>EMEA</v>
      </c>
      <c r="L1745" s="9" t="str">
        <f>IF($T1745,tblSalaries[[#This Row],[Salary in USD]],"")</f>
        <v/>
      </c>
      <c r="M1745" s="9" t="str">
        <f>IF($T1745,tblSalaries[[#This Row],[Your Job Title]],"")</f>
        <v/>
      </c>
      <c r="N1745" s="9" t="str">
        <f>IF($T1745,tblSalaries[[#This Row],[Job Type]],"")</f>
        <v/>
      </c>
      <c r="O1745" s="9" t="str">
        <f>IF($T1745,tblSalaries[[#This Row],[clean Country]],"")</f>
        <v/>
      </c>
      <c r="P1745" s="9" t="str">
        <f>IF($T1745,tblSalaries[[#This Row],[How many hours of a day you work on Excel]],"")</f>
        <v/>
      </c>
      <c r="Q1745" s="9" t="str">
        <f>IF($T1745,tblSalaries[[#This Row],[Years of Experience]],"")</f>
        <v/>
      </c>
      <c r="R1745" s="9" t="str">
        <f>IF($T1745,tblSalaries[[#This Row],[Region]],"")</f>
        <v/>
      </c>
      <c r="T1745" s="11">
        <f t="shared" si="27"/>
        <v>0</v>
      </c>
      <c r="U1745" s="11">
        <f>VLOOKUP(tblSalaries[[#This Row],[Region]],SReg,2,FALSE)</f>
        <v>0</v>
      </c>
      <c r="V1745" s="11">
        <f>VLOOKUP(tblSalaries[[#This Row],[How many hours of a day you work on Excel]],SHours,2,FALSE)</f>
        <v>1</v>
      </c>
      <c r="W1745" s="11">
        <f>IF(tblSalaries[[#This Row],[Years of Experience]]="",Filters!$I$10,VLOOKUP(tblSalaries[[#This Row],[Years of Experience]],Filters!$G$3:$I$9,3,TRUE))</f>
        <v>0</v>
      </c>
    </row>
    <row r="1746" spans="2:23" ht="15" customHeight="1" x14ac:dyDescent="0.25">
      <c r="B1746" t="s">
        <v>3142</v>
      </c>
      <c r="C1746" s="1">
        <v>41071.133090277777</v>
      </c>
      <c r="D1746">
        <v>2671.1875031163854</v>
      </c>
      <c r="E1746" t="s">
        <v>388</v>
      </c>
      <c r="F1746" t="s">
        <v>233</v>
      </c>
      <c r="G1746" t="s">
        <v>6</v>
      </c>
      <c r="H1746" t="s">
        <v>15</v>
      </c>
      <c r="I1746">
        <v>1</v>
      </c>
      <c r="J1746" t="str">
        <f>VLOOKUP(tblSalaries[[#This Row],[clean Country]],tblCountries[[#All],[Mapping]:[Region]],2,FALSE)</f>
        <v>APAC</v>
      </c>
      <c r="L1746" s="9" t="str">
        <f>IF($T1746,tblSalaries[[#This Row],[Salary in USD]],"")</f>
        <v/>
      </c>
      <c r="M1746" s="9" t="str">
        <f>IF($T1746,tblSalaries[[#This Row],[Your Job Title]],"")</f>
        <v/>
      </c>
      <c r="N1746" s="9" t="str">
        <f>IF($T1746,tblSalaries[[#This Row],[Job Type]],"")</f>
        <v/>
      </c>
      <c r="O1746" s="9" t="str">
        <f>IF($T1746,tblSalaries[[#This Row],[clean Country]],"")</f>
        <v/>
      </c>
      <c r="P1746" s="9" t="str">
        <f>IF($T1746,tblSalaries[[#This Row],[How many hours of a day you work on Excel]],"")</f>
        <v/>
      </c>
      <c r="Q1746" s="9" t="str">
        <f>IF($T1746,tblSalaries[[#This Row],[Years of Experience]],"")</f>
        <v/>
      </c>
      <c r="R1746" s="9" t="str">
        <f>IF($T1746,tblSalaries[[#This Row],[Region]],"")</f>
        <v/>
      </c>
      <c r="T1746" s="11">
        <f t="shared" si="27"/>
        <v>0</v>
      </c>
      <c r="U1746" s="11">
        <f>VLOOKUP(tblSalaries[[#This Row],[Region]],SReg,2,FALSE)</f>
        <v>0</v>
      </c>
      <c r="V1746" s="11">
        <f>VLOOKUP(tblSalaries[[#This Row],[How many hours of a day you work on Excel]],SHours,2,FALSE)</f>
        <v>0</v>
      </c>
      <c r="W1746" s="11">
        <f>IF(tblSalaries[[#This Row],[Years of Experience]]="",Filters!$I$10,VLOOKUP(tblSalaries[[#This Row],[Years of Experience]],Filters!$G$3:$I$9,3,TRUE))</f>
        <v>0</v>
      </c>
    </row>
    <row r="1747" spans="2:23" ht="15" customHeight="1" x14ac:dyDescent="0.25">
      <c r="B1747" t="s">
        <v>3143</v>
      </c>
      <c r="C1747" s="1">
        <v>41071.249409722222</v>
      </c>
      <c r="D1747">
        <v>42556.81334581667</v>
      </c>
      <c r="E1747" t="s">
        <v>1316</v>
      </c>
      <c r="F1747" t="s">
        <v>45</v>
      </c>
      <c r="G1747" t="s">
        <v>59</v>
      </c>
      <c r="H1747" t="s">
        <v>7</v>
      </c>
      <c r="I1747">
        <v>3</v>
      </c>
      <c r="J1747" t="str">
        <f>VLOOKUP(tblSalaries[[#This Row],[clean Country]],tblCountries[[#All],[Mapping]:[Region]],2,FALSE)</f>
        <v>EMEA</v>
      </c>
      <c r="L1747" s="9" t="str">
        <f>IF($T1747,tblSalaries[[#This Row],[Salary in USD]],"")</f>
        <v/>
      </c>
      <c r="M1747" s="9" t="str">
        <f>IF($T1747,tblSalaries[[#This Row],[Your Job Title]],"")</f>
        <v/>
      </c>
      <c r="N1747" s="9" t="str">
        <f>IF($T1747,tblSalaries[[#This Row],[Job Type]],"")</f>
        <v/>
      </c>
      <c r="O1747" s="9" t="str">
        <f>IF($T1747,tblSalaries[[#This Row],[clean Country]],"")</f>
        <v/>
      </c>
      <c r="P1747" s="9" t="str">
        <f>IF($T1747,tblSalaries[[#This Row],[How many hours of a day you work on Excel]],"")</f>
        <v/>
      </c>
      <c r="Q1747" s="9" t="str">
        <f>IF($T1747,tblSalaries[[#This Row],[Years of Experience]],"")</f>
        <v/>
      </c>
      <c r="R1747" s="9" t="str">
        <f>IF($T1747,tblSalaries[[#This Row],[Region]],"")</f>
        <v/>
      </c>
      <c r="T1747" s="11">
        <f t="shared" si="27"/>
        <v>0</v>
      </c>
      <c r="U1747" s="11">
        <f>VLOOKUP(tblSalaries[[#This Row],[Region]],SReg,2,FALSE)</f>
        <v>0</v>
      </c>
      <c r="V1747" s="11">
        <f>VLOOKUP(tblSalaries[[#This Row],[How many hours of a day you work on Excel]],SHours,2,FALSE)</f>
        <v>1</v>
      </c>
      <c r="W1747" s="11">
        <f>IF(tblSalaries[[#This Row],[Years of Experience]]="",Filters!$I$10,VLOOKUP(tblSalaries[[#This Row],[Years of Experience]],Filters!$G$3:$I$9,3,TRUE))</f>
        <v>0</v>
      </c>
    </row>
    <row r="1748" spans="2:23" ht="15" customHeight="1" x14ac:dyDescent="0.25">
      <c r="B1748" t="s">
        <v>3144</v>
      </c>
      <c r="C1748" s="1">
        <v>41071.249942129631</v>
      </c>
      <c r="D1748">
        <v>42556.81334581667</v>
      </c>
      <c r="E1748" t="s">
        <v>1316</v>
      </c>
      <c r="F1748" t="s">
        <v>45</v>
      </c>
      <c r="G1748" t="s">
        <v>59</v>
      </c>
      <c r="H1748" t="s">
        <v>7</v>
      </c>
      <c r="I1748">
        <v>3</v>
      </c>
      <c r="J1748" t="str">
        <f>VLOOKUP(tblSalaries[[#This Row],[clean Country]],tblCountries[[#All],[Mapping]:[Region]],2,FALSE)</f>
        <v>EMEA</v>
      </c>
      <c r="L1748" s="9" t="str">
        <f>IF($T1748,tblSalaries[[#This Row],[Salary in USD]],"")</f>
        <v/>
      </c>
      <c r="M1748" s="9" t="str">
        <f>IF($T1748,tblSalaries[[#This Row],[Your Job Title]],"")</f>
        <v/>
      </c>
      <c r="N1748" s="9" t="str">
        <f>IF($T1748,tblSalaries[[#This Row],[Job Type]],"")</f>
        <v/>
      </c>
      <c r="O1748" s="9" t="str">
        <f>IF($T1748,tblSalaries[[#This Row],[clean Country]],"")</f>
        <v/>
      </c>
      <c r="P1748" s="9" t="str">
        <f>IF($T1748,tblSalaries[[#This Row],[How many hours of a day you work on Excel]],"")</f>
        <v/>
      </c>
      <c r="Q1748" s="9" t="str">
        <f>IF($T1748,tblSalaries[[#This Row],[Years of Experience]],"")</f>
        <v/>
      </c>
      <c r="R1748" s="9" t="str">
        <f>IF($T1748,tblSalaries[[#This Row],[Region]],"")</f>
        <v/>
      </c>
      <c r="T1748" s="11">
        <f t="shared" si="27"/>
        <v>0</v>
      </c>
      <c r="U1748" s="11">
        <f>VLOOKUP(tblSalaries[[#This Row],[Region]],SReg,2,FALSE)</f>
        <v>0</v>
      </c>
      <c r="V1748" s="11">
        <f>VLOOKUP(tblSalaries[[#This Row],[How many hours of a day you work on Excel]],SHours,2,FALSE)</f>
        <v>1</v>
      </c>
      <c r="W1748" s="11">
        <f>IF(tblSalaries[[#This Row],[Years of Experience]]="",Filters!$I$10,VLOOKUP(tblSalaries[[#This Row],[Years of Experience]],Filters!$G$3:$I$9,3,TRUE))</f>
        <v>0</v>
      </c>
    </row>
    <row r="1749" spans="2:23" ht="15" customHeight="1" x14ac:dyDescent="0.25">
      <c r="B1749" t="s">
        <v>3145</v>
      </c>
      <c r="C1749" s="1">
        <v>41071.419942129629</v>
      </c>
      <c r="D1749">
        <v>74461</v>
      </c>
      <c r="E1749" t="s">
        <v>1317</v>
      </c>
      <c r="F1749" t="s">
        <v>3392</v>
      </c>
      <c r="G1749" t="s">
        <v>12</v>
      </c>
      <c r="H1749" t="s">
        <v>22</v>
      </c>
      <c r="I1749">
        <v>9</v>
      </c>
      <c r="J1749" t="str">
        <f>VLOOKUP(tblSalaries[[#This Row],[clean Country]],tblCountries[[#All],[Mapping]:[Region]],2,FALSE)</f>
        <v>USA</v>
      </c>
      <c r="L1749" s="9" t="str">
        <f>IF($T1749,tblSalaries[[#This Row],[Salary in USD]],"")</f>
        <v/>
      </c>
      <c r="M1749" s="9" t="str">
        <f>IF($T1749,tblSalaries[[#This Row],[Your Job Title]],"")</f>
        <v/>
      </c>
      <c r="N1749" s="9" t="str">
        <f>IF($T1749,tblSalaries[[#This Row],[Job Type]],"")</f>
        <v/>
      </c>
      <c r="O1749" s="9" t="str">
        <f>IF($T1749,tblSalaries[[#This Row],[clean Country]],"")</f>
        <v/>
      </c>
      <c r="P1749" s="9" t="str">
        <f>IF($T1749,tblSalaries[[#This Row],[How many hours of a day you work on Excel]],"")</f>
        <v/>
      </c>
      <c r="Q1749" s="9" t="str">
        <f>IF($T1749,tblSalaries[[#This Row],[Years of Experience]],"")</f>
        <v/>
      </c>
      <c r="R1749" s="9" t="str">
        <f>IF($T1749,tblSalaries[[#This Row],[Region]],"")</f>
        <v/>
      </c>
      <c r="T1749" s="11">
        <f t="shared" si="27"/>
        <v>0</v>
      </c>
      <c r="U1749" s="11">
        <f>VLOOKUP(tblSalaries[[#This Row],[Region]],SReg,2,FALSE)</f>
        <v>1</v>
      </c>
      <c r="V1749" s="11">
        <f>VLOOKUP(tblSalaries[[#This Row],[How many hours of a day you work on Excel]],SHours,2,FALSE)</f>
        <v>0</v>
      </c>
      <c r="W1749" s="11">
        <f>IF(tblSalaries[[#This Row],[Years of Experience]]="",Filters!$I$10,VLOOKUP(tblSalaries[[#This Row],[Years of Experience]],Filters!$G$3:$I$9,3,TRUE))</f>
        <v>0</v>
      </c>
    </row>
    <row r="1750" spans="2:23" ht="15" customHeight="1" x14ac:dyDescent="0.25">
      <c r="B1750" t="s">
        <v>3146</v>
      </c>
      <c r="C1750" s="1">
        <v>41071.705324074072</v>
      </c>
      <c r="D1750">
        <v>41768.724209783031</v>
      </c>
      <c r="E1750" t="s">
        <v>1318</v>
      </c>
      <c r="F1750" t="s">
        <v>45</v>
      </c>
      <c r="G1750" t="s">
        <v>59</v>
      </c>
      <c r="H1750" t="s">
        <v>7</v>
      </c>
      <c r="I1750">
        <v>16</v>
      </c>
      <c r="J1750" t="str">
        <f>VLOOKUP(tblSalaries[[#This Row],[clean Country]],tblCountries[[#All],[Mapping]:[Region]],2,FALSE)</f>
        <v>EMEA</v>
      </c>
      <c r="L1750" s="9" t="str">
        <f>IF($T1750,tblSalaries[[#This Row],[Salary in USD]],"")</f>
        <v/>
      </c>
      <c r="M1750" s="9" t="str">
        <f>IF($T1750,tblSalaries[[#This Row],[Your Job Title]],"")</f>
        <v/>
      </c>
      <c r="N1750" s="9" t="str">
        <f>IF($T1750,tblSalaries[[#This Row],[Job Type]],"")</f>
        <v/>
      </c>
      <c r="O1750" s="9" t="str">
        <f>IF($T1750,tblSalaries[[#This Row],[clean Country]],"")</f>
        <v/>
      </c>
      <c r="P1750" s="9" t="str">
        <f>IF($T1750,tblSalaries[[#This Row],[How many hours of a day you work on Excel]],"")</f>
        <v/>
      </c>
      <c r="Q1750" s="9" t="str">
        <f>IF($T1750,tblSalaries[[#This Row],[Years of Experience]],"")</f>
        <v/>
      </c>
      <c r="R1750" s="9" t="str">
        <f>IF($T1750,tblSalaries[[#This Row],[Region]],"")</f>
        <v/>
      </c>
      <c r="T1750" s="11">
        <f t="shared" si="27"/>
        <v>0</v>
      </c>
      <c r="U1750" s="11">
        <f>VLOOKUP(tblSalaries[[#This Row],[Region]],SReg,2,FALSE)</f>
        <v>0</v>
      </c>
      <c r="V1750" s="11">
        <f>VLOOKUP(tblSalaries[[#This Row],[How many hours of a day you work on Excel]],SHours,2,FALSE)</f>
        <v>1</v>
      </c>
      <c r="W1750" s="11">
        <f>IF(tblSalaries[[#This Row],[Years of Experience]]="",Filters!$I$10,VLOOKUP(tblSalaries[[#This Row],[Years of Experience]],Filters!$G$3:$I$9,3,TRUE))</f>
        <v>1</v>
      </c>
    </row>
    <row r="1751" spans="2:23" ht="15" customHeight="1" x14ac:dyDescent="0.25">
      <c r="B1751" t="s">
        <v>3147</v>
      </c>
      <c r="C1751" s="1">
        <v>41071.709699074076</v>
      </c>
      <c r="D1751">
        <v>8547.8000099724322</v>
      </c>
      <c r="E1751" t="s">
        <v>1319</v>
      </c>
      <c r="F1751" t="s">
        <v>17</v>
      </c>
      <c r="G1751" t="s">
        <v>6</v>
      </c>
      <c r="H1751" t="s">
        <v>7</v>
      </c>
      <c r="I1751">
        <v>1</v>
      </c>
      <c r="J1751" t="str">
        <f>VLOOKUP(tblSalaries[[#This Row],[clean Country]],tblCountries[[#All],[Mapping]:[Region]],2,FALSE)</f>
        <v>APAC</v>
      </c>
      <c r="L1751" s="9" t="str">
        <f>IF($T1751,tblSalaries[[#This Row],[Salary in USD]],"")</f>
        <v/>
      </c>
      <c r="M1751" s="9" t="str">
        <f>IF($T1751,tblSalaries[[#This Row],[Your Job Title]],"")</f>
        <v/>
      </c>
      <c r="N1751" s="9" t="str">
        <f>IF($T1751,tblSalaries[[#This Row],[Job Type]],"")</f>
        <v/>
      </c>
      <c r="O1751" s="9" t="str">
        <f>IF($T1751,tblSalaries[[#This Row],[clean Country]],"")</f>
        <v/>
      </c>
      <c r="P1751" s="9" t="str">
        <f>IF($T1751,tblSalaries[[#This Row],[How many hours of a day you work on Excel]],"")</f>
        <v/>
      </c>
      <c r="Q1751" s="9" t="str">
        <f>IF($T1751,tblSalaries[[#This Row],[Years of Experience]],"")</f>
        <v/>
      </c>
      <c r="R1751" s="9" t="str">
        <f>IF($T1751,tblSalaries[[#This Row],[Region]],"")</f>
        <v/>
      </c>
      <c r="T1751" s="11">
        <f t="shared" si="27"/>
        <v>0</v>
      </c>
      <c r="U1751" s="11">
        <f>VLOOKUP(tblSalaries[[#This Row],[Region]],SReg,2,FALSE)</f>
        <v>0</v>
      </c>
      <c r="V1751" s="11">
        <f>VLOOKUP(tblSalaries[[#This Row],[How many hours of a day you work on Excel]],SHours,2,FALSE)</f>
        <v>1</v>
      </c>
      <c r="W1751" s="11">
        <f>IF(tblSalaries[[#This Row],[Years of Experience]]="",Filters!$I$10,VLOOKUP(tblSalaries[[#This Row],[Years of Experience]],Filters!$G$3:$I$9,3,TRUE))</f>
        <v>0</v>
      </c>
    </row>
    <row r="1752" spans="2:23" ht="15" customHeight="1" x14ac:dyDescent="0.25">
      <c r="B1752" t="s">
        <v>3148</v>
      </c>
      <c r="C1752" s="1">
        <v>41071.746087962965</v>
      </c>
      <c r="D1752">
        <v>2400</v>
      </c>
      <c r="E1752" t="s">
        <v>1320</v>
      </c>
      <c r="F1752" t="s">
        <v>17</v>
      </c>
      <c r="G1752" t="s">
        <v>6</v>
      </c>
      <c r="H1752" t="s">
        <v>15</v>
      </c>
      <c r="I1752">
        <v>3</v>
      </c>
      <c r="J1752" t="str">
        <f>VLOOKUP(tblSalaries[[#This Row],[clean Country]],tblCountries[[#All],[Mapping]:[Region]],2,FALSE)</f>
        <v>APAC</v>
      </c>
      <c r="L1752" s="9" t="str">
        <f>IF($T1752,tblSalaries[[#This Row],[Salary in USD]],"")</f>
        <v/>
      </c>
      <c r="M1752" s="9" t="str">
        <f>IF($T1752,tblSalaries[[#This Row],[Your Job Title]],"")</f>
        <v/>
      </c>
      <c r="N1752" s="9" t="str">
        <f>IF($T1752,tblSalaries[[#This Row],[Job Type]],"")</f>
        <v/>
      </c>
      <c r="O1752" s="9" t="str">
        <f>IF($T1752,tblSalaries[[#This Row],[clean Country]],"")</f>
        <v/>
      </c>
      <c r="P1752" s="9" t="str">
        <f>IF($T1752,tblSalaries[[#This Row],[How many hours of a day you work on Excel]],"")</f>
        <v/>
      </c>
      <c r="Q1752" s="9" t="str">
        <f>IF($T1752,tblSalaries[[#This Row],[Years of Experience]],"")</f>
        <v/>
      </c>
      <c r="R1752" s="9" t="str">
        <f>IF($T1752,tblSalaries[[#This Row],[Region]],"")</f>
        <v/>
      </c>
      <c r="T1752" s="11">
        <f t="shared" si="27"/>
        <v>0</v>
      </c>
      <c r="U1752" s="11">
        <f>VLOOKUP(tblSalaries[[#This Row],[Region]],SReg,2,FALSE)</f>
        <v>0</v>
      </c>
      <c r="V1752" s="11">
        <f>VLOOKUP(tblSalaries[[#This Row],[How many hours of a day you work on Excel]],SHours,2,FALSE)</f>
        <v>0</v>
      </c>
      <c r="W1752" s="11">
        <f>IF(tblSalaries[[#This Row],[Years of Experience]]="",Filters!$I$10,VLOOKUP(tblSalaries[[#This Row],[Years of Experience]],Filters!$G$3:$I$9,3,TRUE))</f>
        <v>0</v>
      </c>
    </row>
    <row r="1753" spans="2:23" ht="15" customHeight="1" x14ac:dyDescent="0.25">
      <c r="B1753" t="s">
        <v>3149</v>
      </c>
      <c r="C1753" s="1">
        <v>41071.819988425923</v>
      </c>
      <c r="D1753">
        <v>3000</v>
      </c>
      <c r="E1753" t="s">
        <v>566</v>
      </c>
      <c r="F1753" t="s">
        <v>17</v>
      </c>
      <c r="G1753" t="s">
        <v>344</v>
      </c>
      <c r="H1753" t="s">
        <v>22</v>
      </c>
      <c r="I1753">
        <v>12</v>
      </c>
      <c r="J1753" t="str">
        <f>VLOOKUP(tblSalaries[[#This Row],[clean Country]],tblCountries[[#All],[Mapping]:[Region]],2,FALSE)</f>
        <v>APAC</v>
      </c>
      <c r="L1753" s="9" t="str">
        <f>IF($T1753,tblSalaries[[#This Row],[Salary in USD]],"")</f>
        <v/>
      </c>
      <c r="M1753" s="9" t="str">
        <f>IF($T1753,tblSalaries[[#This Row],[Your Job Title]],"")</f>
        <v/>
      </c>
      <c r="N1753" s="9" t="str">
        <f>IF($T1753,tblSalaries[[#This Row],[Job Type]],"")</f>
        <v/>
      </c>
      <c r="O1753" s="9" t="str">
        <f>IF($T1753,tblSalaries[[#This Row],[clean Country]],"")</f>
        <v/>
      </c>
      <c r="P1753" s="9" t="str">
        <f>IF($T1753,tblSalaries[[#This Row],[How many hours of a day you work on Excel]],"")</f>
        <v/>
      </c>
      <c r="Q1753" s="9" t="str">
        <f>IF($T1753,tblSalaries[[#This Row],[Years of Experience]],"")</f>
        <v/>
      </c>
      <c r="R1753" s="9" t="str">
        <f>IF($T1753,tblSalaries[[#This Row],[Region]],"")</f>
        <v/>
      </c>
      <c r="T1753" s="11">
        <f t="shared" si="27"/>
        <v>0</v>
      </c>
      <c r="U1753" s="11">
        <f>VLOOKUP(tblSalaries[[#This Row],[Region]],SReg,2,FALSE)</f>
        <v>0</v>
      </c>
      <c r="V1753" s="11">
        <f>VLOOKUP(tblSalaries[[#This Row],[How many hours of a day you work on Excel]],SHours,2,FALSE)</f>
        <v>0</v>
      </c>
      <c r="W1753" s="11">
        <f>IF(tblSalaries[[#This Row],[Years of Experience]]="",Filters!$I$10,VLOOKUP(tblSalaries[[#This Row],[Years of Experience]],Filters!$G$3:$I$9,3,TRUE))</f>
        <v>1</v>
      </c>
    </row>
    <row r="1754" spans="2:23" ht="15" customHeight="1" x14ac:dyDescent="0.25">
      <c r="B1754" t="s">
        <v>3150</v>
      </c>
      <c r="C1754" s="1">
        <v>41071.830972222226</v>
      </c>
      <c r="D1754">
        <v>11000</v>
      </c>
      <c r="E1754" t="s">
        <v>1043</v>
      </c>
      <c r="F1754" t="s">
        <v>17</v>
      </c>
      <c r="G1754" t="s">
        <v>6</v>
      </c>
      <c r="H1754" t="s">
        <v>7</v>
      </c>
      <c r="I1754">
        <v>2</v>
      </c>
      <c r="J1754" t="str">
        <f>VLOOKUP(tblSalaries[[#This Row],[clean Country]],tblCountries[[#All],[Mapping]:[Region]],2,FALSE)</f>
        <v>APAC</v>
      </c>
      <c r="L1754" s="9" t="str">
        <f>IF($T1754,tblSalaries[[#This Row],[Salary in USD]],"")</f>
        <v/>
      </c>
      <c r="M1754" s="9" t="str">
        <f>IF($T1754,tblSalaries[[#This Row],[Your Job Title]],"")</f>
        <v/>
      </c>
      <c r="N1754" s="9" t="str">
        <f>IF($T1754,tblSalaries[[#This Row],[Job Type]],"")</f>
        <v/>
      </c>
      <c r="O1754" s="9" t="str">
        <f>IF($T1754,tblSalaries[[#This Row],[clean Country]],"")</f>
        <v/>
      </c>
      <c r="P1754" s="9" t="str">
        <f>IF($T1754,tblSalaries[[#This Row],[How many hours of a day you work on Excel]],"")</f>
        <v/>
      </c>
      <c r="Q1754" s="9" t="str">
        <f>IF($T1754,tblSalaries[[#This Row],[Years of Experience]],"")</f>
        <v/>
      </c>
      <c r="R1754" s="9" t="str">
        <f>IF($T1754,tblSalaries[[#This Row],[Region]],"")</f>
        <v/>
      </c>
      <c r="T1754" s="11">
        <f t="shared" si="27"/>
        <v>0</v>
      </c>
      <c r="U1754" s="11">
        <f>VLOOKUP(tblSalaries[[#This Row],[Region]],SReg,2,FALSE)</f>
        <v>0</v>
      </c>
      <c r="V1754" s="11">
        <f>VLOOKUP(tblSalaries[[#This Row],[How many hours of a day you work on Excel]],SHours,2,FALSE)</f>
        <v>1</v>
      </c>
      <c r="W1754" s="11">
        <f>IF(tblSalaries[[#This Row],[Years of Experience]]="",Filters!$I$10,VLOOKUP(tblSalaries[[#This Row],[Years of Experience]],Filters!$G$3:$I$9,3,TRUE))</f>
        <v>0</v>
      </c>
    </row>
    <row r="1755" spans="2:23" ht="15" customHeight="1" x14ac:dyDescent="0.25">
      <c r="B1755" t="s">
        <v>3151</v>
      </c>
      <c r="C1755" s="1">
        <v>41071.877500000002</v>
      </c>
      <c r="D1755">
        <v>40000</v>
      </c>
      <c r="E1755" t="s">
        <v>620</v>
      </c>
      <c r="F1755" t="s">
        <v>17</v>
      </c>
      <c r="G1755" t="s">
        <v>12</v>
      </c>
      <c r="H1755" t="s">
        <v>15</v>
      </c>
      <c r="I1755">
        <v>2</v>
      </c>
      <c r="J1755" t="str">
        <f>VLOOKUP(tblSalaries[[#This Row],[clean Country]],tblCountries[[#All],[Mapping]:[Region]],2,FALSE)</f>
        <v>USA</v>
      </c>
      <c r="L1755" s="9" t="str">
        <f>IF($T1755,tblSalaries[[#This Row],[Salary in USD]],"")</f>
        <v/>
      </c>
      <c r="M1755" s="9" t="str">
        <f>IF($T1755,tblSalaries[[#This Row],[Your Job Title]],"")</f>
        <v/>
      </c>
      <c r="N1755" s="9" t="str">
        <f>IF($T1755,tblSalaries[[#This Row],[Job Type]],"")</f>
        <v/>
      </c>
      <c r="O1755" s="9" t="str">
        <f>IF($T1755,tblSalaries[[#This Row],[clean Country]],"")</f>
        <v/>
      </c>
      <c r="P1755" s="9" t="str">
        <f>IF($T1755,tblSalaries[[#This Row],[How many hours of a day you work on Excel]],"")</f>
        <v/>
      </c>
      <c r="Q1755" s="9" t="str">
        <f>IF($T1755,tblSalaries[[#This Row],[Years of Experience]],"")</f>
        <v/>
      </c>
      <c r="R1755" s="9" t="str">
        <f>IF($T1755,tblSalaries[[#This Row],[Region]],"")</f>
        <v/>
      </c>
      <c r="T1755" s="11">
        <f t="shared" si="27"/>
        <v>0</v>
      </c>
      <c r="U1755" s="11">
        <f>VLOOKUP(tblSalaries[[#This Row],[Region]],SReg,2,FALSE)</f>
        <v>1</v>
      </c>
      <c r="V1755" s="11">
        <f>VLOOKUP(tblSalaries[[#This Row],[How many hours of a day you work on Excel]],SHours,2,FALSE)</f>
        <v>0</v>
      </c>
      <c r="W1755" s="11">
        <f>IF(tblSalaries[[#This Row],[Years of Experience]]="",Filters!$I$10,VLOOKUP(tblSalaries[[#This Row],[Years of Experience]],Filters!$G$3:$I$9,3,TRUE))</f>
        <v>0</v>
      </c>
    </row>
    <row r="1756" spans="2:23" ht="15" customHeight="1" x14ac:dyDescent="0.25">
      <c r="B1756" t="s">
        <v>3152</v>
      </c>
      <c r="C1756" s="1">
        <v>41071.895474537036</v>
      </c>
      <c r="D1756">
        <v>3600</v>
      </c>
      <c r="E1756" t="s">
        <v>17</v>
      </c>
      <c r="F1756" t="s">
        <v>17</v>
      </c>
      <c r="G1756" t="s">
        <v>6</v>
      </c>
      <c r="H1756" t="s">
        <v>7</v>
      </c>
      <c r="I1756">
        <v>1</v>
      </c>
      <c r="J1756" t="str">
        <f>VLOOKUP(tblSalaries[[#This Row],[clean Country]],tblCountries[[#All],[Mapping]:[Region]],2,FALSE)</f>
        <v>APAC</v>
      </c>
      <c r="L1756" s="9" t="str">
        <f>IF($T1756,tblSalaries[[#This Row],[Salary in USD]],"")</f>
        <v/>
      </c>
      <c r="M1756" s="9" t="str">
        <f>IF($T1756,tblSalaries[[#This Row],[Your Job Title]],"")</f>
        <v/>
      </c>
      <c r="N1756" s="9" t="str">
        <f>IF($T1756,tblSalaries[[#This Row],[Job Type]],"")</f>
        <v/>
      </c>
      <c r="O1756" s="9" t="str">
        <f>IF($T1756,tblSalaries[[#This Row],[clean Country]],"")</f>
        <v/>
      </c>
      <c r="P1756" s="9" t="str">
        <f>IF($T1756,tblSalaries[[#This Row],[How many hours of a day you work on Excel]],"")</f>
        <v/>
      </c>
      <c r="Q1756" s="9" t="str">
        <f>IF($T1756,tblSalaries[[#This Row],[Years of Experience]],"")</f>
        <v/>
      </c>
      <c r="R1756" s="9" t="str">
        <f>IF($T1756,tblSalaries[[#This Row],[Region]],"")</f>
        <v/>
      </c>
      <c r="T1756" s="11">
        <f t="shared" si="27"/>
        <v>0</v>
      </c>
      <c r="U1756" s="11">
        <f>VLOOKUP(tblSalaries[[#This Row],[Region]],SReg,2,FALSE)</f>
        <v>0</v>
      </c>
      <c r="V1756" s="11">
        <f>VLOOKUP(tblSalaries[[#This Row],[How many hours of a day you work on Excel]],SHours,2,FALSE)</f>
        <v>1</v>
      </c>
      <c r="W1756" s="11">
        <f>IF(tblSalaries[[#This Row],[Years of Experience]]="",Filters!$I$10,VLOOKUP(tblSalaries[[#This Row],[Years of Experience]],Filters!$G$3:$I$9,3,TRUE))</f>
        <v>0</v>
      </c>
    </row>
    <row r="1757" spans="2:23" ht="15" customHeight="1" x14ac:dyDescent="0.25">
      <c r="B1757" t="s">
        <v>3153</v>
      </c>
      <c r="C1757" s="1">
        <v>41071.911273148151</v>
      </c>
      <c r="D1757">
        <v>56600</v>
      </c>
      <c r="E1757" t="s">
        <v>1321</v>
      </c>
      <c r="F1757" t="s">
        <v>45</v>
      </c>
      <c r="G1757" t="s">
        <v>12</v>
      </c>
      <c r="H1757" t="s">
        <v>7</v>
      </c>
      <c r="I1757">
        <v>12</v>
      </c>
      <c r="J1757" t="str">
        <f>VLOOKUP(tblSalaries[[#This Row],[clean Country]],tblCountries[[#All],[Mapping]:[Region]],2,FALSE)</f>
        <v>USA</v>
      </c>
      <c r="L1757" s="9">
        <f>IF($T1757,tblSalaries[[#This Row],[Salary in USD]],"")</f>
        <v>56600</v>
      </c>
      <c r="M1757" s="9" t="str">
        <f>IF($T1757,tblSalaries[[#This Row],[Your Job Title]],"")</f>
        <v>ECommerce Manager</v>
      </c>
      <c r="N1757" s="9" t="str">
        <f>IF($T1757,tblSalaries[[#This Row],[Job Type]],"")</f>
        <v>Manager</v>
      </c>
      <c r="O1757" s="9" t="str">
        <f>IF($T1757,tblSalaries[[#This Row],[clean Country]],"")</f>
        <v>USA</v>
      </c>
      <c r="P1757" s="9" t="str">
        <f>IF($T1757,tblSalaries[[#This Row],[How many hours of a day you work on Excel]],"")</f>
        <v>4 to 6 hours a day</v>
      </c>
      <c r="Q1757" s="9">
        <f>IF($T1757,tblSalaries[[#This Row],[Years of Experience]],"")</f>
        <v>12</v>
      </c>
      <c r="R1757" s="9" t="str">
        <f>IF($T1757,tblSalaries[[#This Row],[Region]],"")</f>
        <v>USA</v>
      </c>
      <c r="T1757" s="11">
        <f t="shared" si="27"/>
        <v>1</v>
      </c>
      <c r="U1757" s="11">
        <f>VLOOKUP(tblSalaries[[#This Row],[Region]],SReg,2,FALSE)</f>
        <v>1</v>
      </c>
      <c r="V1757" s="11">
        <f>VLOOKUP(tblSalaries[[#This Row],[How many hours of a day you work on Excel]],SHours,2,FALSE)</f>
        <v>1</v>
      </c>
      <c r="W1757" s="11">
        <f>IF(tblSalaries[[#This Row],[Years of Experience]]="",Filters!$I$10,VLOOKUP(tblSalaries[[#This Row],[Years of Experience]],Filters!$G$3:$I$9,3,TRUE))</f>
        <v>1</v>
      </c>
    </row>
    <row r="1758" spans="2:23" ht="15" customHeight="1" x14ac:dyDescent="0.25">
      <c r="B1758" t="s">
        <v>3154</v>
      </c>
      <c r="C1758" s="1">
        <v>41071.931539351855</v>
      </c>
      <c r="D1758">
        <v>33600</v>
      </c>
      <c r="E1758" t="s">
        <v>581</v>
      </c>
      <c r="F1758" t="s">
        <v>17</v>
      </c>
      <c r="G1758" t="s">
        <v>142</v>
      </c>
      <c r="H1758" t="s">
        <v>10</v>
      </c>
      <c r="I1758">
        <v>2</v>
      </c>
      <c r="J1758" t="str">
        <f>VLOOKUP(tblSalaries[[#This Row],[clean Country]],tblCountries[[#All],[Mapping]:[Region]],2,FALSE)</f>
        <v>APAC</v>
      </c>
      <c r="L1758" s="9" t="str">
        <f>IF($T1758,tblSalaries[[#This Row],[Salary in USD]],"")</f>
        <v/>
      </c>
      <c r="M1758" s="9" t="str">
        <f>IF($T1758,tblSalaries[[#This Row],[Your Job Title]],"")</f>
        <v/>
      </c>
      <c r="N1758" s="9" t="str">
        <f>IF($T1758,tblSalaries[[#This Row],[Job Type]],"")</f>
        <v/>
      </c>
      <c r="O1758" s="9" t="str">
        <f>IF($T1758,tblSalaries[[#This Row],[clean Country]],"")</f>
        <v/>
      </c>
      <c r="P1758" s="9" t="str">
        <f>IF($T1758,tblSalaries[[#This Row],[How many hours of a day you work on Excel]],"")</f>
        <v/>
      </c>
      <c r="Q1758" s="9" t="str">
        <f>IF($T1758,tblSalaries[[#This Row],[Years of Experience]],"")</f>
        <v/>
      </c>
      <c r="R1758" s="9" t="str">
        <f>IF($T1758,tblSalaries[[#This Row],[Region]],"")</f>
        <v/>
      </c>
      <c r="T1758" s="11">
        <f t="shared" si="27"/>
        <v>0</v>
      </c>
      <c r="U1758" s="11">
        <f>VLOOKUP(tblSalaries[[#This Row],[Region]],SReg,2,FALSE)</f>
        <v>0</v>
      </c>
      <c r="V1758" s="11">
        <f>VLOOKUP(tblSalaries[[#This Row],[How many hours of a day you work on Excel]],SHours,2,FALSE)</f>
        <v>1</v>
      </c>
      <c r="W1758" s="11">
        <f>IF(tblSalaries[[#This Row],[Years of Experience]]="",Filters!$I$10,VLOOKUP(tblSalaries[[#This Row],[Years of Experience]],Filters!$G$3:$I$9,3,TRUE))</f>
        <v>0</v>
      </c>
    </row>
    <row r="1759" spans="2:23" ht="15" customHeight="1" x14ac:dyDescent="0.25">
      <c r="B1759" t="s">
        <v>3155</v>
      </c>
      <c r="C1759" s="1">
        <v>41071.931944444441</v>
      </c>
      <c r="D1759">
        <v>33600</v>
      </c>
      <c r="E1759" t="s">
        <v>581</v>
      </c>
      <c r="F1759" t="s">
        <v>17</v>
      </c>
      <c r="G1759" t="s">
        <v>142</v>
      </c>
      <c r="H1759" t="s">
        <v>10</v>
      </c>
      <c r="I1759">
        <v>2</v>
      </c>
      <c r="J1759" t="str">
        <f>VLOOKUP(tblSalaries[[#This Row],[clean Country]],tblCountries[[#All],[Mapping]:[Region]],2,FALSE)</f>
        <v>APAC</v>
      </c>
      <c r="L1759" s="9" t="str">
        <f>IF($T1759,tblSalaries[[#This Row],[Salary in USD]],"")</f>
        <v/>
      </c>
      <c r="M1759" s="9" t="str">
        <f>IF($T1759,tblSalaries[[#This Row],[Your Job Title]],"")</f>
        <v/>
      </c>
      <c r="N1759" s="9" t="str">
        <f>IF($T1759,tblSalaries[[#This Row],[Job Type]],"")</f>
        <v/>
      </c>
      <c r="O1759" s="9" t="str">
        <f>IF($T1759,tblSalaries[[#This Row],[clean Country]],"")</f>
        <v/>
      </c>
      <c r="P1759" s="9" t="str">
        <f>IF($T1759,tblSalaries[[#This Row],[How many hours of a day you work on Excel]],"")</f>
        <v/>
      </c>
      <c r="Q1759" s="9" t="str">
        <f>IF($T1759,tblSalaries[[#This Row],[Years of Experience]],"")</f>
        <v/>
      </c>
      <c r="R1759" s="9" t="str">
        <f>IF($T1759,tblSalaries[[#This Row],[Region]],"")</f>
        <v/>
      </c>
      <c r="T1759" s="11">
        <f t="shared" si="27"/>
        <v>0</v>
      </c>
      <c r="U1759" s="11">
        <f>VLOOKUP(tblSalaries[[#This Row],[Region]],SReg,2,FALSE)</f>
        <v>0</v>
      </c>
      <c r="V1759" s="11">
        <f>VLOOKUP(tblSalaries[[#This Row],[How many hours of a day you work on Excel]],SHours,2,FALSE)</f>
        <v>1</v>
      </c>
      <c r="W1759" s="11">
        <f>IF(tblSalaries[[#This Row],[Years of Experience]]="",Filters!$I$10,VLOOKUP(tblSalaries[[#This Row],[Years of Experience]],Filters!$G$3:$I$9,3,TRUE))</f>
        <v>0</v>
      </c>
    </row>
    <row r="1760" spans="2:23" ht="15" customHeight="1" x14ac:dyDescent="0.25">
      <c r="B1760" t="s">
        <v>3156</v>
      </c>
      <c r="C1760" s="1">
        <v>41072.018136574072</v>
      </c>
      <c r="D1760">
        <v>100000</v>
      </c>
      <c r="E1760" t="s">
        <v>215</v>
      </c>
      <c r="F1760" t="s">
        <v>17</v>
      </c>
      <c r="G1760" t="s">
        <v>12</v>
      </c>
      <c r="H1760" t="s">
        <v>10</v>
      </c>
      <c r="I1760">
        <v>12</v>
      </c>
      <c r="J1760" t="str">
        <f>VLOOKUP(tblSalaries[[#This Row],[clean Country]],tblCountries[[#All],[Mapping]:[Region]],2,FALSE)</f>
        <v>USA</v>
      </c>
      <c r="L1760" s="9">
        <f>IF($T1760,tblSalaries[[#This Row],[Salary in USD]],"")</f>
        <v>100000</v>
      </c>
      <c r="M1760" s="9" t="str">
        <f>IF($T1760,tblSalaries[[#This Row],[Your Job Title]],"")</f>
        <v>analyst</v>
      </c>
      <c r="N1760" s="9" t="str">
        <f>IF($T1760,tblSalaries[[#This Row],[Job Type]],"")</f>
        <v>Analyst</v>
      </c>
      <c r="O1760" s="9" t="str">
        <f>IF($T1760,tblSalaries[[#This Row],[clean Country]],"")</f>
        <v>USA</v>
      </c>
      <c r="P1760" s="9" t="str">
        <f>IF($T1760,tblSalaries[[#This Row],[How many hours of a day you work on Excel]],"")</f>
        <v>All the 8 hours baby, all the 8!</v>
      </c>
      <c r="Q1760" s="9">
        <f>IF($T1760,tblSalaries[[#This Row],[Years of Experience]],"")</f>
        <v>12</v>
      </c>
      <c r="R1760" s="9" t="str">
        <f>IF($T1760,tblSalaries[[#This Row],[Region]],"")</f>
        <v>USA</v>
      </c>
      <c r="T1760" s="11">
        <f t="shared" si="27"/>
        <v>1</v>
      </c>
      <c r="U1760" s="11">
        <f>VLOOKUP(tblSalaries[[#This Row],[Region]],SReg,2,FALSE)</f>
        <v>1</v>
      </c>
      <c r="V1760" s="11">
        <f>VLOOKUP(tblSalaries[[#This Row],[How many hours of a day you work on Excel]],SHours,2,FALSE)</f>
        <v>1</v>
      </c>
      <c r="W1760" s="11">
        <f>IF(tblSalaries[[#This Row],[Years of Experience]]="",Filters!$I$10,VLOOKUP(tblSalaries[[#This Row],[Years of Experience]],Filters!$G$3:$I$9,3,TRUE))</f>
        <v>1</v>
      </c>
    </row>
    <row r="1761" spans="2:23" ht="15" customHeight="1" x14ac:dyDescent="0.25">
      <c r="B1761" t="s">
        <v>3157</v>
      </c>
      <c r="C1761" s="1">
        <v>41072.080000000002</v>
      </c>
      <c r="D1761">
        <v>39334.460921213074</v>
      </c>
      <c r="E1761" t="s">
        <v>1322</v>
      </c>
      <c r="F1761" t="s">
        <v>17</v>
      </c>
      <c r="G1761" t="s">
        <v>74</v>
      </c>
      <c r="H1761" t="s">
        <v>22</v>
      </c>
      <c r="I1761">
        <v>1</v>
      </c>
      <c r="J1761" t="str">
        <f>VLOOKUP(tblSalaries[[#This Row],[clean Country]],tblCountries[[#All],[Mapping]:[Region]],2,FALSE)</f>
        <v>CAN</v>
      </c>
      <c r="L1761" s="9" t="str">
        <f>IF($T1761,tblSalaries[[#This Row],[Salary in USD]],"")</f>
        <v/>
      </c>
      <c r="M1761" s="9" t="str">
        <f>IF($T1761,tblSalaries[[#This Row],[Your Job Title]],"")</f>
        <v/>
      </c>
      <c r="N1761" s="9" t="str">
        <f>IF($T1761,tblSalaries[[#This Row],[Job Type]],"")</f>
        <v/>
      </c>
      <c r="O1761" s="9" t="str">
        <f>IF($T1761,tblSalaries[[#This Row],[clean Country]],"")</f>
        <v/>
      </c>
      <c r="P1761" s="9" t="str">
        <f>IF($T1761,tblSalaries[[#This Row],[How many hours of a day you work on Excel]],"")</f>
        <v/>
      </c>
      <c r="Q1761" s="9" t="str">
        <f>IF($T1761,tblSalaries[[#This Row],[Years of Experience]],"")</f>
        <v/>
      </c>
      <c r="R1761" s="9" t="str">
        <f>IF($T1761,tblSalaries[[#This Row],[Region]],"")</f>
        <v/>
      </c>
      <c r="T1761" s="11">
        <f t="shared" si="27"/>
        <v>0</v>
      </c>
      <c r="U1761" s="11">
        <f>VLOOKUP(tblSalaries[[#This Row],[Region]],SReg,2,FALSE)</f>
        <v>0</v>
      </c>
      <c r="V1761" s="11">
        <f>VLOOKUP(tblSalaries[[#This Row],[How many hours of a day you work on Excel]],SHours,2,FALSE)</f>
        <v>0</v>
      </c>
      <c r="W1761" s="11">
        <f>IF(tblSalaries[[#This Row],[Years of Experience]]="",Filters!$I$10,VLOOKUP(tblSalaries[[#This Row],[Years of Experience]],Filters!$G$3:$I$9,3,TRUE))</f>
        <v>0</v>
      </c>
    </row>
    <row r="1762" spans="2:23" ht="15" customHeight="1" x14ac:dyDescent="0.25">
      <c r="B1762" t="s">
        <v>3158</v>
      </c>
      <c r="C1762" s="1">
        <v>41072.081944444442</v>
      </c>
      <c r="D1762">
        <v>7123.1666749770275</v>
      </c>
      <c r="E1762" t="s">
        <v>35</v>
      </c>
      <c r="F1762" t="s">
        <v>17</v>
      </c>
      <c r="G1762" t="s">
        <v>6</v>
      </c>
      <c r="H1762" t="s">
        <v>15</v>
      </c>
      <c r="I1762">
        <v>3</v>
      </c>
      <c r="J1762" t="str">
        <f>VLOOKUP(tblSalaries[[#This Row],[clean Country]],tblCountries[[#All],[Mapping]:[Region]],2,FALSE)</f>
        <v>APAC</v>
      </c>
      <c r="L1762" s="9" t="str">
        <f>IF($T1762,tblSalaries[[#This Row],[Salary in USD]],"")</f>
        <v/>
      </c>
      <c r="M1762" s="9" t="str">
        <f>IF($T1762,tblSalaries[[#This Row],[Your Job Title]],"")</f>
        <v/>
      </c>
      <c r="N1762" s="9" t="str">
        <f>IF($T1762,tblSalaries[[#This Row],[Job Type]],"")</f>
        <v/>
      </c>
      <c r="O1762" s="9" t="str">
        <f>IF($T1762,tblSalaries[[#This Row],[clean Country]],"")</f>
        <v/>
      </c>
      <c r="P1762" s="9" t="str">
        <f>IF($T1762,tblSalaries[[#This Row],[How many hours of a day you work on Excel]],"")</f>
        <v/>
      </c>
      <c r="Q1762" s="9" t="str">
        <f>IF($T1762,tblSalaries[[#This Row],[Years of Experience]],"")</f>
        <v/>
      </c>
      <c r="R1762" s="9" t="str">
        <f>IF($T1762,tblSalaries[[#This Row],[Region]],"")</f>
        <v/>
      </c>
      <c r="T1762" s="11">
        <f t="shared" si="27"/>
        <v>0</v>
      </c>
      <c r="U1762" s="11">
        <f>VLOOKUP(tblSalaries[[#This Row],[Region]],SReg,2,FALSE)</f>
        <v>0</v>
      </c>
      <c r="V1762" s="11">
        <f>VLOOKUP(tblSalaries[[#This Row],[How many hours of a day you work on Excel]],SHours,2,FALSE)</f>
        <v>0</v>
      </c>
      <c r="W1762" s="11">
        <f>IF(tblSalaries[[#This Row],[Years of Experience]]="",Filters!$I$10,VLOOKUP(tblSalaries[[#This Row],[Years of Experience]],Filters!$G$3:$I$9,3,TRUE))</f>
        <v>0</v>
      </c>
    </row>
    <row r="1763" spans="2:23" ht="15" customHeight="1" x14ac:dyDescent="0.25">
      <c r="B1763" t="s">
        <v>3159</v>
      </c>
      <c r="C1763" s="1">
        <v>41072.113391203704</v>
      </c>
      <c r="D1763">
        <v>65000</v>
      </c>
      <c r="E1763" t="s">
        <v>1323</v>
      </c>
      <c r="F1763" t="s">
        <v>17</v>
      </c>
      <c r="G1763" t="s">
        <v>12</v>
      </c>
      <c r="H1763" t="s">
        <v>7</v>
      </c>
      <c r="I1763">
        <v>14</v>
      </c>
      <c r="J1763" t="str">
        <f>VLOOKUP(tblSalaries[[#This Row],[clean Country]],tblCountries[[#All],[Mapping]:[Region]],2,FALSE)</f>
        <v>USA</v>
      </c>
      <c r="L1763" s="9">
        <f>IF($T1763,tblSalaries[[#This Row],[Salary in USD]],"")</f>
        <v>65000</v>
      </c>
      <c r="M1763" s="9" t="str">
        <f>IF($T1763,tblSalaries[[#This Row],[Your Job Title]],"")</f>
        <v>Sr Financial Systems Analyst</v>
      </c>
      <c r="N1763" s="9" t="str">
        <f>IF($T1763,tblSalaries[[#This Row],[Job Type]],"")</f>
        <v>Analyst</v>
      </c>
      <c r="O1763" s="9" t="str">
        <f>IF($T1763,tblSalaries[[#This Row],[clean Country]],"")</f>
        <v>USA</v>
      </c>
      <c r="P1763" s="9" t="str">
        <f>IF($T1763,tblSalaries[[#This Row],[How many hours of a day you work on Excel]],"")</f>
        <v>4 to 6 hours a day</v>
      </c>
      <c r="Q1763" s="9">
        <f>IF($T1763,tblSalaries[[#This Row],[Years of Experience]],"")</f>
        <v>14</v>
      </c>
      <c r="R1763" s="9" t="str">
        <f>IF($T1763,tblSalaries[[#This Row],[Region]],"")</f>
        <v>USA</v>
      </c>
      <c r="T1763" s="11">
        <f t="shared" si="27"/>
        <v>1</v>
      </c>
      <c r="U1763" s="11">
        <f>VLOOKUP(tblSalaries[[#This Row],[Region]],SReg,2,FALSE)</f>
        <v>1</v>
      </c>
      <c r="V1763" s="11">
        <f>VLOOKUP(tblSalaries[[#This Row],[How many hours of a day you work on Excel]],SHours,2,FALSE)</f>
        <v>1</v>
      </c>
      <c r="W1763" s="11">
        <f>IF(tblSalaries[[#This Row],[Years of Experience]]="",Filters!$I$10,VLOOKUP(tblSalaries[[#This Row],[Years of Experience]],Filters!$G$3:$I$9,3,TRUE))</f>
        <v>1</v>
      </c>
    </row>
    <row r="1764" spans="2:23" ht="15" customHeight="1" x14ac:dyDescent="0.25">
      <c r="B1764" t="s">
        <v>3160</v>
      </c>
      <c r="C1764" s="1">
        <v>41072.124490740738</v>
      </c>
      <c r="D1764">
        <v>65000</v>
      </c>
      <c r="E1764" t="s">
        <v>126</v>
      </c>
      <c r="F1764" t="s">
        <v>17</v>
      </c>
      <c r="G1764" t="s">
        <v>12</v>
      </c>
      <c r="H1764" t="s">
        <v>15</v>
      </c>
      <c r="I1764">
        <v>10</v>
      </c>
      <c r="J1764" t="str">
        <f>VLOOKUP(tblSalaries[[#This Row],[clean Country]],tblCountries[[#All],[Mapping]:[Region]],2,FALSE)</f>
        <v>USA</v>
      </c>
      <c r="L1764" s="9" t="str">
        <f>IF($T1764,tblSalaries[[#This Row],[Salary in USD]],"")</f>
        <v/>
      </c>
      <c r="M1764" s="9" t="str">
        <f>IF($T1764,tblSalaries[[#This Row],[Your Job Title]],"")</f>
        <v/>
      </c>
      <c r="N1764" s="9" t="str">
        <f>IF($T1764,tblSalaries[[#This Row],[Job Type]],"")</f>
        <v/>
      </c>
      <c r="O1764" s="9" t="str">
        <f>IF($T1764,tblSalaries[[#This Row],[clean Country]],"")</f>
        <v/>
      </c>
      <c r="P1764" s="9" t="str">
        <f>IF($T1764,tblSalaries[[#This Row],[How many hours of a day you work on Excel]],"")</f>
        <v/>
      </c>
      <c r="Q1764" s="9" t="str">
        <f>IF($T1764,tblSalaries[[#This Row],[Years of Experience]],"")</f>
        <v/>
      </c>
      <c r="R1764" s="9" t="str">
        <f>IF($T1764,tblSalaries[[#This Row],[Region]],"")</f>
        <v/>
      </c>
      <c r="T1764" s="11">
        <f t="shared" si="27"/>
        <v>0</v>
      </c>
      <c r="U1764" s="11">
        <f>VLOOKUP(tblSalaries[[#This Row],[Region]],SReg,2,FALSE)</f>
        <v>1</v>
      </c>
      <c r="V1764" s="11">
        <f>VLOOKUP(tblSalaries[[#This Row],[How many hours of a day you work on Excel]],SHours,2,FALSE)</f>
        <v>0</v>
      </c>
      <c r="W1764" s="11">
        <f>IF(tblSalaries[[#This Row],[Years of Experience]]="",Filters!$I$10,VLOOKUP(tblSalaries[[#This Row],[Years of Experience]],Filters!$G$3:$I$9,3,TRUE))</f>
        <v>1</v>
      </c>
    </row>
    <row r="1765" spans="2:23" ht="15" customHeight="1" x14ac:dyDescent="0.25">
      <c r="B1765" t="s">
        <v>3161</v>
      </c>
      <c r="C1765" s="1">
        <v>41072.147534722222</v>
      </c>
      <c r="D1765">
        <v>65000</v>
      </c>
      <c r="E1765" t="s">
        <v>246</v>
      </c>
      <c r="F1765" t="s">
        <v>391</v>
      </c>
      <c r="G1765" t="s">
        <v>12</v>
      </c>
      <c r="H1765" t="s">
        <v>15</v>
      </c>
      <c r="I1765">
        <v>13</v>
      </c>
      <c r="J1765" t="str">
        <f>VLOOKUP(tblSalaries[[#This Row],[clean Country]],tblCountries[[#All],[Mapping]:[Region]],2,FALSE)</f>
        <v>USA</v>
      </c>
      <c r="L1765" s="9" t="str">
        <f>IF($T1765,tblSalaries[[#This Row],[Salary in USD]],"")</f>
        <v/>
      </c>
      <c r="M1765" s="9" t="str">
        <f>IF($T1765,tblSalaries[[#This Row],[Your Job Title]],"")</f>
        <v/>
      </c>
      <c r="N1765" s="9" t="str">
        <f>IF($T1765,tblSalaries[[#This Row],[Job Type]],"")</f>
        <v/>
      </c>
      <c r="O1765" s="9" t="str">
        <f>IF($T1765,tblSalaries[[#This Row],[clean Country]],"")</f>
        <v/>
      </c>
      <c r="P1765" s="9" t="str">
        <f>IF($T1765,tblSalaries[[#This Row],[How many hours of a day you work on Excel]],"")</f>
        <v/>
      </c>
      <c r="Q1765" s="9" t="str">
        <f>IF($T1765,tblSalaries[[#This Row],[Years of Experience]],"")</f>
        <v/>
      </c>
      <c r="R1765" s="9" t="str">
        <f>IF($T1765,tblSalaries[[#This Row],[Region]],"")</f>
        <v/>
      </c>
      <c r="T1765" s="11">
        <f t="shared" si="27"/>
        <v>0</v>
      </c>
      <c r="U1765" s="11">
        <f>VLOOKUP(tblSalaries[[#This Row],[Region]],SReg,2,FALSE)</f>
        <v>1</v>
      </c>
      <c r="V1765" s="11">
        <f>VLOOKUP(tblSalaries[[#This Row],[How many hours of a day you work on Excel]],SHours,2,FALSE)</f>
        <v>0</v>
      </c>
      <c r="W1765" s="11">
        <f>IF(tblSalaries[[#This Row],[Years of Experience]]="",Filters!$I$10,VLOOKUP(tblSalaries[[#This Row],[Years of Experience]],Filters!$G$3:$I$9,3,TRUE))</f>
        <v>1</v>
      </c>
    </row>
    <row r="1766" spans="2:23" ht="15" customHeight="1" x14ac:dyDescent="0.25">
      <c r="B1766" t="s">
        <v>3162</v>
      </c>
      <c r="C1766" s="1">
        <v>41072.156539351854</v>
      </c>
      <c r="D1766">
        <v>76702.198796365497</v>
      </c>
      <c r="E1766" t="s">
        <v>1324</v>
      </c>
      <c r="F1766" t="s">
        <v>17</v>
      </c>
      <c r="G1766" t="s">
        <v>74</v>
      </c>
      <c r="H1766" t="s">
        <v>10</v>
      </c>
      <c r="I1766">
        <v>4</v>
      </c>
      <c r="J1766" t="str">
        <f>VLOOKUP(tblSalaries[[#This Row],[clean Country]],tblCountries[[#All],[Mapping]:[Region]],2,FALSE)</f>
        <v>CAN</v>
      </c>
      <c r="L1766" s="9" t="str">
        <f>IF($T1766,tblSalaries[[#This Row],[Salary in USD]],"")</f>
        <v/>
      </c>
      <c r="M1766" s="9" t="str">
        <f>IF($T1766,tblSalaries[[#This Row],[Your Job Title]],"")</f>
        <v/>
      </c>
      <c r="N1766" s="9" t="str">
        <f>IF($T1766,tblSalaries[[#This Row],[Job Type]],"")</f>
        <v/>
      </c>
      <c r="O1766" s="9" t="str">
        <f>IF($T1766,tblSalaries[[#This Row],[clean Country]],"")</f>
        <v/>
      </c>
      <c r="P1766" s="9" t="str">
        <f>IF($T1766,tblSalaries[[#This Row],[How many hours of a day you work on Excel]],"")</f>
        <v/>
      </c>
      <c r="Q1766" s="9" t="str">
        <f>IF($T1766,tblSalaries[[#This Row],[Years of Experience]],"")</f>
        <v/>
      </c>
      <c r="R1766" s="9" t="str">
        <f>IF($T1766,tblSalaries[[#This Row],[Region]],"")</f>
        <v/>
      </c>
      <c r="T1766" s="11">
        <f t="shared" si="27"/>
        <v>0</v>
      </c>
      <c r="U1766" s="11">
        <f>VLOOKUP(tblSalaries[[#This Row],[Region]],SReg,2,FALSE)</f>
        <v>0</v>
      </c>
      <c r="V1766" s="11">
        <f>VLOOKUP(tblSalaries[[#This Row],[How many hours of a day you work on Excel]],SHours,2,FALSE)</f>
        <v>1</v>
      </c>
      <c r="W1766" s="11">
        <f>IF(tblSalaries[[#This Row],[Years of Experience]]="",Filters!$I$10,VLOOKUP(tblSalaries[[#This Row],[Years of Experience]],Filters!$G$3:$I$9,3,TRUE))</f>
        <v>0</v>
      </c>
    </row>
    <row r="1767" spans="2:23" ht="15" customHeight="1" x14ac:dyDescent="0.25">
      <c r="B1767" t="s">
        <v>3163</v>
      </c>
      <c r="C1767" s="1">
        <v>41072.275138888886</v>
      </c>
      <c r="D1767">
        <v>63000</v>
      </c>
      <c r="E1767" t="s">
        <v>90</v>
      </c>
      <c r="F1767" t="s">
        <v>17</v>
      </c>
      <c r="G1767" t="s">
        <v>12</v>
      </c>
      <c r="H1767" t="s">
        <v>10</v>
      </c>
      <c r="I1767">
        <v>10</v>
      </c>
      <c r="J1767" t="str">
        <f>VLOOKUP(tblSalaries[[#This Row],[clean Country]],tblCountries[[#All],[Mapping]:[Region]],2,FALSE)</f>
        <v>USA</v>
      </c>
      <c r="L1767" s="9">
        <f>IF($T1767,tblSalaries[[#This Row],[Salary in USD]],"")</f>
        <v>63000</v>
      </c>
      <c r="M1767" s="9" t="str">
        <f>IF($T1767,tblSalaries[[#This Row],[Your Job Title]],"")</f>
        <v>Sales Analyst</v>
      </c>
      <c r="N1767" s="9" t="str">
        <f>IF($T1767,tblSalaries[[#This Row],[Job Type]],"")</f>
        <v>Analyst</v>
      </c>
      <c r="O1767" s="9" t="str">
        <f>IF($T1767,tblSalaries[[#This Row],[clean Country]],"")</f>
        <v>USA</v>
      </c>
      <c r="P1767" s="9" t="str">
        <f>IF($T1767,tblSalaries[[#This Row],[How many hours of a day you work on Excel]],"")</f>
        <v>All the 8 hours baby, all the 8!</v>
      </c>
      <c r="Q1767" s="9">
        <f>IF($T1767,tblSalaries[[#This Row],[Years of Experience]],"")</f>
        <v>10</v>
      </c>
      <c r="R1767" s="9" t="str">
        <f>IF($T1767,tblSalaries[[#This Row],[Region]],"")</f>
        <v>USA</v>
      </c>
      <c r="T1767" s="11">
        <f t="shared" si="27"/>
        <v>1</v>
      </c>
      <c r="U1767" s="11">
        <f>VLOOKUP(tblSalaries[[#This Row],[Region]],SReg,2,FALSE)</f>
        <v>1</v>
      </c>
      <c r="V1767" s="11">
        <f>VLOOKUP(tblSalaries[[#This Row],[How many hours of a day you work on Excel]],SHours,2,FALSE)</f>
        <v>1</v>
      </c>
      <c r="W1767" s="11">
        <f>IF(tblSalaries[[#This Row],[Years of Experience]]="",Filters!$I$10,VLOOKUP(tblSalaries[[#This Row],[Years of Experience]],Filters!$G$3:$I$9,3,TRUE))</f>
        <v>1</v>
      </c>
    </row>
    <row r="1768" spans="2:23" ht="15" customHeight="1" x14ac:dyDescent="0.25">
      <c r="B1768" t="s">
        <v>3164</v>
      </c>
      <c r="C1768" s="1">
        <v>41072.358506944445</v>
      </c>
      <c r="D1768">
        <v>87000</v>
      </c>
      <c r="E1768" t="s">
        <v>1325</v>
      </c>
      <c r="F1768" t="s">
        <v>3392</v>
      </c>
      <c r="G1768" t="s">
        <v>12</v>
      </c>
      <c r="H1768" t="s">
        <v>7</v>
      </c>
      <c r="I1768">
        <v>3</v>
      </c>
      <c r="J1768" t="str">
        <f>VLOOKUP(tblSalaries[[#This Row],[clean Country]],tblCountries[[#All],[Mapping]:[Region]],2,FALSE)</f>
        <v>USA</v>
      </c>
      <c r="L1768" s="9" t="str">
        <f>IF($T1768,tblSalaries[[#This Row],[Salary in USD]],"")</f>
        <v/>
      </c>
      <c r="M1768" s="9" t="str">
        <f>IF($T1768,tblSalaries[[#This Row],[Your Job Title]],"")</f>
        <v/>
      </c>
      <c r="N1768" s="9" t="str">
        <f>IF($T1768,tblSalaries[[#This Row],[Job Type]],"")</f>
        <v/>
      </c>
      <c r="O1768" s="9" t="str">
        <f>IF($T1768,tblSalaries[[#This Row],[clean Country]],"")</f>
        <v/>
      </c>
      <c r="P1768" s="9" t="str">
        <f>IF($T1768,tblSalaries[[#This Row],[How many hours of a day you work on Excel]],"")</f>
        <v/>
      </c>
      <c r="Q1768" s="9" t="str">
        <f>IF($T1768,tblSalaries[[#This Row],[Years of Experience]],"")</f>
        <v/>
      </c>
      <c r="R1768" s="9" t="str">
        <f>IF($T1768,tblSalaries[[#This Row],[Region]],"")</f>
        <v/>
      </c>
      <c r="T1768" s="11">
        <f t="shared" si="27"/>
        <v>0</v>
      </c>
      <c r="U1768" s="11">
        <f>VLOOKUP(tblSalaries[[#This Row],[Region]],SReg,2,FALSE)</f>
        <v>1</v>
      </c>
      <c r="V1768" s="11">
        <f>VLOOKUP(tblSalaries[[#This Row],[How many hours of a day you work on Excel]],SHours,2,FALSE)</f>
        <v>1</v>
      </c>
      <c r="W1768" s="11">
        <f>IF(tblSalaries[[#This Row],[Years of Experience]]="",Filters!$I$10,VLOOKUP(tblSalaries[[#This Row],[Years of Experience]],Filters!$G$3:$I$9,3,TRUE))</f>
        <v>0</v>
      </c>
    </row>
    <row r="1769" spans="2:23" ht="15" customHeight="1" x14ac:dyDescent="0.25">
      <c r="B1769" t="s">
        <v>3165</v>
      </c>
      <c r="C1769" s="1">
        <v>41072.365451388891</v>
      </c>
      <c r="D1769">
        <v>45000</v>
      </c>
      <c r="E1769" t="s">
        <v>1326</v>
      </c>
      <c r="F1769" t="s">
        <v>17</v>
      </c>
      <c r="G1769" t="s">
        <v>12</v>
      </c>
      <c r="H1769" t="s">
        <v>7</v>
      </c>
      <c r="I1769">
        <v>4</v>
      </c>
      <c r="J1769" t="str">
        <f>VLOOKUP(tblSalaries[[#This Row],[clean Country]],tblCountries[[#All],[Mapping]:[Region]],2,FALSE)</f>
        <v>USA</v>
      </c>
      <c r="L1769" s="9" t="str">
        <f>IF($T1769,tblSalaries[[#This Row],[Salary in USD]],"")</f>
        <v/>
      </c>
      <c r="M1769" s="9" t="str">
        <f>IF($T1769,tblSalaries[[#This Row],[Your Job Title]],"")</f>
        <v/>
      </c>
      <c r="N1769" s="9" t="str">
        <f>IF($T1769,tblSalaries[[#This Row],[Job Type]],"")</f>
        <v/>
      </c>
      <c r="O1769" s="9" t="str">
        <f>IF($T1769,tblSalaries[[#This Row],[clean Country]],"")</f>
        <v/>
      </c>
      <c r="P1769" s="9" t="str">
        <f>IF($T1769,tblSalaries[[#This Row],[How many hours of a day you work on Excel]],"")</f>
        <v/>
      </c>
      <c r="Q1769" s="9" t="str">
        <f>IF($T1769,tblSalaries[[#This Row],[Years of Experience]],"")</f>
        <v/>
      </c>
      <c r="R1769" s="9" t="str">
        <f>IF($T1769,tblSalaries[[#This Row],[Region]],"")</f>
        <v/>
      </c>
      <c r="T1769" s="11">
        <f t="shared" si="27"/>
        <v>0</v>
      </c>
      <c r="U1769" s="11">
        <f>VLOOKUP(tblSalaries[[#This Row],[Region]],SReg,2,FALSE)</f>
        <v>1</v>
      </c>
      <c r="V1769" s="11">
        <f>VLOOKUP(tblSalaries[[#This Row],[How many hours of a day you work on Excel]],SHours,2,FALSE)</f>
        <v>1</v>
      </c>
      <c r="W1769" s="11">
        <f>IF(tblSalaries[[#This Row],[Years of Experience]]="",Filters!$I$10,VLOOKUP(tblSalaries[[#This Row],[Years of Experience]],Filters!$G$3:$I$9,3,TRUE))</f>
        <v>0</v>
      </c>
    </row>
    <row r="1770" spans="2:23" ht="15" customHeight="1" x14ac:dyDescent="0.25">
      <c r="B1770" t="s">
        <v>3166</v>
      </c>
      <c r="C1770" s="1">
        <v>41072.510949074072</v>
      </c>
      <c r="D1770">
        <v>85000</v>
      </c>
      <c r="E1770" t="s">
        <v>1327</v>
      </c>
      <c r="F1770" t="s">
        <v>17</v>
      </c>
      <c r="G1770" t="s">
        <v>12</v>
      </c>
      <c r="H1770" t="s">
        <v>10</v>
      </c>
      <c r="I1770">
        <v>3</v>
      </c>
      <c r="J1770" t="str">
        <f>VLOOKUP(tblSalaries[[#This Row],[clean Country]],tblCountries[[#All],[Mapping]:[Region]],2,FALSE)</f>
        <v>USA</v>
      </c>
      <c r="L1770" s="9" t="str">
        <f>IF($T1770,tblSalaries[[#This Row],[Salary in USD]],"")</f>
        <v/>
      </c>
      <c r="M1770" s="9" t="str">
        <f>IF($T1770,tblSalaries[[#This Row],[Your Job Title]],"")</f>
        <v/>
      </c>
      <c r="N1770" s="9" t="str">
        <f>IF($T1770,tblSalaries[[#This Row],[Job Type]],"")</f>
        <v/>
      </c>
      <c r="O1770" s="9" t="str">
        <f>IF($T1770,tblSalaries[[#This Row],[clean Country]],"")</f>
        <v/>
      </c>
      <c r="P1770" s="9" t="str">
        <f>IF($T1770,tblSalaries[[#This Row],[How many hours of a day you work on Excel]],"")</f>
        <v/>
      </c>
      <c r="Q1770" s="9" t="str">
        <f>IF($T1770,tblSalaries[[#This Row],[Years of Experience]],"")</f>
        <v/>
      </c>
      <c r="R1770" s="9" t="str">
        <f>IF($T1770,tblSalaries[[#This Row],[Region]],"")</f>
        <v/>
      </c>
      <c r="T1770" s="11">
        <f t="shared" si="27"/>
        <v>0</v>
      </c>
      <c r="U1770" s="11">
        <f>VLOOKUP(tblSalaries[[#This Row],[Region]],SReg,2,FALSE)</f>
        <v>1</v>
      </c>
      <c r="V1770" s="11">
        <f>VLOOKUP(tblSalaries[[#This Row],[How many hours of a day you work on Excel]],SHours,2,FALSE)</f>
        <v>1</v>
      </c>
      <c r="W1770" s="11">
        <f>IF(tblSalaries[[#This Row],[Years of Experience]]="",Filters!$I$10,VLOOKUP(tblSalaries[[#This Row],[Years of Experience]],Filters!$G$3:$I$9,3,TRUE))</f>
        <v>0</v>
      </c>
    </row>
    <row r="1771" spans="2:23" ht="15" customHeight="1" x14ac:dyDescent="0.25">
      <c r="B1771" t="s">
        <v>3167</v>
      </c>
      <c r="C1771" s="1">
        <v>41072.631504629629</v>
      </c>
      <c r="D1771">
        <v>159105.90639881117</v>
      </c>
      <c r="E1771" t="s">
        <v>1328</v>
      </c>
      <c r="F1771" t="s">
        <v>233</v>
      </c>
      <c r="G1771" t="s">
        <v>70</v>
      </c>
      <c r="H1771" t="s">
        <v>15</v>
      </c>
      <c r="I1771">
        <v>12</v>
      </c>
      <c r="J1771" t="str">
        <f>VLOOKUP(tblSalaries[[#This Row],[clean Country]],tblCountries[[#All],[Mapping]:[Region]],2,FALSE)</f>
        <v>APAC</v>
      </c>
      <c r="L1771" s="9" t="str">
        <f>IF($T1771,tblSalaries[[#This Row],[Salary in USD]],"")</f>
        <v/>
      </c>
      <c r="M1771" s="9" t="str">
        <f>IF($T1771,tblSalaries[[#This Row],[Your Job Title]],"")</f>
        <v/>
      </c>
      <c r="N1771" s="9" t="str">
        <f>IF($T1771,tblSalaries[[#This Row],[Job Type]],"")</f>
        <v/>
      </c>
      <c r="O1771" s="9" t="str">
        <f>IF($T1771,tblSalaries[[#This Row],[clean Country]],"")</f>
        <v/>
      </c>
      <c r="P1771" s="9" t="str">
        <f>IF($T1771,tblSalaries[[#This Row],[How many hours of a day you work on Excel]],"")</f>
        <v/>
      </c>
      <c r="Q1771" s="9" t="str">
        <f>IF($T1771,tblSalaries[[#This Row],[Years of Experience]],"")</f>
        <v/>
      </c>
      <c r="R1771" s="9" t="str">
        <f>IF($T1771,tblSalaries[[#This Row],[Region]],"")</f>
        <v/>
      </c>
      <c r="T1771" s="11">
        <f t="shared" si="27"/>
        <v>0</v>
      </c>
      <c r="U1771" s="11">
        <f>VLOOKUP(tblSalaries[[#This Row],[Region]],SReg,2,FALSE)</f>
        <v>0</v>
      </c>
      <c r="V1771" s="11">
        <f>VLOOKUP(tblSalaries[[#This Row],[How many hours of a day you work on Excel]],SHours,2,FALSE)</f>
        <v>0</v>
      </c>
      <c r="W1771" s="11">
        <f>IF(tblSalaries[[#This Row],[Years of Experience]]="",Filters!$I$10,VLOOKUP(tblSalaries[[#This Row],[Years of Experience]],Filters!$G$3:$I$9,3,TRUE))</f>
        <v>1</v>
      </c>
    </row>
    <row r="1772" spans="2:23" ht="15" customHeight="1" x14ac:dyDescent="0.25">
      <c r="B1772" t="s">
        <v>3168</v>
      </c>
      <c r="C1772" s="1">
        <v>41072.665694444448</v>
      </c>
      <c r="D1772">
        <v>9972.4333449678379</v>
      </c>
      <c r="E1772" t="s">
        <v>1329</v>
      </c>
      <c r="F1772" t="s">
        <v>45</v>
      </c>
      <c r="G1772" t="s">
        <v>6</v>
      </c>
      <c r="H1772" t="s">
        <v>15</v>
      </c>
      <c r="I1772">
        <v>4</v>
      </c>
      <c r="J1772" t="str">
        <f>VLOOKUP(tblSalaries[[#This Row],[clean Country]],tblCountries[[#All],[Mapping]:[Region]],2,FALSE)</f>
        <v>APAC</v>
      </c>
      <c r="L1772" s="9" t="str">
        <f>IF($T1772,tblSalaries[[#This Row],[Salary in USD]],"")</f>
        <v/>
      </c>
      <c r="M1772" s="9" t="str">
        <f>IF($T1772,tblSalaries[[#This Row],[Your Job Title]],"")</f>
        <v/>
      </c>
      <c r="N1772" s="9" t="str">
        <f>IF($T1772,tblSalaries[[#This Row],[Job Type]],"")</f>
        <v/>
      </c>
      <c r="O1772" s="9" t="str">
        <f>IF($T1772,tblSalaries[[#This Row],[clean Country]],"")</f>
        <v/>
      </c>
      <c r="P1772" s="9" t="str">
        <f>IF($T1772,tblSalaries[[#This Row],[How many hours of a day you work on Excel]],"")</f>
        <v/>
      </c>
      <c r="Q1772" s="9" t="str">
        <f>IF($T1772,tblSalaries[[#This Row],[Years of Experience]],"")</f>
        <v/>
      </c>
      <c r="R1772" s="9" t="str">
        <f>IF($T1772,tblSalaries[[#This Row],[Region]],"")</f>
        <v/>
      </c>
      <c r="T1772" s="11">
        <f t="shared" si="27"/>
        <v>0</v>
      </c>
      <c r="U1772" s="11">
        <f>VLOOKUP(tblSalaries[[#This Row],[Region]],SReg,2,FALSE)</f>
        <v>0</v>
      </c>
      <c r="V1772" s="11">
        <f>VLOOKUP(tblSalaries[[#This Row],[How many hours of a day you work on Excel]],SHours,2,FALSE)</f>
        <v>0</v>
      </c>
      <c r="W1772" s="11">
        <f>IF(tblSalaries[[#This Row],[Years of Experience]]="",Filters!$I$10,VLOOKUP(tblSalaries[[#This Row],[Years of Experience]],Filters!$G$3:$I$9,3,TRUE))</f>
        <v>0</v>
      </c>
    </row>
    <row r="1773" spans="2:23" ht="15" customHeight="1" x14ac:dyDescent="0.25">
      <c r="B1773" t="s">
        <v>3169</v>
      </c>
      <c r="C1773" s="1">
        <v>41072.678067129629</v>
      </c>
      <c r="D1773">
        <v>14000</v>
      </c>
      <c r="E1773" t="s">
        <v>45</v>
      </c>
      <c r="F1773" t="s">
        <v>45</v>
      </c>
      <c r="G1773" t="s">
        <v>6</v>
      </c>
      <c r="H1773" t="s">
        <v>7</v>
      </c>
      <c r="I1773">
        <v>5</v>
      </c>
      <c r="J1773" t="str">
        <f>VLOOKUP(tblSalaries[[#This Row],[clean Country]],tblCountries[[#All],[Mapping]:[Region]],2,FALSE)</f>
        <v>APAC</v>
      </c>
      <c r="L1773" s="9" t="str">
        <f>IF($T1773,tblSalaries[[#This Row],[Salary in USD]],"")</f>
        <v/>
      </c>
      <c r="M1773" s="9" t="str">
        <f>IF($T1773,tblSalaries[[#This Row],[Your Job Title]],"")</f>
        <v/>
      </c>
      <c r="N1773" s="9" t="str">
        <f>IF($T1773,tblSalaries[[#This Row],[Job Type]],"")</f>
        <v/>
      </c>
      <c r="O1773" s="9" t="str">
        <f>IF($T1773,tblSalaries[[#This Row],[clean Country]],"")</f>
        <v/>
      </c>
      <c r="P1773" s="9" t="str">
        <f>IF($T1773,tblSalaries[[#This Row],[How many hours of a day you work on Excel]],"")</f>
        <v/>
      </c>
      <c r="Q1773" s="9" t="str">
        <f>IF($T1773,tblSalaries[[#This Row],[Years of Experience]],"")</f>
        <v/>
      </c>
      <c r="R1773" s="9" t="str">
        <f>IF($T1773,tblSalaries[[#This Row],[Region]],"")</f>
        <v/>
      </c>
      <c r="T1773" s="11">
        <f t="shared" si="27"/>
        <v>0</v>
      </c>
      <c r="U1773" s="11">
        <f>VLOOKUP(tblSalaries[[#This Row],[Region]],SReg,2,FALSE)</f>
        <v>0</v>
      </c>
      <c r="V1773" s="11">
        <f>VLOOKUP(tblSalaries[[#This Row],[How many hours of a day you work on Excel]],SHours,2,FALSE)</f>
        <v>1</v>
      </c>
      <c r="W1773" s="11">
        <f>IF(tblSalaries[[#This Row],[Years of Experience]]="",Filters!$I$10,VLOOKUP(tblSalaries[[#This Row],[Years of Experience]],Filters!$G$3:$I$9,3,TRUE))</f>
        <v>0</v>
      </c>
    </row>
    <row r="1774" spans="2:23" ht="15" customHeight="1" x14ac:dyDescent="0.25">
      <c r="B1774" t="s">
        <v>3170</v>
      </c>
      <c r="C1774" s="1">
        <v>41072.756921296299</v>
      </c>
      <c r="D1774">
        <v>50437.70470615309</v>
      </c>
      <c r="E1774" t="s">
        <v>173</v>
      </c>
      <c r="F1774" t="s">
        <v>17</v>
      </c>
      <c r="G1774" t="s">
        <v>59</v>
      </c>
      <c r="H1774" t="s">
        <v>7</v>
      </c>
      <c r="I1774">
        <v>20</v>
      </c>
      <c r="J1774" t="str">
        <f>VLOOKUP(tblSalaries[[#This Row],[clean Country]],tblCountries[[#All],[Mapping]:[Region]],2,FALSE)</f>
        <v>EMEA</v>
      </c>
      <c r="L1774" s="9" t="str">
        <f>IF($T1774,tblSalaries[[#This Row],[Salary in USD]],"")</f>
        <v/>
      </c>
      <c r="M1774" s="9" t="str">
        <f>IF($T1774,tblSalaries[[#This Row],[Your Job Title]],"")</f>
        <v/>
      </c>
      <c r="N1774" s="9" t="str">
        <f>IF($T1774,tblSalaries[[#This Row],[Job Type]],"")</f>
        <v/>
      </c>
      <c r="O1774" s="9" t="str">
        <f>IF($T1774,tblSalaries[[#This Row],[clean Country]],"")</f>
        <v/>
      </c>
      <c r="P1774" s="9" t="str">
        <f>IF($T1774,tblSalaries[[#This Row],[How many hours of a day you work on Excel]],"")</f>
        <v/>
      </c>
      <c r="Q1774" s="9" t="str">
        <f>IF($T1774,tblSalaries[[#This Row],[Years of Experience]],"")</f>
        <v/>
      </c>
      <c r="R1774" s="9" t="str">
        <f>IF($T1774,tblSalaries[[#This Row],[Region]],"")</f>
        <v/>
      </c>
      <c r="T1774" s="11">
        <f t="shared" si="27"/>
        <v>0</v>
      </c>
      <c r="U1774" s="11">
        <f>VLOOKUP(tblSalaries[[#This Row],[Region]],SReg,2,FALSE)</f>
        <v>0</v>
      </c>
      <c r="V1774" s="11">
        <f>VLOOKUP(tblSalaries[[#This Row],[How many hours of a day you work on Excel]],SHours,2,FALSE)</f>
        <v>1</v>
      </c>
      <c r="W1774" s="11">
        <f>IF(tblSalaries[[#This Row],[Years of Experience]]="",Filters!$I$10,VLOOKUP(tblSalaries[[#This Row],[Years of Experience]],Filters!$G$3:$I$9,3,TRUE))</f>
        <v>1</v>
      </c>
    </row>
    <row r="1775" spans="2:23" ht="15" customHeight="1" x14ac:dyDescent="0.25">
      <c r="B1775" t="s">
        <v>3171</v>
      </c>
      <c r="C1775" s="1">
        <v>41072.769895833335</v>
      </c>
      <c r="D1775">
        <v>50437.70470615309</v>
      </c>
      <c r="E1775" t="s">
        <v>11</v>
      </c>
      <c r="F1775" t="s">
        <v>17</v>
      </c>
      <c r="G1775" t="s">
        <v>59</v>
      </c>
      <c r="H1775" t="s">
        <v>10</v>
      </c>
      <c r="I1775">
        <v>1</v>
      </c>
      <c r="J1775" t="str">
        <f>VLOOKUP(tblSalaries[[#This Row],[clean Country]],tblCountries[[#All],[Mapping]:[Region]],2,FALSE)</f>
        <v>EMEA</v>
      </c>
      <c r="L1775" s="9" t="str">
        <f>IF($T1775,tblSalaries[[#This Row],[Salary in USD]],"")</f>
        <v/>
      </c>
      <c r="M1775" s="9" t="str">
        <f>IF($T1775,tblSalaries[[#This Row],[Your Job Title]],"")</f>
        <v/>
      </c>
      <c r="N1775" s="9" t="str">
        <f>IF($T1775,tblSalaries[[#This Row],[Job Type]],"")</f>
        <v/>
      </c>
      <c r="O1775" s="9" t="str">
        <f>IF($T1775,tblSalaries[[#This Row],[clean Country]],"")</f>
        <v/>
      </c>
      <c r="P1775" s="9" t="str">
        <f>IF($T1775,tblSalaries[[#This Row],[How many hours of a day you work on Excel]],"")</f>
        <v/>
      </c>
      <c r="Q1775" s="9" t="str">
        <f>IF($T1775,tblSalaries[[#This Row],[Years of Experience]],"")</f>
        <v/>
      </c>
      <c r="R1775" s="9" t="str">
        <f>IF($T1775,tblSalaries[[#This Row],[Region]],"")</f>
        <v/>
      </c>
      <c r="T1775" s="11">
        <f t="shared" si="27"/>
        <v>0</v>
      </c>
      <c r="U1775" s="11">
        <f>VLOOKUP(tblSalaries[[#This Row],[Region]],SReg,2,FALSE)</f>
        <v>0</v>
      </c>
      <c r="V1775" s="11">
        <f>VLOOKUP(tblSalaries[[#This Row],[How many hours of a day you work on Excel]],SHours,2,FALSE)</f>
        <v>1</v>
      </c>
      <c r="W1775" s="11">
        <f>IF(tblSalaries[[#This Row],[Years of Experience]]="",Filters!$I$10,VLOOKUP(tblSalaries[[#This Row],[Years of Experience]],Filters!$G$3:$I$9,3,TRUE))</f>
        <v>0</v>
      </c>
    </row>
    <row r="1776" spans="2:23" ht="15" customHeight="1" x14ac:dyDescent="0.25">
      <c r="B1776" t="s">
        <v>3172</v>
      </c>
      <c r="C1776" s="1">
        <v>41072.841249999998</v>
      </c>
      <c r="D1776">
        <v>13603.016099449767</v>
      </c>
      <c r="E1776" t="s">
        <v>1330</v>
      </c>
      <c r="F1776" t="s">
        <v>45</v>
      </c>
      <c r="G1776" t="s">
        <v>14</v>
      </c>
      <c r="H1776" t="s">
        <v>10</v>
      </c>
      <c r="I1776">
        <v>8</v>
      </c>
      <c r="J1776" t="str">
        <f>VLOOKUP(tblSalaries[[#This Row],[clean Country]],tblCountries[[#All],[Mapping]:[Region]],2,FALSE)</f>
        <v>EMEA</v>
      </c>
      <c r="L1776" s="9" t="str">
        <f>IF($T1776,tblSalaries[[#This Row],[Salary in USD]],"")</f>
        <v/>
      </c>
      <c r="M1776" s="9" t="str">
        <f>IF($T1776,tblSalaries[[#This Row],[Your Job Title]],"")</f>
        <v/>
      </c>
      <c r="N1776" s="9" t="str">
        <f>IF($T1776,tblSalaries[[#This Row],[Job Type]],"")</f>
        <v/>
      </c>
      <c r="O1776" s="9" t="str">
        <f>IF($T1776,tblSalaries[[#This Row],[clean Country]],"")</f>
        <v/>
      </c>
      <c r="P1776" s="9" t="str">
        <f>IF($T1776,tblSalaries[[#This Row],[How many hours of a day you work on Excel]],"")</f>
        <v/>
      </c>
      <c r="Q1776" s="9" t="str">
        <f>IF($T1776,tblSalaries[[#This Row],[Years of Experience]],"")</f>
        <v/>
      </c>
      <c r="R1776" s="9" t="str">
        <f>IF($T1776,tblSalaries[[#This Row],[Region]],"")</f>
        <v/>
      </c>
      <c r="T1776" s="11">
        <f t="shared" si="27"/>
        <v>0</v>
      </c>
      <c r="U1776" s="11">
        <f>VLOOKUP(tblSalaries[[#This Row],[Region]],SReg,2,FALSE)</f>
        <v>0</v>
      </c>
      <c r="V1776" s="11">
        <f>VLOOKUP(tblSalaries[[#This Row],[How many hours of a day you work on Excel]],SHours,2,FALSE)</f>
        <v>1</v>
      </c>
      <c r="W1776" s="11">
        <f>IF(tblSalaries[[#This Row],[Years of Experience]]="",Filters!$I$10,VLOOKUP(tblSalaries[[#This Row],[Years of Experience]],Filters!$G$3:$I$9,3,TRUE))</f>
        <v>0</v>
      </c>
    </row>
    <row r="1777" spans="2:23" ht="15" customHeight="1" x14ac:dyDescent="0.25">
      <c r="B1777" t="s">
        <v>3173</v>
      </c>
      <c r="C1777" s="1">
        <v>41072.866354166668</v>
      </c>
      <c r="D1777">
        <v>147886.90017838217</v>
      </c>
      <c r="E1777" t="s">
        <v>701</v>
      </c>
      <c r="F1777" t="s">
        <v>391</v>
      </c>
      <c r="G1777" t="s">
        <v>70</v>
      </c>
      <c r="H1777" t="s">
        <v>15</v>
      </c>
      <c r="I1777">
        <v>15</v>
      </c>
      <c r="J1777" t="str">
        <f>VLOOKUP(tblSalaries[[#This Row],[clean Country]],tblCountries[[#All],[Mapping]:[Region]],2,FALSE)</f>
        <v>APAC</v>
      </c>
      <c r="L1777" s="9" t="str">
        <f>IF($T1777,tblSalaries[[#This Row],[Salary in USD]],"")</f>
        <v/>
      </c>
      <c r="M1777" s="9" t="str">
        <f>IF($T1777,tblSalaries[[#This Row],[Your Job Title]],"")</f>
        <v/>
      </c>
      <c r="N1777" s="9" t="str">
        <f>IF($T1777,tblSalaries[[#This Row],[Job Type]],"")</f>
        <v/>
      </c>
      <c r="O1777" s="9" t="str">
        <f>IF($T1777,tblSalaries[[#This Row],[clean Country]],"")</f>
        <v/>
      </c>
      <c r="P1777" s="9" t="str">
        <f>IF($T1777,tblSalaries[[#This Row],[How many hours of a day you work on Excel]],"")</f>
        <v/>
      </c>
      <c r="Q1777" s="9" t="str">
        <f>IF($T1777,tblSalaries[[#This Row],[Years of Experience]],"")</f>
        <v/>
      </c>
      <c r="R1777" s="9" t="str">
        <f>IF($T1777,tblSalaries[[#This Row],[Region]],"")</f>
        <v/>
      </c>
      <c r="T1777" s="11">
        <f t="shared" si="27"/>
        <v>0</v>
      </c>
      <c r="U1777" s="11">
        <f>VLOOKUP(tblSalaries[[#This Row],[Region]],SReg,2,FALSE)</f>
        <v>0</v>
      </c>
      <c r="V1777" s="11">
        <f>VLOOKUP(tblSalaries[[#This Row],[How many hours of a day you work on Excel]],SHours,2,FALSE)</f>
        <v>0</v>
      </c>
      <c r="W1777" s="11">
        <f>IF(tblSalaries[[#This Row],[Years of Experience]]="",Filters!$I$10,VLOOKUP(tblSalaries[[#This Row],[Years of Experience]],Filters!$G$3:$I$9,3,TRUE))</f>
        <v>1</v>
      </c>
    </row>
    <row r="1778" spans="2:23" ht="15" customHeight="1" x14ac:dyDescent="0.25">
      <c r="B1778" t="s">
        <v>3174</v>
      </c>
      <c r="C1778" s="1">
        <v>41072.908263888887</v>
      </c>
      <c r="D1778">
        <v>4986.216672483919</v>
      </c>
      <c r="E1778" t="s">
        <v>1331</v>
      </c>
      <c r="F1778" t="s">
        <v>17</v>
      </c>
      <c r="G1778" t="s">
        <v>6</v>
      </c>
      <c r="H1778" t="s">
        <v>10</v>
      </c>
      <c r="I1778">
        <v>8</v>
      </c>
      <c r="J1778" t="str">
        <f>VLOOKUP(tblSalaries[[#This Row],[clean Country]],tblCountries[[#All],[Mapping]:[Region]],2,FALSE)</f>
        <v>APAC</v>
      </c>
      <c r="L1778" s="9" t="str">
        <f>IF($T1778,tblSalaries[[#This Row],[Salary in USD]],"")</f>
        <v/>
      </c>
      <c r="M1778" s="9" t="str">
        <f>IF($T1778,tblSalaries[[#This Row],[Your Job Title]],"")</f>
        <v/>
      </c>
      <c r="N1778" s="9" t="str">
        <f>IF($T1778,tblSalaries[[#This Row],[Job Type]],"")</f>
        <v/>
      </c>
      <c r="O1778" s="9" t="str">
        <f>IF($T1778,tblSalaries[[#This Row],[clean Country]],"")</f>
        <v/>
      </c>
      <c r="P1778" s="9" t="str">
        <f>IF($T1778,tblSalaries[[#This Row],[How many hours of a day you work on Excel]],"")</f>
        <v/>
      </c>
      <c r="Q1778" s="9" t="str">
        <f>IF($T1778,tblSalaries[[#This Row],[Years of Experience]],"")</f>
        <v/>
      </c>
      <c r="R1778" s="9" t="str">
        <f>IF($T1778,tblSalaries[[#This Row],[Region]],"")</f>
        <v/>
      </c>
      <c r="T1778" s="11">
        <f t="shared" si="27"/>
        <v>0</v>
      </c>
      <c r="U1778" s="11">
        <f>VLOOKUP(tblSalaries[[#This Row],[Region]],SReg,2,FALSE)</f>
        <v>0</v>
      </c>
      <c r="V1778" s="11">
        <f>VLOOKUP(tblSalaries[[#This Row],[How many hours of a day you work on Excel]],SHours,2,FALSE)</f>
        <v>1</v>
      </c>
      <c r="W1778" s="11">
        <f>IF(tblSalaries[[#This Row],[Years of Experience]]="",Filters!$I$10,VLOOKUP(tblSalaries[[#This Row],[Years of Experience]],Filters!$G$3:$I$9,3,TRUE))</f>
        <v>0</v>
      </c>
    </row>
    <row r="1779" spans="2:23" ht="15" customHeight="1" x14ac:dyDescent="0.25">
      <c r="B1779" t="s">
        <v>3175</v>
      </c>
      <c r="C1779" s="1">
        <v>41072.915520833332</v>
      </c>
      <c r="D1779">
        <v>4800</v>
      </c>
      <c r="E1779" t="s">
        <v>1332</v>
      </c>
      <c r="F1779" t="s">
        <v>45</v>
      </c>
      <c r="G1779" t="s">
        <v>6</v>
      </c>
      <c r="H1779" t="s">
        <v>10</v>
      </c>
      <c r="I1779">
        <v>3</v>
      </c>
      <c r="J1779" t="str">
        <f>VLOOKUP(tblSalaries[[#This Row],[clean Country]],tblCountries[[#All],[Mapping]:[Region]],2,FALSE)</f>
        <v>APAC</v>
      </c>
      <c r="L1779" s="9" t="str">
        <f>IF($T1779,tblSalaries[[#This Row],[Salary in USD]],"")</f>
        <v/>
      </c>
      <c r="M1779" s="9" t="str">
        <f>IF($T1779,tblSalaries[[#This Row],[Your Job Title]],"")</f>
        <v/>
      </c>
      <c r="N1779" s="9" t="str">
        <f>IF($T1779,tblSalaries[[#This Row],[Job Type]],"")</f>
        <v/>
      </c>
      <c r="O1779" s="9" t="str">
        <f>IF($T1779,tblSalaries[[#This Row],[clean Country]],"")</f>
        <v/>
      </c>
      <c r="P1779" s="9" t="str">
        <f>IF($T1779,tblSalaries[[#This Row],[How many hours of a day you work on Excel]],"")</f>
        <v/>
      </c>
      <c r="Q1779" s="9" t="str">
        <f>IF($T1779,tblSalaries[[#This Row],[Years of Experience]],"")</f>
        <v/>
      </c>
      <c r="R1779" s="9" t="str">
        <f>IF($T1779,tblSalaries[[#This Row],[Region]],"")</f>
        <v/>
      </c>
      <c r="T1779" s="11">
        <f t="shared" si="27"/>
        <v>0</v>
      </c>
      <c r="U1779" s="11">
        <f>VLOOKUP(tblSalaries[[#This Row],[Region]],SReg,2,FALSE)</f>
        <v>0</v>
      </c>
      <c r="V1779" s="11">
        <f>VLOOKUP(tblSalaries[[#This Row],[How many hours of a day you work on Excel]],SHours,2,FALSE)</f>
        <v>1</v>
      </c>
      <c r="W1779" s="11">
        <f>IF(tblSalaries[[#This Row],[Years of Experience]]="",Filters!$I$10,VLOOKUP(tblSalaries[[#This Row],[Years of Experience]],Filters!$G$3:$I$9,3,TRUE))</f>
        <v>0</v>
      </c>
    </row>
    <row r="1780" spans="2:23" ht="15" customHeight="1" x14ac:dyDescent="0.25">
      <c r="B1780" t="s">
        <v>3176</v>
      </c>
      <c r="C1780" s="1">
        <v>41073.014050925929</v>
      </c>
      <c r="D1780">
        <v>8013.5625093491553</v>
      </c>
      <c r="E1780" t="s">
        <v>563</v>
      </c>
      <c r="F1780" t="s">
        <v>3391</v>
      </c>
      <c r="G1780" t="s">
        <v>6</v>
      </c>
      <c r="H1780" t="s">
        <v>7</v>
      </c>
      <c r="I1780">
        <v>4</v>
      </c>
      <c r="J1780" t="str">
        <f>VLOOKUP(tblSalaries[[#This Row],[clean Country]],tblCountries[[#All],[Mapping]:[Region]],2,FALSE)</f>
        <v>APAC</v>
      </c>
      <c r="L1780" s="9" t="str">
        <f>IF($T1780,tblSalaries[[#This Row],[Salary in USD]],"")</f>
        <v/>
      </c>
      <c r="M1780" s="9" t="str">
        <f>IF($T1780,tblSalaries[[#This Row],[Your Job Title]],"")</f>
        <v/>
      </c>
      <c r="N1780" s="9" t="str">
        <f>IF($T1780,tblSalaries[[#This Row],[Job Type]],"")</f>
        <v/>
      </c>
      <c r="O1780" s="9" t="str">
        <f>IF($T1780,tblSalaries[[#This Row],[clean Country]],"")</f>
        <v/>
      </c>
      <c r="P1780" s="9" t="str">
        <f>IF($T1780,tblSalaries[[#This Row],[How many hours of a day you work on Excel]],"")</f>
        <v/>
      </c>
      <c r="Q1780" s="9" t="str">
        <f>IF($T1780,tblSalaries[[#This Row],[Years of Experience]],"")</f>
        <v/>
      </c>
      <c r="R1780" s="9" t="str">
        <f>IF($T1780,tblSalaries[[#This Row],[Region]],"")</f>
        <v/>
      </c>
      <c r="T1780" s="11">
        <f t="shared" si="27"/>
        <v>0</v>
      </c>
      <c r="U1780" s="11">
        <f>VLOOKUP(tblSalaries[[#This Row],[Region]],SReg,2,FALSE)</f>
        <v>0</v>
      </c>
      <c r="V1780" s="11">
        <f>VLOOKUP(tblSalaries[[#This Row],[How many hours of a day you work on Excel]],SHours,2,FALSE)</f>
        <v>1</v>
      </c>
      <c r="W1780" s="11">
        <f>IF(tblSalaries[[#This Row],[Years of Experience]]="",Filters!$I$10,VLOOKUP(tblSalaries[[#This Row],[Years of Experience]],Filters!$G$3:$I$9,3,TRUE))</f>
        <v>0</v>
      </c>
    </row>
    <row r="1781" spans="2:23" ht="15" customHeight="1" x14ac:dyDescent="0.25">
      <c r="B1781" t="s">
        <v>3177</v>
      </c>
      <c r="C1781" s="1">
        <v>41073.016331018516</v>
      </c>
      <c r="D1781">
        <v>80000</v>
      </c>
      <c r="E1781" t="s">
        <v>1333</v>
      </c>
      <c r="F1781" t="s">
        <v>45</v>
      </c>
      <c r="G1781" t="s">
        <v>12</v>
      </c>
      <c r="H1781" t="s">
        <v>7</v>
      </c>
      <c r="I1781">
        <v>2</v>
      </c>
      <c r="J1781" t="str">
        <f>VLOOKUP(tblSalaries[[#This Row],[clean Country]],tblCountries[[#All],[Mapping]:[Region]],2,FALSE)</f>
        <v>USA</v>
      </c>
      <c r="L1781" s="9" t="str">
        <f>IF($T1781,tblSalaries[[#This Row],[Salary in USD]],"")</f>
        <v/>
      </c>
      <c r="M1781" s="9" t="str">
        <f>IF($T1781,tblSalaries[[#This Row],[Your Job Title]],"")</f>
        <v/>
      </c>
      <c r="N1781" s="9" t="str">
        <f>IF($T1781,tblSalaries[[#This Row],[Job Type]],"")</f>
        <v/>
      </c>
      <c r="O1781" s="9" t="str">
        <f>IF($T1781,tblSalaries[[#This Row],[clean Country]],"")</f>
        <v/>
      </c>
      <c r="P1781" s="9" t="str">
        <f>IF($T1781,tblSalaries[[#This Row],[How many hours of a day you work on Excel]],"")</f>
        <v/>
      </c>
      <c r="Q1781" s="9" t="str">
        <f>IF($T1781,tblSalaries[[#This Row],[Years of Experience]],"")</f>
        <v/>
      </c>
      <c r="R1781" s="9" t="str">
        <f>IF($T1781,tblSalaries[[#This Row],[Region]],"")</f>
        <v/>
      </c>
      <c r="T1781" s="11">
        <f t="shared" si="27"/>
        <v>0</v>
      </c>
      <c r="U1781" s="11">
        <f>VLOOKUP(tblSalaries[[#This Row],[Region]],SReg,2,FALSE)</f>
        <v>1</v>
      </c>
      <c r="V1781" s="11">
        <f>VLOOKUP(tblSalaries[[#This Row],[How many hours of a day you work on Excel]],SHours,2,FALSE)</f>
        <v>1</v>
      </c>
      <c r="W1781" s="11">
        <f>IF(tblSalaries[[#This Row],[Years of Experience]]="",Filters!$I$10,VLOOKUP(tblSalaries[[#This Row],[Years of Experience]],Filters!$G$3:$I$9,3,TRUE))</f>
        <v>0</v>
      </c>
    </row>
    <row r="1782" spans="2:23" ht="15" customHeight="1" x14ac:dyDescent="0.25">
      <c r="B1782" t="s">
        <v>3178</v>
      </c>
      <c r="C1782" s="1">
        <v>41073.025972222225</v>
      </c>
      <c r="D1782">
        <v>57167.974754622352</v>
      </c>
      <c r="E1782" t="s">
        <v>1334</v>
      </c>
      <c r="F1782" t="s">
        <v>17</v>
      </c>
      <c r="G1782" t="s">
        <v>491</v>
      </c>
      <c r="H1782" t="s">
        <v>15</v>
      </c>
      <c r="I1782">
        <v>14</v>
      </c>
      <c r="J1782" t="str">
        <f>VLOOKUP(tblSalaries[[#This Row],[clean Country]],tblCountries[[#All],[Mapping]:[Region]],2,FALSE)</f>
        <v>EMEA</v>
      </c>
      <c r="L1782" s="9" t="str">
        <f>IF($T1782,tblSalaries[[#This Row],[Salary in USD]],"")</f>
        <v/>
      </c>
      <c r="M1782" s="9" t="str">
        <f>IF($T1782,tblSalaries[[#This Row],[Your Job Title]],"")</f>
        <v/>
      </c>
      <c r="N1782" s="9" t="str">
        <f>IF($T1782,tblSalaries[[#This Row],[Job Type]],"")</f>
        <v/>
      </c>
      <c r="O1782" s="9" t="str">
        <f>IF($T1782,tblSalaries[[#This Row],[clean Country]],"")</f>
        <v/>
      </c>
      <c r="P1782" s="9" t="str">
        <f>IF($T1782,tblSalaries[[#This Row],[How many hours of a day you work on Excel]],"")</f>
        <v/>
      </c>
      <c r="Q1782" s="9" t="str">
        <f>IF($T1782,tblSalaries[[#This Row],[Years of Experience]],"")</f>
        <v/>
      </c>
      <c r="R1782" s="9" t="str">
        <f>IF($T1782,tblSalaries[[#This Row],[Region]],"")</f>
        <v/>
      </c>
      <c r="T1782" s="11">
        <f t="shared" si="27"/>
        <v>0</v>
      </c>
      <c r="U1782" s="11">
        <f>VLOOKUP(tblSalaries[[#This Row],[Region]],SReg,2,FALSE)</f>
        <v>0</v>
      </c>
      <c r="V1782" s="11">
        <f>VLOOKUP(tblSalaries[[#This Row],[How many hours of a day you work on Excel]],SHours,2,FALSE)</f>
        <v>0</v>
      </c>
      <c r="W1782" s="11">
        <f>IF(tblSalaries[[#This Row],[Years of Experience]]="",Filters!$I$10,VLOOKUP(tblSalaries[[#This Row],[Years of Experience]],Filters!$G$3:$I$9,3,TRUE))</f>
        <v>1</v>
      </c>
    </row>
    <row r="1783" spans="2:23" ht="15" customHeight="1" x14ac:dyDescent="0.25">
      <c r="B1783" t="s">
        <v>3179</v>
      </c>
      <c r="C1783" s="1">
        <v>41073.034953703704</v>
      </c>
      <c r="D1783">
        <v>20000</v>
      </c>
      <c r="E1783" t="s">
        <v>1335</v>
      </c>
      <c r="F1783" t="s">
        <v>17</v>
      </c>
      <c r="G1783" t="s">
        <v>74</v>
      </c>
      <c r="H1783" t="s">
        <v>15</v>
      </c>
      <c r="I1783">
        <v>2</v>
      </c>
      <c r="J1783" t="str">
        <f>VLOOKUP(tblSalaries[[#This Row],[clean Country]],tblCountries[[#All],[Mapping]:[Region]],2,FALSE)</f>
        <v>CAN</v>
      </c>
      <c r="L1783" s="9" t="str">
        <f>IF($T1783,tblSalaries[[#This Row],[Salary in USD]],"")</f>
        <v/>
      </c>
      <c r="M1783" s="9" t="str">
        <f>IF($T1783,tblSalaries[[#This Row],[Your Job Title]],"")</f>
        <v/>
      </c>
      <c r="N1783" s="9" t="str">
        <f>IF($T1783,tblSalaries[[#This Row],[Job Type]],"")</f>
        <v/>
      </c>
      <c r="O1783" s="9" t="str">
        <f>IF($T1783,tblSalaries[[#This Row],[clean Country]],"")</f>
        <v/>
      </c>
      <c r="P1783" s="9" t="str">
        <f>IF($T1783,tblSalaries[[#This Row],[How many hours of a day you work on Excel]],"")</f>
        <v/>
      </c>
      <c r="Q1783" s="9" t="str">
        <f>IF($T1783,tblSalaries[[#This Row],[Years of Experience]],"")</f>
        <v/>
      </c>
      <c r="R1783" s="9" t="str">
        <f>IF($T1783,tblSalaries[[#This Row],[Region]],"")</f>
        <v/>
      </c>
      <c r="T1783" s="11">
        <f t="shared" si="27"/>
        <v>0</v>
      </c>
      <c r="U1783" s="11">
        <f>VLOOKUP(tblSalaries[[#This Row],[Region]],SReg,2,FALSE)</f>
        <v>0</v>
      </c>
      <c r="V1783" s="11">
        <f>VLOOKUP(tblSalaries[[#This Row],[How many hours of a day you work on Excel]],SHours,2,FALSE)</f>
        <v>0</v>
      </c>
      <c r="W1783" s="11">
        <f>IF(tblSalaries[[#This Row],[Years of Experience]]="",Filters!$I$10,VLOOKUP(tblSalaries[[#This Row],[Years of Experience]],Filters!$G$3:$I$9,3,TRUE))</f>
        <v>0</v>
      </c>
    </row>
    <row r="1784" spans="2:23" ht="15" customHeight="1" x14ac:dyDescent="0.25">
      <c r="B1784" t="s">
        <v>3180</v>
      </c>
      <c r="C1784" s="1">
        <v>41073.080821759257</v>
      </c>
      <c r="D1784">
        <v>70000</v>
      </c>
      <c r="E1784" t="s">
        <v>35</v>
      </c>
      <c r="F1784" t="s">
        <v>17</v>
      </c>
      <c r="G1784" t="s">
        <v>12</v>
      </c>
      <c r="H1784" t="s">
        <v>15</v>
      </c>
      <c r="I1784">
        <v>5</v>
      </c>
      <c r="J1784" t="str">
        <f>VLOOKUP(tblSalaries[[#This Row],[clean Country]],tblCountries[[#All],[Mapping]:[Region]],2,FALSE)</f>
        <v>USA</v>
      </c>
      <c r="L1784" s="9" t="str">
        <f>IF($T1784,tblSalaries[[#This Row],[Salary in USD]],"")</f>
        <v/>
      </c>
      <c r="M1784" s="9" t="str">
        <f>IF($T1784,tblSalaries[[#This Row],[Your Job Title]],"")</f>
        <v/>
      </c>
      <c r="N1784" s="9" t="str">
        <f>IF($T1784,tblSalaries[[#This Row],[Job Type]],"")</f>
        <v/>
      </c>
      <c r="O1784" s="9" t="str">
        <f>IF($T1784,tblSalaries[[#This Row],[clean Country]],"")</f>
        <v/>
      </c>
      <c r="P1784" s="9" t="str">
        <f>IF($T1784,tblSalaries[[#This Row],[How many hours of a day you work on Excel]],"")</f>
        <v/>
      </c>
      <c r="Q1784" s="9" t="str">
        <f>IF($T1784,tblSalaries[[#This Row],[Years of Experience]],"")</f>
        <v/>
      </c>
      <c r="R1784" s="9" t="str">
        <f>IF($T1784,tblSalaries[[#This Row],[Region]],"")</f>
        <v/>
      </c>
      <c r="T1784" s="11">
        <f t="shared" si="27"/>
        <v>0</v>
      </c>
      <c r="U1784" s="11">
        <f>VLOOKUP(tblSalaries[[#This Row],[Region]],SReg,2,FALSE)</f>
        <v>1</v>
      </c>
      <c r="V1784" s="11">
        <f>VLOOKUP(tblSalaries[[#This Row],[How many hours of a day you work on Excel]],SHours,2,FALSE)</f>
        <v>0</v>
      </c>
      <c r="W1784" s="11">
        <f>IF(tblSalaries[[#This Row],[Years of Experience]]="",Filters!$I$10,VLOOKUP(tblSalaries[[#This Row],[Years of Experience]],Filters!$G$3:$I$9,3,TRUE))</f>
        <v>0</v>
      </c>
    </row>
    <row r="1785" spans="2:23" ht="15" customHeight="1" x14ac:dyDescent="0.25">
      <c r="B1785" t="s">
        <v>3181</v>
      </c>
      <c r="C1785" s="1">
        <v>41073.141030092593</v>
      </c>
      <c r="D1785">
        <v>214000</v>
      </c>
      <c r="E1785" t="s">
        <v>1336</v>
      </c>
      <c r="F1785" t="s">
        <v>391</v>
      </c>
      <c r="G1785" t="s">
        <v>12</v>
      </c>
      <c r="H1785" t="s">
        <v>10</v>
      </c>
      <c r="I1785">
        <v>20</v>
      </c>
      <c r="J1785" t="str">
        <f>VLOOKUP(tblSalaries[[#This Row],[clean Country]],tblCountries[[#All],[Mapping]:[Region]],2,FALSE)</f>
        <v>USA</v>
      </c>
      <c r="L1785" s="9">
        <f>IF($T1785,tblSalaries[[#This Row],[Salary in USD]],"")</f>
        <v>214000</v>
      </c>
      <c r="M1785" s="9" t="str">
        <f>IF($T1785,tblSalaries[[#This Row],[Your Job Title]],"")</f>
        <v>Assistant Corporate Controller</v>
      </c>
      <c r="N1785" s="9" t="str">
        <f>IF($T1785,tblSalaries[[#This Row],[Job Type]],"")</f>
        <v>Controller</v>
      </c>
      <c r="O1785" s="9" t="str">
        <f>IF($T1785,tblSalaries[[#This Row],[clean Country]],"")</f>
        <v>USA</v>
      </c>
      <c r="P1785" s="9" t="str">
        <f>IF($T1785,tblSalaries[[#This Row],[How many hours of a day you work on Excel]],"")</f>
        <v>All the 8 hours baby, all the 8!</v>
      </c>
      <c r="Q1785" s="9">
        <f>IF($T1785,tblSalaries[[#This Row],[Years of Experience]],"")</f>
        <v>20</v>
      </c>
      <c r="R1785" s="9" t="str">
        <f>IF($T1785,tblSalaries[[#This Row],[Region]],"")</f>
        <v>USA</v>
      </c>
      <c r="T1785" s="11">
        <f t="shared" si="27"/>
        <v>1</v>
      </c>
      <c r="U1785" s="11">
        <f>VLOOKUP(tblSalaries[[#This Row],[Region]],SReg,2,FALSE)</f>
        <v>1</v>
      </c>
      <c r="V1785" s="11">
        <f>VLOOKUP(tblSalaries[[#This Row],[How many hours of a day you work on Excel]],SHours,2,FALSE)</f>
        <v>1</v>
      </c>
      <c r="W1785" s="11">
        <f>IF(tblSalaries[[#This Row],[Years of Experience]]="",Filters!$I$10,VLOOKUP(tblSalaries[[#This Row],[Years of Experience]],Filters!$G$3:$I$9,3,TRUE))</f>
        <v>1</v>
      </c>
    </row>
    <row r="1786" spans="2:23" ht="15" customHeight="1" x14ac:dyDescent="0.25">
      <c r="B1786" t="s">
        <v>3182</v>
      </c>
      <c r="C1786" s="1">
        <v>41073.158784722225</v>
      </c>
      <c r="D1786">
        <v>78000</v>
      </c>
      <c r="E1786" t="s">
        <v>1337</v>
      </c>
      <c r="F1786" t="s">
        <v>233</v>
      </c>
      <c r="G1786" t="s">
        <v>12</v>
      </c>
      <c r="H1786" t="s">
        <v>10</v>
      </c>
      <c r="I1786">
        <v>5</v>
      </c>
      <c r="J1786" t="str">
        <f>VLOOKUP(tblSalaries[[#This Row],[clean Country]],tblCountries[[#All],[Mapping]:[Region]],2,FALSE)</f>
        <v>USA</v>
      </c>
      <c r="L1786" s="9" t="str">
        <f>IF($T1786,tblSalaries[[#This Row],[Salary in USD]],"")</f>
        <v/>
      </c>
      <c r="M1786" s="9" t="str">
        <f>IF($T1786,tblSalaries[[#This Row],[Your Job Title]],"")</f>
        <v/>
      </c>
      <c r="N1786" s="9" t="str">
        <f>IF($T1786,tblSalaries[[#This Row],[Job Type]],"")</f>
        <v/>
      </c>
      <c r="O1786" s="9" t="str">
        <f>IF($T1786,tblSalaries[[#This Row],[clean Country]],"")</f>
        <v/>
      </c>
      <c r="P1786" s="9" t="str">
        <f>IF($T1786,tblSalaries[[#This Row],[How many hours of a day you work on Excel]],"")</f>
        <v/>
      </c>
      <c r="Q1786" s="9" t="str">
        <f>IF($T1786,tblSalaries[[#This Row],[Years of Experience]],"")</f>
        <v/>
      </c>
      <c r="R1786" s="9" t="str">
        <f>IF($T1786,tblSalaries[[#This Row],[Region]],"")</f>
        <v/>
      </c>
      <c r="T1786" s="11">
        <f t="shared" si="27"/>
        <v>0</v>
      </c>
      <c r="U1786" s="11">
        <f>VLOOKUP(tblSalaries[[#This Row],[Region]],SReg,2,FALSE)</f>
        <v>1</v>
      </c>
      <c r="V1786" s="11">
        <f>VLOOKUP(tblSalaries[[#This Row],[How many hours of a day you work on Excel]],SHours,2,FALSE)</f>
        <v>1</v>
      </c>
      <c r="W1786" s="11">
        <f>IF(tblSalaries[[#This Row],[Years of Experience]]="",Filters!$I$10,VLOOKUP(tblSalaries[[#This Row],[Years of Experience]],Filters!$G$3:$I$9,3,TRUE))</f>
        <v>0</v>
      </c>
    </row>
    <row r="1787" spans="2:23" ht="15" customHeight="1" x14ac:dyDescent="0.25">
      <c r="B1787" t="s">
        <v>3183</v>
      </c>
      <c r="C1787" s="1">
        <v>41073.194178240738</v>
      </c>
      <c r="D1787">
        <v>42307</v>
      </c>
      <c r="E1787" t="s">
        <v>1338</v>
      </c>
      <c r="F1787" t="s">
        <v>17</v>
      </c>
      <c r="G1787" t="s">
        <v>12</v>
      </c>
      <c r="H1787" t="s">
        <v>15</v>
      </c>
      <c r="I1787">
        <v>25</v>
      </c>
      <c r="J1787" t="str">
        <f>VLOOKUP(tblSalaries[[#This Row],[clean Country]],tblCountries[[#All],[Mapping]:[Region]],2,FALSE)</f>
        <v>USA</v>
      </c>
      <c r="L1787" s="9" t="str">
        <f>IF($T1787,tblSalaries[[#This Row],[Salary in USD]],"")</f>
        <v/>
      </c>
      <c r="M1787" s="9" t="str">
        <f>IF($T1787,tblSalaries[[#This Row],[Your Job Title]],"")</f>
        <v/>
      </c>
      <c r="N1787" s="9" t="str">
        <f>IF($T1787,tblSalaries[[#This Row],[Job Type]],"")</f>
        <v/>
      </c>
      <c r="O1787" s="9" t="str">
        <f>IF($T1787,tblSalaries[[#This Row],[clean Country]],"")</f>
        <v/>
      </c>
      <c r="P1787" s="9" t="str">
        <f>IF($T1787,tblSalaries[[#This Row],[How many hours of a day you work on Excel]],"")</f>
        <v/>
      </c>
      <c r="Q1787" s="9" t="str">
        <f>IF($T1787,tblSalaries[[#This Row],[Years of Experience]],"")</f>
        <v/>
      </c>
      <c r="R1787" s="9" t="str">
        <f>IF($T1787,tblSalaries[[#This Row],[Region]],"")</f>
        <v/>
      </c>
      <c r="T1787" s="11">
        <f t="shared" si="27"/>
        <v>0</v>
      </c>
      <c r="U1787" s="11">
        <f>VLOOKUP(tblSalaries[[#This Row],[Region]],SReg,2,FALSE)</f>
        <v>1</v>
      </c>
      <c r="V1787" s="11">
        <f>VLOOKUP(tblSalaries[[#This Row],[How many hours of a day you work on Excel]],SHours,2,FALSE)</f>
        <v>0</v>
      </c>
      <c r="W1787" s="11">
        <f>IF(tblSalaries[[#This Row],[Years of Experience]]="",Filters!$I$10,VLOOKUP(tblSalaries[[#This Row],[Years of Experience]],Filters!$G$3:$I$9,3,TRUE))</f>
        <v>1</v>
      </c>
    </row>
    <row r="1788" spans="2:23" ht="15" customHeight="1" x14ac:dyDescent="0.25">
      <c r="B1788" t="s">
        <v>3184</v>
      </c>
      <c r="C1788" s="1">
        <v>41073.194479166668</v>
      </c>
      <c r="D1788">
        <v>33250</v>
      </c>
      <c r="E1788" t="s">
        <v>1339</v>
      </c>
      <c r="F1788" t="s">
        <v>45</v>
      </c>
      <c r="G1788" t="s">
        <v>12</v>
      </c>
      <c r="H1788" t="s">
        <v>10</v>
      </c>
      <c r="I1788">
        <v>20</v>
      </c>
      <c r="J1788" t="str">
        <f>VLOOKUP(tblSalaries[[#This Row],[clean Country]],tblCountries[[#All],[Mapping]:[Region]],2,FALSE)</f>
        <v>USA</v>
      </c>
      <c r="L1788" s="9">
        <f>IF($T1788,tblSalaries[[#This Row],[Salary in USD]],"")</f>
        <v>33250</v>
      </c>
      <c r="M1788" s="9" t="str">
        <f>IF($T1788,tblSalaries[[#This Row],[Your Job Title]],"")</f>
        <v>Planning and Logistics Coordinator</v>
      </c>
      <c r="N1788" s="9" t="str">
        <f>IF($T1788,tblSalaries[[#This Row],[Job Type]],"")</f>
        <v>Manager</v>
      </c>
      <c r="O1788" s="9" t="str">
        <f>IF($T1788,tblSalaries[[#This Row],[clean Country]],"")</f>
        <v>USA</v>
      </c>
      <c r="P1788" s="9" t="str">
        <f>IF($T1788,tblSalaries[[#This Row],[How many hours of a day you work on Excel]],"")</f>
        <v>All the 8 hours baby, all the 8!</v>
      </c>
      <c r="Q1788" s="9">
        <f>IF($T1788,tblSalaries[[#This Row],[Years of Experience]],"")</f>
        <v>20</v>
      </c>
      <c r="R1788" s="9" t="str">
        <f>IF($T1788,tblSalaries[[#This Row],[Region]],"")</f>
        <v>USA</v>
      </c>
      <c r="T1788" s="11">
        <f t="shared" si="27"/>
        <v>1</v>
      </c>
      <c r="U1788" s="11">
        <f>VLOOKUP(tblSalaries[[#This Row],[Region]],SReg,2,FALSE)</f>
        <v>1</v>
      </c>
      <c r="V1788" s="11">
        <f>VLOOKUP(tblSalaries[[#This Row],[How many hours of a day you work on Excel]],SHours,2,FALSE)</f>
        <v>1</v>
      </c>
      <c r="W1788" s="11">
        <f>IF(tblSalaries[[#This Row],[Years of Experience]]="",Filters!$I$10,VLOOKUP(tblSalaries[[#This Row],[Years of Experience]],Filters!$G$3:$I$9,3,TRUE))</f>
        <v>1</v>
      </c>
    </row>
    <row r="1789" spans="2:23" ht="15" customHeight="1" x14ac:dyDescent="0.25">
      <c r="B1789" t="s">
        <v>3185</v>
      </c>
      <c r="C1789" s="1">
        <v>41073.222592592596</v>
      </c>
      <c r="D1789">
        <v>24391.669228638868</v>
      </c>
      <c r="E1789" t="s">
        <v>1340</v>
      </c>
      <c r="F1789" t="s">
        <v>17</v>
      </c>
      <c r="G1789" t="s">
        <v>671</v>
      </c>
      <c r="H1789" t="s">
        <v>7</v>
      </c>
      <c r="I1789">
        <v>10</v>
      </c>
      <c r="J1789" t="str">
        <f>VLOOKUP(tblSalaries[[#This Row],[clean Country]],tblCountries[[#All],[Mapping]:[Region]],2,FALSE)</f>
        <v>EMEA</v>
      </c>
      <c r="L1789" s="9" t="str">
        <f>IF($T1789,tblSalaries[[#This Row],[Salary in USD]],"")</f>
        <v/>
      </c>
      <c r="M1789" s="9" t="str">
        <f>IF($T1789,tblSalaries[[#This Row],[Your Job Title]],"")</f>
        <v/>
      </c>
      <c r="N1789" s="9" t="str">
        <f>IF($T1789,tblSalaries[[#This Row],[Job Type]],"")</f>
        <v/>
      </c>
      <c r="O1789" s="9" t="str">
        <f>IF($T1789,tblSalaries[[#This Row],[clean Country]],"")</f>
        <v/>
      </c>
      <c r="P1789" s="9" t="str">
        <f>IF($T1789,tblSalaries[[#This Row],[How many hours of a day you work on Excel]],"")</f>
        <v/>
      </c>
      <c r="Q1789" s="9" t="str">
        <f>IF($T1789,tblSalaries[[#This Row],[Years of Experience]],"")</f>
        <v/>
      </c>
      <c r="R1789" s="9" t="str">
        <f>IF($T1789,tblSalaries[[#This Row],[Region]],"")</f>
        <v/>
      </c>
      <c r="T1789" s="11">
        <f t="shared" si="27"/>
        <v>0</v>
      </c>
      <c r="U1789" s="11">
        <f>VLOOKUP(tblSalaries[[#This Row],[Region]],SReg,2,FALSE)</f>
        <v>0</v>
      </c>
      <c r="V1789" s="11">
        <f>VLOOKUP(tblSalaries[[#This Row],[How many hours of a day you work on Excel]],SHours,2,FALSE)</f>
        <v>1</v>
      </c>
      <c r="W1789" s="11">
        <f>IF(tblSalaries[[#This Row],[Years of Experience]]="",Filters!$I$10,VLOOKUP(tblSalaries[[#This Row],[Years of Experience]],Filters!$G$3:$I$9,3,TRUE))</f>
        <v>1</v>
      </c>
    </row>
    <row r="1790" spans="2:23" ht="15" customHeight="1" x14ac:dyDescent="0.25">
      <c r="B1790" t="s">
        <v>3186</v>
      </c>
      <c r="C1790" s="1">
        <v>41073.263472222221</v>
      </c>
      <c r="D1790">
        <v>120000</v>
      </c>
      <c r="E1790" t="s">
        <v>1341</v>
      </c>
      <c r="F1790" t="s">
        <v>258</v>
      </c>
      <c r="G1790" t="s">
        <v>12</v>
      </c>
      <c r="H1790" t="s">
        <v>7</v>
      </c>
      <c r="I1790">
        <v>20</v>
      </c>
      <c r="J1790" t="str">
        <f>VLOOKUP(tblSalaries[[#This Row],[clean Country]],tblCountries[[#All],[Mapping]:[Region]],2,FALSE)</f>
        <v>USA</v>
      </c>
      <c r="L1790" s="9">
        <f>IF($T1790,tblSalaries[[#This Row],[Salary in USD]],"")</f>
        <v>120000</v>
      </c>
      <c r="M1790" s="9" t="str">
        <f>IF($T1790,tblSalaries[[#This Row],[Your Job Title]],"")</f>
        <v>Financial Modeler</v>
      </c>
      <c r="N1790" s="9" t="str">
        <f>IF($T1790,tblSalaries[[#This Row],[Job Type]],"")</f>
        <v>Accountant</v>
      </c>
      <c r="O1790" s="9" t="str">
        <f>IF($T1790,tblSalaries[[#This Row],[clean Country]],"")</f>
        <v>USA</v>
      </c>
      <c r="P1790" s="9" t="str">
        <f>IF($T1790,tblSalaries[[#This Row],[How many hours of a day you work on Excel]],"")</f>
        <v>4 to 6 hours a day</v>
      </c>
      <c r="Q1790" s="9">
        <f>IF($T1790,tblSalaries[[#This Row],[Years of Experience]],"")</f>
        <v>20</v>
      </c>
      <c r="R1790" s="9" t="str">
        <f>IF($T1790,tblSalaries[[#This Row],[Region]],"")</f>
        <v>USA</v>
      </c>
      <c r="T1790" s="11">
        <f t="shared" si="27"/>
        <v>1</v>
      </c>
      <c r="U1790" s="11">
        <f>VLOOKUP(tblSalaries[[#This Row],[Region]],SReg,2,FALSE)</f>
        <v>1</v>
      </c>
      <c r="V1790" s="11">
        <f>VLOOKUP(tblSalaries[[#This Row],[How many hours of a day you work on Excel]],SHours,2,FALSE)</f>
        <v>1</v>
      </c>
      <c r="W1790" s="11">
        <f>IF(tblSalaries[[#This Row],[Years of Experience]]="",Filters!$I$10,VLOOKUP(tblSalaries[[#This Row],[Years of Experience]],Filters!$G$3:$I$9,3,TRUE))</f>
        <v>1</v>
      </c>
    </row>
    <row r="1791" spans="2:23" ht="15" customHeight="1" x14ac:dyDescent="0.25">
      <c r="B1791" t="s">
        <v>3187</v>
      </c>
      <c r="C1791" s="1">
        <v>41073.49895833333</v>
      </c>
      <c r="D1791">
        <v>20000</v>
      </c>
      <c r="E1791" t="s">
        <v>1342</v>
      </c>
      <c r="F1791" t="s">
        <v>17</v>
      </c>
      <c r="G1791" t="s">
        <v>1343</v>
      </c>
      <c r="H1791" t="s">
        <v>22</v>
      </c>
      <c r="I1791">
        <v>1</v>
      </c>
      <c r="J1791" t="str">
        <f>VLOOKUP(tblSalaries[[#This Row],[clean Country]],tblCountries[[#All],[Mapping]:[Region]],2,FALSE)</f>
        <v>APAC</v>
      </c>
      <c r="L1791" s="9" t="str">
        <f>IF($T1791,tblSalaries[[#This Row],[Salary in USD]],"")</f>
        <v/>
      </c>
      <c r="M1791" s="9" t="str">
        <f>IF($T1791,tblSalaries[[#This Row],[Your Job Title]],"")</f>
        <v/>
      </c>
      <c r="N1791" s="9" t="str">
        <f>IF($T1791,tblSalaries[[#This Row],[Job Type]],"")</f>
        <v/>
      </c>
      <c r="O1791" s="9" t="str">
        <f>IF($T1791,tblSalaries[[#This Row],[clean Country]],"")</f>
        <v/>
      </c>
      <c r="P1791" s="9" t="str">
        <f>IF($T1791,tblSalaries[[#This Row],[How many hours of a day you work on Excel]],"")</f>
        <v/>
      </c>
      <c r="Q1791" s="9" t="str">
        <f>IF($T1791,tblSalaries[[#This Row],[Years of Experience]],"")</f>
        <v/>
      </c>
      <c r="R1791" s="9" t="str">
        <f>IF($T1791,tblSalaries[[#This Row],[Region]],"")</f>
        <v/>
      </c>
      <c r="T1791" s="11">
        <f t="shared" si="27"/>
        <v>0</v>
      </c>
      <c r="U1791" s="11">
        <f>VLOOKUP(tblSalaries[[#This Row],[Region]],SReg,2,FALSE)</f>
        <v>0</v>
      </c>
      <c r="V1791" s="11">
        <f>VLOOKUP(tblSalaries[[#This Row],[How many hours of a day you work on Excel]],SHours,2,FALSE)</f>
        <v>0</v>
      </c>
      <c r="W1791" s="11">
        <f>IF(tblSalaries[[#This Row],[Years of Experience]]="",Filters!$I$10,VLOOKUP(tblSalaries[[#This Row],[Years of Experience]],Filters!$G$3:$I$9,3,TRUE))</f>
        <v>0</v>
      </c>
    </row>
    <row r="1792" spans="2:23" ht="15" customHeight="1" x14ac:dyDescent="0.25">
      <c r="B1792" t="s">
        <v>3188</v>
      </c>
      <c r="C1792" s="1">
        <v>41073.72415509259</v>
      </c>
      <c r="D1792">
        <v>15000</v>
      </c>
      <c r="E1792" t="s">
        <v>737</v>
      </c>
      <c r="F1792" t="s">
        <v>17</v>
      </c>
      <c r="G1792" t="s">
        <v>6</v>
      </c>
      <c r="H1792" t="s">
        <v>15</v>
      </c>
      <c r="I1792">
        <v>0.3</v>
      </c>
      <c r="J1792" t="str">
        <f>VLOOKUP(tblSalaries[[#This Row],[clean Country]],tblCountries[[#All],[Mapping]:[Region]],2,FALSE)</f>
        <v>APAC</v>
      </c>
      <c r="L1792" s="9" t="str">
        <f>IF($T1792,tblSalaries[[#This Row],[Salary in USD]],"")</f>
        <v/>
      </c>
      <c r="M1792" s="9" t="str">
        <f>IF($T1792,tblSalaries[[#This Row],[Your Job Title]],"")</f>
        <v/>
      </c>
      <c r="N1792" s="9" t="str">
        <f>IF($T1792,tblSalaries[[#This Row],[Job Type]],"")</f>
        <v/>
      </c>
      <c r="O1792" s="9" t="str">
        <f>IF($T1792,tblSalaries[[#This Row],[clean Country]],"")</f>
        <v/>
      </c>
      <c r="P1792" s="9" t="str">
        <f>IF($T1792,tblSalaries[[#This Row],[How many hours of a day you work on Excel]],"")</f>
        <v/>
      </c>
      <c r="Q1792" s="9" t="str">
        <f>IF($T1792,tblSalaries[[#This Row],[Years of Experience]],"")</f>
        <v/>
      </c>
      <c r="R1792" s="9" t="str">
        <f>IF($T1792,tblSalaries[[#This Row],[Region]],"")</f>
        <v/>
      </c>
      <c r="T1792" s="11">
        <f t="shared" si="27"/>
        <v>0</v>
      </c>
      <c r="U1792" s="11">
        <f>VLOOKUP(tblSalaries[[#This Row],[Region]],SReg,2,FALSE)</f>
        <v>0</v>
      </c>
      <c r="V1792" s="11">
        <f>VLOOKUP(tblSalaries[[#This Row],[How many hours of a day you work on Excel]],SHours,2,FALSE)</f>
        <v>0</v>
      </c>
      <c r="W1792" s="11">
        <f>IF(tblSalaries[[#This Row],[Years of Experience]]="",Filters!$I$10,VLOOKUP(tblSalaries[[#This Row],[Years of Experience]],Filters!$G$3:$I$9,3,TRUE))</f>
        <v>0</v>
      </c>
    </row>
    <row r="1793" spans="2:23" ht="15" customHeight="1" x14ac:dyDescent="0.25">
      <c r="B1793" t="s">
        <v>3189</v>
      </c>
      <c r="C1793" s="1">
        <v>41073.767361111109</v>
      </c>
      <c r="D1793">
        <v>17807.916687442568</v>
      </c>
      <c r="E1793" t="s">
        <v>1344</v>
      </c>
      <c r="F1793" t="s">
        <v>45</v>
      </c>
      <c r="G1793" t="s">
        <v>6</v>
      </c>
      <c r="H1793" t="s">
        <v>15</v>
      </c>
      <c r="I1793">
        <v>10</v>
      </c>
      <c r="J1793" t="str">
        <f>VLOOKUP(tblSalaries[[#This Row],[clean Country]],tblCountries[[#All],[Mapping]:[Region]],2,FALSE)</f>
        <v>APAC</v>
      </c>
      <c r="L1793" s="9" t="str">
        <f>IF($T1793,tblSalaries[[#This Row],[Salary in USD]],"")</f>
        <v/>
      </c>
      <c r="M1793" s="9" t="str">
        <f>IF($T1793,tblSalaries[[#This Row],[Your Job Title]],"")</f>
        <v/>
      </c>
      <c r="N1793" s="9" t="str">
        <f>IF($T1793,tblSalaries[[#This Row],[Job Type]],"")</f>
        <v/>
      </c>
      <c r="O1793" s="9" t="str">
        <f>IF($T1793,tblSalaries[[#This Row],[clean Country]],"")</f>
        <v/>
      </c>
      <c r="P1793" s="9" t="str">
        <f>IF($T1793,tblSalaries[[#This Row],[How many hours of a day you work on Excel]],"")</f>
        <v/>
      </c>
      <c r="Q1793" s="9" t="str">
        <f>IF($T1793,tblSalaries[[#This Row],[Years of Experience]],"")</f>
        <v/>
      </c>
      <c r="R1793" s="9" t="str">
        <f>IF($T1793,tblSalaries[[#This Row],[Region]],"")</f>
        <v/>
      </c>
      <c r="T1793" s="11">
        <f t="shared" si="27"/>
        <v>0</v>
      </c>
      <c r="U1793" s="11">
        <f>VLOOKUP(tblSalaries[[#This Row],[Region]],SReg,2,FALSE)</f>
        <v>0</v>
      </c>
      <c r="V1793" s="11">
        <f>VLOOKUP(tblSalaries[[#This Row],[How many hours of a day you work on Excel]],SHours,2,FALSE)</f>
        <v>0</v>
      </c>
      <c r="W1793" s="11">
        <f>IF(tblSalaries[[#This Row],[Years of Experience]]="",Filters!$I$10,VLOOKUP(tblSalaries[[#This Row],[Years of Experience]],Filters!$G$3:$I$9,3,TRUE))</f>
        <v>1</v>
      </c>
    </row>
    <row r="1794" spans="2:23" ht="15" customHeight="1" x14ac:dyDescent="0.25">
      <c r="B1794" t="s">
        <v>3190</v>
      </c>
      <c r="C1794" s="1">
        <v>41073.805844907409</v>
      </c>
      <c r="D1794">
        <v>16027.125018698311</v>
      </c>
      <c r="E1794" t="s">
        <v>1345</v>
      </c>
      <c r="F1794" t="s">
        <v>45</v>
      </c>
      <c r="G1794" t="s">
        <v>6</v>
      </c>
      <c r="H1794" t="s">
        <v>15</v>
      </c>
      <c r="I1794">
        <v>6</v>
      </c>
      <c r="J1794" t="str">
        <f>VLOOKUP(tblSalaries[[#This Row],[clean Country]],tblCountries[[#All],[Mapping]:[Region]],2,FALSE)</f>
        <v>APAC</v>
      </c>
      <c r="L1794" s="9" t="str">
        <f>IF($T1794,tblSalaries[[#This Row],[Salary in USD]],"")</f>
        <v/>
      </c>
      <c r="M1794" s="9" t="str">
        <f>IF($T1794,tblSalaries[[#This Row],[Your Job Title]],"")</f>
        <v/>
      </c>
      <c r="N1794" s="9" t="str">
        <f>IF($T1794,tblSalaries[[#This Row],[Job Type]],"")</f>
        <v/>
      </c>
      <c r="O1794" s="9" t="str">
        <f>IF($T1794,tblSalaries[[#This Row],[clean Country]],"")</f>
        <v/>
      </c>
      <c r="P1794" s="9" t="str">
        <f>IF($T1794,tblSalaries[[#This Row],[How many hours of a day you work on Excel]],"")</f>
        <v/>
      </c>
      <c r="Q1794" s="9" t="str">
        <f>IF($T1794,tblSalaries[[#This Row],[Years of Experience]],"")</f>
        <v/>
      </c>
      <c r="R1794" s="9" t="str">
        <f>IF($T1794,tblSalaries[[#This Row],[Region]],"")</f>
        <v/>
      </c>
      <c r="T1794" s="11">
        <f t="shared" si="27"/>
        <v>0</v>
      </c>
      <c r="U1794" s="11">
        <f>VLOOKUP(tblSalaries[[#This Row],[Region]],SReg,2,FALSE)</f>
        <v>0</v>
      </c>
      <c r="V1794" s="11">
        <f>VLOOKUP(tblSalaries[[#This Row],[How many hours of a day you work on Excel]],SHours,2,FALSE)</f>
        <v>0</v>
      </c>
      <c r="W1794" s="11">
        <f>IF(tblSalaries[[#This Row],[Years of Experience]]="",Filters!$I$10,VLOOKUP(tblSalaries[[#This Row],[Years of Experience]],Filters!$G$3:$I$9,3,TRUE))</f>
        <v>0</v>
      </c>
    </row>
    <row r="1795" spans="2:23" ht="15" customHeight="1" x14ac:dyDescent="0.25">
      <c r="B1795" t="s">
        <v>3191</v>
      </c>
      <c r="C1795" s="1">
        <v>41073.815254629626</v>
      </c>
      <c r="D1795">
        <v>56742.417794422225</v>
      </c>
      <c r="E1795" t="s">
        <v>1346</v>
      </c>
      <c r="F1795" t="s">
        <v>45</v>
      </c>
      <c r="G1795" t="s">
        <v>59</v>
      </c>
      <c r="H1795" t="s">
        <v>10</v>
      </c>
      <c r="I1795">
        <v>7</v>
      </c>
      <c r="J1795" t="str">
        <f>VLOOKUP(tblSalaries[[#This Row],[clean Country]],tblCountries[[#All],[Mapping]:[Region]],2,FALSE)</f>
        <v>EMEA</v>
      </c>
      <c r="L1795" s="9" t="str">
        <f>IF($T1795,tblSalaries[[#This Row],[Salary in USD]],"")</f>
        <v/>
      </c>
      <c r="M1795" s="9" t="str">
        <f>IF($T1795,tblSalaries[[#This Row],[Your Job Title]],"")</f>
        <v/>
      </c>
      <c r="N1795" s="9" t="str">
        <f>IF($T1795,tblSalaries[[#This Row],[Job Type]],"")</f>
        <v/>
      </c>
      <c r="O1795" s="9" t="str">
        <f>IF($T1795,tblSalaries[[#This Row],[clean Country]],"")</f>
        <v/>
      </c>
      <c r="P1795" s="9" t="str">
        <f>IF($T1795,tblSalaries[[#This Row],[How many hours of a day you work on Excel]],"")</f>
        <v/>
      </c>
      <c r="Q1795" s="9" t="str">
        <f>IF($T1795,tblSalaries[[#This Row],[Years of Experience]],"")</f>
        <v/>
      </c>
      <c r="R1795" s="9" t="str">
        <f>IF($T1795,tblSalaries[[#This Row],[Region]],"")</f>
        <v/>
      </c>
      <c r="T1795" s="11">
        <f t="shared" si="27"/>
        <v>0</v>
      </c>
      <c r="U1795" s="11">
        <f>VLOOKUP(tblSalaries[[#This Row],[Region]],SReg,2,FALSE)</f>
        <v>0</v>
      </c>
      <c r="V1795" s="11">
        <f>VLOOKUP(tblSalaries[[#This Row],[How many hours of a day you work on Excel]],SHours,2,FALSE)</f>
        <v>1</v>
      </c>
      <c r="W1795" s="11">
        <f>IF(tblSalaries[[#This Row],[Years of Experience]]="",Filters!$I$10,VLOOKUP(tblSalaries[[#This Row],[Years of Experience]],Filters!$G$3:$I$9,3,TRUE))</f>
        <v>0</v>
      </c>
    </row>
    <row r="1796" spans="2:23" ht="15" customHeight="1" x14ac:dyDescent="0.25">
      <c r="B1796" t="s">
        <v>3192</v>
      </c>
      <c r="C1796" s="1">
        <v>41073.81962962963</v>
      </c>
      <c r="D1796">
        <v>21369.500024931083</v>
      </c>
      <c r="E1796" t="s">
        <v>1347</v>
      </c>
      <c r="F1796" t="s">
        <v>45</v>
      </c>
      <c r="G1796" t="s">
        <v>6</v>
      </c>
      <c r="H1796" t="s">
        <v>7</v>
      </c>
      <c r="I1796">
        <v>7</v>
      </c>
      <c r="J1796" t="str">
        <f>VLOOKUP(tblSalaries[[#This Row],[clean Country]],tblCountries[[#All],[Mapping]:[Region]],2,FALSE)</f>
        <v>APAC</v>
      </c>
      <c r="L1796" s="9" t="str">
        <f>IF($T1796,tblSalaries[[#This Row],[Salary in USD]],"")</f>
        <v/>
      </c>
      <c r="M1796" s="9" t="str">
        <f>IF($T1796,tblSalaries[[#This Row],[Your Job Title]],"")</f>
        <v/>
      </c>
      <c r="N1796" s="9" t="str">
        <f>IF($T1796,tblSalaries[[#This Row],[Job Type]],"")</f>
        <v/>
      </c>
      <c r="O1796" s="9" t="str">
        <f>IF($T1796,tblSalaries[[#This Row],[clean Country]],"")</f>
        <v/>
      </c>
      <c r="P1796" s="9" t="str">
        <f>IF($T1796,tblSalaries[[#This Row],[How many hours of a day you work on Excel]],"")</f>
        <v/>
      </c>
      <c r="Q1796" s="9" t="str">
        <f>IF($T1796,tblSalaries[[#This Row],[Years of Experience]],"")</f>
        <v/>
      </c>
      <c r="R1796" s="9" t="str">
        <f>IF($T1796,tblSalaries[[#This Row],[Region]],"")</f>
        <v/>
      </c>
      <c r="T1796" s="11">
        <f t="shared" si="27"/>
        <v>0</v>
      </c>
      <c r="U1796" s="11">
        <f>VLOOKUP(tblSalaries[[#This Row],[Region]],SReg,2,FALSE)</f>
        <v>0</v>
      </c>
      <c r="V1796" s="11">
        <f>VLOOKUP(tblSalaries[[#This Row],[How many hours of a day you work on Excel]],SHours,2,FALSE)</f>
        <v>1</v>
      </c>
      <c r="W1796" s="11">
        <f>IF(tblSalaries[[#This Row],[Years of Experience]]="",Filters!$I$10,VLOOKUP(tblSalaries[[#This Row],[Years of Experience]],Filters!$G$3:$I$9,3,TRUE))</f>
        <v>0</v>
      </c>
    </row>
    <row r="1797" spans="2:23" ht="15" customHeight="1" x14ac:dyDescent="0.25">
      <c r="B1797" t="s">
        <v>3193</v>
      </c>
      <c r="C1797" s="1">
        <v>41073.860625000001</v>
      </c>
      <c r="D1797">
        <v>7568.3645921630914</v>
      </c>
      <c r="E1797" t="s">
        <v>694</v>
      </c>
      <c r="F1797" t="s">
        <v>258</v>
      </c>
      <c r="G1797" t="s">
        <v>6</v>
      </c>
      <c r="H1797" t="s">
        <v>15</v>
      </c>
      <c r="I1797">
        <v>6</v>
      </c>
      <c r="J1797" t="str">
        <f>VLOOKUP(tblSalaries[[#This Row],[clean Country]],tblCountries[[#All],[Mapping]:[Region]],2,FALSE)</f>
        <v>APAC</v>
      </c>
      <c r="L1797" s="9" t="str">
        <f>IF($T1797,tblSalaries[[#This Row],[Salary in USD]],"")</f>
        <v/>
      </c>
      <c r="M1797" s="9" t="str">
        <f>IF($T1797,tblSalaries[[#This Row],[Your Job Title]],"")</f>
        <v/>
      </c>
      <c r="N1797" s="9" t="str">
        <f>IF($T1797,tblSalaries[[#This Row],[Job Type]],"")</f>
        <v/>
      </c>
      <c r="O1797" s="9" t="str">
        <f>IF($T1797,tblSalaries[[#This Row],[clean Country]],"")</f>
        <v/>
      </c>
      <c r="P1797" s="9" t="str">
        <f>IF($T1797,tblSalaries[[#This Row],[How many hours of a day you work on Excel]],"")</f>
        <v/>
      </c>
      <c r="Q1797" s="9" t="str">
        <f>IF($T1797,tblSalaries[[#This Row],[Years of Experience]],"")</f>
        <v/>
      </c>
      <c r="R1797" s="9" t="str">
        <f>IF($T1797,tblSalaries[[#This Row],[Region]],"")</f>
        <v/>
      </c>
      <c r="T1797" s="11">
        <f t="shared" si="27"/>
        <v>0</v>
      </c>
      <c r="U1797" s="11">
        <f>VLOOKUP(tblSalaries[[#This Row],[Region]],SReg,2,FALSE)</f>
        <v>0</v>
      </c>
      <c r="V1797" s="11">
        <f>VLOOKUP(tblSalaries[[#This Row],[How many hours of a day you work on Excel]],SHours,2,FALSE)</f>
        <v>0</v>
      </c>
      <c r="W1797" s="11">
        <f>IF(tblSalaries[[#This Row],[Years of Experience]]="",Filters!$I$10,VLOOKUP(tblSalaries[[#This Row],[Years of Experience]],Filters!$G$3:$I$9,3,TRUE))</f>
        <v>0</v>
      </c>
    </row>
    <row r="1798" spans="2:23" ht="15" customHeight="1" x14ac:dyDescent="0.25">
      <c r="B1798" t="s">
        <v>3194</v>
      </c>
      <c r="C1798" s="1">
        <v>41073.98097222222</v>
      </c>
      <c r="D1798">
        <v>78808.913603364199</v>
      </c>
      <c r="E1798" t="s">
        <v>1127</v>
      </c>
      <c r="F1798" t="s">
        <v>258</v>
      </c>
      <c r="G1798" t="s">
        <v>59</v>
      </c>
      <c r="H1798" t="s">
        <v>15</v>
      </c>
      <c r="I1798">
        <v>10</v>
      </c>
      <c r="J1798" t="str">
        <f>VLOOKUP(tblSalaries[[#This Row],[clean Country]],tblCountries[[#All],[Mapping]:[Region]],2,FALSE)</f>
        <v>EMEA</v>
      </c>
      <c r="L1798" s="9" t="str">
        <f>IF($T1798,tblSalaries[[#This Row],[Salary in USD]],"")</f>
        <v/>
      </c>
      <c r="M1798" s="9" t="str">
        <f>IF($T1798,tblSalaries[[#This Row],[Your Job Title]],"")</f>
        <v/>
      </c>
      <c r="N1798" s="9" t="str">
        <f>IF($T1798,tblSalaries[[#This Row],[Job Type]],"")</f>
        <v/>
      </c>
      <c r="O1798" s="9" t="str">
        <f>IF($T1798,tblSalaries[[#This Row],[clean Country]],"")</f>
        <v/>
      </c>
      <c r="P1798" s="9" t="str">
        <f>IF($T1798,tblSalaries[[#This Row],[How many hours of a day you work on Excel]],"")</f>
        <v/>
      </c>
      <c r="Q1798" s="9" t="str">
        <f>IF($T1798,tblSalaries[[#This Row],[Years of Experience]],"")</f>
        <v/>
      </c>
      <c r="R1798" s="9" t="str">
        <f>IF($T1798,tblSalaries[[#This Row],[Region]],"")</f>
        <v/>
      </c>
      <c r="T1798" s="11">
        <f t="shared" si="27"/>
        <v>0</v>
      </c>
      <c r="U1798" s="11">
        <f>VLOOKUP(tblSalaries[[#This Row],[Region]],SReg,2,FALSE)</f>
        <v>0</v>
      </c>
      <c r="V1798" s="11">
        <f>VLOOKUP(tblSalaries[[#This Row],[How many hours of a day you work on Excel]],SHours,2,FALSE)</f>
        <v>0</v>
      </c>
      <c r="W1798" s="11">
        <f>IF(tblSalaries[[#This Row],[Years of Experience]]="",Filters!$I$10,VLOOKUP(tblSalaries[[#This Row],[Years of Experience]],Filters!$G$3:$I$9,3,TRUE))</f>
        <v>1</v>
      </c>
    </row>
    <row r="1799" spans="2:23" ht="15" customHeight="1" x14ac:dyDescent="0.25">
      <c r="B1799" t="s">
        <v>3195</v>
      </c>
      <c r="C1799" s="1">
        <v>41074.080011574071</v>
      </c>
      <c r="D1799">
        <v>60000</v>
      </c>
      <c r="E1799" t="s">
        <v>173</v>
      </c>
      <c r="F1799" t="s">
        <v>17</v>
      </c>
      <c r="G1799" t="s">
        <v>12</v>
      </c>
      <c r="H1799" t="s">
        <v>7</v>
      </c>
      <c r="I1799">
        <v>15</v>
      </c>
      <c r="J1799" t="str">
        <f>VLOOKUP(tblSalaries[[#This Row],[clean Country]],tblCountries[[#All],[Mapping]:[Region]],2,FALSE)</f>
        <v>USA</v>
      </c>
      <c r="L1799" s="9">
        <f>IF($T1799,tblSalaries[[#This Row],[Salary in USD]],"")</f>
        <v>60000</v>
      </c>
      <c r="M1799" s="9" t="str">
        <f>IF($T1799,tblSalaries[[#This Row],[Your Job Title]],"")</f>
        <v>Business Analyst</v>
      </c>
      <c r="N1799" s="9" t="str">
        <f>IF($T1799,tblSalaries[[#This Row],[Job Type]],"")</f>
        <v>Analyst</v>
      </c>
      <c r="O1799" s="9" t="str">
        <f>IF($T1799,tblSalaries[[#This Row],[clean Country]],"")</f>
        <v>USA</v>
      </c>
      <c r="P1799" s="9" t="str">
        <f>IF($T1799,tblSalaries[[#This Row],[How many hours of a day you work on Excel]],"")</f>
        <v>4 to 6 hours a day</v>
      </c>
      <c r="Q1799" s="9">
        <f>IF($T1799,tblSalaries[[#This Row],[Years of Experience]],"")</f>
        <v>15</v>
      </c>
      <c r="R1799" s="9" t="str">
        <f>IF($T1799,tblSalaries[[#This Row],[Region]],"")</f>
        <v>USA</v>
      </c>
      <c r="T1799" s="11">
        <f t="shared" ref="T1799:T1862" si="28">U1799*V1799*W1799</f>
        <v>1</v>
      </c>
      <c r="U1799" s="11">
        <f>VLOOKUP(tblSalaries[[#This Row],[Region]],SReg,2,FALSE)</f>
        <v>1</v>
      </c>
      <c r="V1799" s="11">
        <f>VLOOKUP(tblSalaries[[#This Row],[How many hours of a day you work on Excel]],SHours,2,FALSE)</f>
        <v>1</v>
      </c>
      <c r="W1799" s="11">
        <f>IF(tblSalaries[[#This Row],[Years of Experience]]="",Filters!$I$10,VLOOKUP(tblSalaries[[#This Row],[Years of Experience]],Filters!$G$3:$I$9,3,TRUE))</f>
        <v>1</v>
      </c>
    </row>
    <row r="1800" spans="2:23" ht="15" customHeight="1" x14ac:dyDescent="0.25">
      <c r="B1800" t="s">
        <v>3196</v>
      </c>
      <c r="C1800" s="1">
        <v>41074.114386574074</v>
      </c>
      <c r="D1800">
        <v>57000</v>
      </c>
      <c r="E1800" t="s">
        <v>964</v>
      </c>
      <c r="F1800" t="s">
        <v>258</v>
      </c>
      <c r="G1800" t="s">
        <v>12</v>
      </c>
      <c r="H1800" t="s">
        <v>7</v>
      </c>
      <c r="I1800">
        <v>9</v>
      </c>
      <c r="J1800" t="str">
        <f>VLOOKUP(tblSalaries[[#This Row],[clean Country]],tblCountries[[#All],[Mapping]:[Region]],2,FALSE)</f>
        <v>USA</v>
      </c>
      <c r="L1800" s="9" t="str">
        <f>IF($T1800,tblSalaries[[#This Row],[Salary in USD]],"")</f>
        <v/>
      </c>
      <c r="M1800" s="9" t="str">
        <f>IF($T1800,tblSalaries[[#This Row],[Your Job Title]],"")</f>
        <v/>
      </c>
      <c r="N1800" s="9" t="str">
        <f>IF($T1800,tblSalaries[[#This Row],[Job Type]],"")</f>
        <v/>
      </c>
      <c r="O1800" s="9" t="str">
        <f>IF($T1800,tblSalaries[[#This Row],[clean Country]],"")</f>
        <v/>
      </c>
      <c r="P1800" s="9" t="str">
        <f>IF($T1800,tblSalaries[[#This Row],[How many hours of a day you work on Excel]],"")</f>
        <v/>
      </c>
      <c r="Q1800" s="9" t="str">
        <f>IF($T1800,tblSalaries[[#This Row],[Years of Experience]],"")</f>
        <v/>
      </c>
      <c r="R1800" s="9" t="str">
        <f>IF($T1800,tblSalaries[[#This Row],[Region]],"")</f>
        <v/>
      </c>
      <c r="T1800" s="11">
        <f t="shared" si="28"/>
        <v>0</v>
      </c>
      <c r="U1800" s="11">
        <f>VLOOKUP(tblSalaries[[#This Row],[Region]],SReg,2,FALSE)</f>
        <v>1</v>
      </c>
      <c r="V1800" s="11">
        <f>VLOOKUP(tblSalaries[[#This Row],[How many hours of a day you work on Excel]],SHours,2,FALSE)</f>
        <v>1</v>
      </c>
      <c r="W1800" s="11">
        <f>IF(tblSalaries[[#This Row],[Years of Experience]]="",Filters!$I$10,VLOOKUP(tblSalaries[[#This Row],[Years of Experience]],Filters!$G$3:$I$9,3,TRUE))</f>
        <v>0</v>
      </c>
    </row>
    <row r="1801" spans="2:23" ht="15" customHeight="1" x14ac:dyDescent="0.25">
      <c r="B1801" t="s">
        <v>3197</v>
      </c>
      <c r="C1801" s="1">
        <v>41074.18236111111</v>
      </c>
      <c r="D1801">
        <v>40000</v>
      </c>
      <c r="E1801" t="s">
        <v>1348</v>
      </c>
      <c r="F1801" t="s">
        <v>17</v>
      </c>
      <c r="G1801" t="s">
        <v>12</v>
      </c>
      <c r="H1801" t="s">
        <v>15</v>
      </c>
      <c r="I1801">
        <v>0</v>
      </c>
      <c r="J1801" t="str">
        <f>VLOOKUP(tblSalaries[[#This Row],[clean Country]],tblCountries[[#All],[Mapping]:[Region]],2,FALSE)</f>
        <v>USA</v>
      </c>
      <c r="L1801" s="9" t="str">
        <f>IF($T1801,tblSalaries[[#This Row],[Salary in USD]],"")</f>
        <v/>
      </c>
      <c r="M1801" s="9" t="str">
        <f>IF($T1801,tblSalaries[[#This Row],[Your Job Title]],"")</f>
        <v/>
      </c>
      <c r="N1801" s="9" t="str">
        <f>IF($T1801,tblSalaries[[#This Row],[Job Type]],"")</f>
        <v/>
      </c>
      <c r="O1801" s="9" t="str">
        <f>IF($T1801,tblSalaries[[#This Row],[clean Country]],"")</f>
        <v/>
      </c>
      <c r="P1801" s="9" t="str">
        <f>IF($T1801,tblSalaries[[#This Row],[How many hours of a day you work on Excel]],"")</f>
        <v/>
      </c>
      <c r="Q1801" s="9" t="str">
        <f>IF($T1801,tblSalaries[[#This Row],[Years of Experience]],"")</f>
        <v/>
      </c>
      <c r="R1801" s="9" t="str">
        <f>IF($T1801,tblSalaries[[#This Row],[Region]],"")</f>
        <v/>
      </c>
      <c r="T1801" s="11">
        <f t="shared" si="28"/>
        <v>0</v>
      </c>
      <c r="U1801" s="11">
        <f>VLOOKUP(tblSalaries[[#This Row],[Region]],SReg,2,FALSE)</f>
        <v>1</v>
      </c>
      <c r="V1801" s="11">
        <f>VLOOKUP(tblSalaries[[#This Row],[How many hours of a day you work on Excel]],SHours,2,FALSE)</f>
        <v>0</v>
      </c>
      <c r="W1801" s="11">
        <f>IF(tblSalaries[[#This Row],[Years of Experience]]="",Filters!$I$10,VLOOKUP(tblSalaries[[#This Row],[Years of Experience]],Filters!$G$3:$I$9,3,TRUE))</f>
        <v>0</v>
      </c>
    </row>
    <row r="1802" spans="2:23" ht="15" customHeight="1" x14ac:dyDescent="0.25">
      <c r="B1802" t="s">
        <v>3198</v>
      </c>
      <c r="C1802" s="1">
        <v>41074.303252314814</v>
      </c>
      <c r="D1802">
        <v>80000</v>
      </c>
      <c r="E1802" t="s">
        <v>1349</v>
      </c>
      <c r="F1802" t="s">
        <v>391</v>
      </c>
      <c r="G1802" t="s">
        <v>12</v>
      </c>
      <c r="H1802" t="s">
        <v>7</v>
      </c>
      <c r="I1802">
        <v>9</v>
      </c>
      <c r="J1802" t="str">
        <f>VLOOKUP(tblSalaries[[#This Row],[clean Country]],tblCountries[[#All],[Mapping]:[Region]],2,FALSE)</f>
        <v>USA</v>
      </c>
      <c r="L1802" s="9" t="str">
        <f>IF($T1802,tblSalaries[[#This Row],[Salary in USD]],"")</f>
        <v/>
      </c>
      <c r="M1802" s="9" t="str">
        <f>IF($T1802,tblSalaries[[#This Row],[Your Job Title]],"")</f>
        <v/>
      </c>
      <c r="N1802" s="9" t="str">
        <f>IF($T1802,tblSalaries[[#This Row],[Job Type]],"")</f>
        <v/>
      </c>
      <c r="O1802" s="9" t="str">
        <f>IF($T1802,tblSalaries[[#This Row],[clean Country]],"")</f>
        <v/>
      </c>
      <c r="P1802" s="9" t="str">
        <f>IF($T1802,tblSalaries[[#This Row],[How many hours of a day you work on Excel]],"")</f>
        <v/>
      </c>
      <c r="Q1802" s="9" t="str">
        <f>IF($T1802,tblSalaries[[#This Row],[Years of Experience]],"")</f>
        <v/>
      </c>
      <c r="R1802" s="9" t="str">
        <f>IF($T1802,tblSalaries[[#This Row],[Region]],"")</f>
        <v/>
      </c>
      <c r="T1802" s="11">
        <f t="shared" si="28"/>
        <v>0</v>
      </c>
      <c r="U1802" s="11">
        <f>VLOOKUP(tblSalaries[[#This Row],[Region]],SReg,2,FALSE)</f>
        <v>1</v>
      </c>
      <c r="V1802" s="11">
        <f>VLOOKUP(tblSalaries[[#This Row],[How many hours of a day you work on Excel]],SHours,2,FALSE)</f>
        <v>1</v>
      </c>
      <c r="W1802" s="11">
        <f>IF(tblSalaries[[#This Row],[Years of Experience]]="",Filters!$I$10,VLOOKUP(tblSalaries[[#This Row],[Years of Experience]],Filters!$G$3:$I$9,3,TRUE))</f>
        <v>0</v>
      </c>
    </row>
    <row r="1803" spans="2:23" ht="15" customHeight="1" x14ac:dyDescent="0.25">
      <c r="B1803" t="s">
        <v>3199</v>
      </c>
      <c r="C1803" s="1">
        <v>41074.519097222219</v>
      </c>
      <c r="D1803">
        <v>118000</v>
      </c>
      <c r="E1803" t="s">
        <v>1211</v>
      </c>
      <c r="F1803" t="s">
        <v>3393</v>
      </c>
      <c r="G1803" t="s">
        <v>12</v>
      </c>
      <c r="H1803" t="s">
        <v>7</v>
      </c>
      <c r="I1803">
        <v>6</v>
      </c>
      <c r="J1803" t="str">
        <f>VLOOKUP(tblSalaries[[#This Row],[clean Country]],tblCountries[[#All],[Mapping]:[Region]],2,FALSE)</f>
        <v>USA</v>
      </c>
      <c r="L1803" s="9" t="str">
        <f>IF($T1803,tblSalaries[[#This Row],[Salary in USD]],"")</f>
        <v/>
      </c>
      <c r="M1803" s="9" t="str">
        <f>IF($T1803,tblSalaries[[#This Row],[Your Job Title]],"")</f>
        <v/>
      </c>
      <c r="N1803" s="9" t="str">
        <f>IF($T1803,tblSalaries[[#This Row],[Job Type]],"")</f>
        <v/>
      </c>
      <c r="O1803" s="9" t="str">
        <f>IF($T1803,tblSalaries[[#This Row],[clean Country]],"")</f>
        <v/>
      </c>
      <c r="P1803" s="9" t="str">
        <f>IF($T1803,tblSalaries[[#This Row],[How many hours of a day you work on Excel]],"")</f>
        <v/>
      </c>
      <c r="Q1803" s="9" t="str">
        <f>IF($T1803,tblSalaries[[#This Row],[Years of Experience]],"")</f>
        <v/>
      </c>
      <c r="R1803" s="9" t="str">
        <f>IF($T1803,tblSalaries[[#This Row],[Region]],"")</f>
        <v/>
      </c>
      <c r="T1803" s="11">
        <f t="shared" si="28"/>
        <v>0</v>
      </c>
      <c r="U1803" s="11">
        <f>VLOOKUP(tblSalaries[[#This Row],[Region]],SReg,2,FALSE)</f>
        <v>1</v>
      </c>
      <c r="V1803" s="11">
        <f>VLOOKUP(tblSalaries[[#This Row],[How many hours of a day you work on Excel]],SHours,2,FALSE)</f>
        <v>1</v>
      </c>
      <c r="W1803" s="11">
        <f>IF(tblSalaries[[#This Row],[Years of Experience]]="",Filters!$I$10,VLOOKUP(tblSalaries[[#This Row],[Years of Experience]],Filters!$G$3:$I$9,3,TRUE))</f>
        <v>0</v>
      </c>
    </row>
    <row r="1804" spans="2:23" ht="15" customHeight="1" x14ac:dyDescent="0.25">
      <c r="B1804" t="s">
        <v>3200</v>
      </c>
      <c r="C1804" s="1">
        <v>41074.589560185188</v>
      </c>
      <c r="D1804">
        <v>60000</v>
      </c>
      <c r="E1804" t="s">
        <v>17</v>
      </c>
      <c r="F1804" t="s">
        <v>17</v>
      </c>
      <c r="G1804" t="s">
        <v>148</v>
      </c>
      <c r="H1804" t="s">
        <v>7</v>
      </c>
      <c r="I1804">
        <v>5</v>
      </c>
      <c r="J1804" t="str">
        <f>VLOOKUP(tblSalaries[[#This Row],[clean Country]],tblCountries[[#All],[Mapping]:[Region]],2,FALSE)</f>
        <v>EMEA</v>
      </c>
      <c r="L1804" s="9" t="str">
        <f>IF($T1804,tblSalaries[[#This Row],[Salary in USD]],"")</f>
        <v/>
      </c>
      <c r="M1804" s="9" t="str">
        <f>IF($T1804,tblSalaries[[#This Row],[Your Job Title]],"")</f>
        <v/>
      </c>
      <c r="N1804" s="9" t="str">
        <f>IF($T1804,tblSalaries[[#This Row],[Job Type]],"")</f>
        <v/>
      </c>
      <c r="O1804" s="9" t="str">
        <f>IF($T1804,tblSalaries[[#This Row],[clean Country]],"")</f>
        <v/>
      </c>
      <c r="P1804" s="9" t="str">
        <f>IF($T1804,tblSalaries[[#This Row],[How many hours of a day you work on Excel]],"")</f>
        <v/>
      </c>
      <c r="Q1804" s="9" t="str">
        <f>IF($T1804,tblSalaries[[#This Row],[Years of Experience]],"")</f>
        <v/>
      </c>
      <c r="R1804" s="9" t="str">
        <f>IF($T1804,tblSalaries[[#This Row],[Region]],"")</f>
        <v/>
      </c>
      <c r="T1804" s="11">
        <f t="shared" si="28"/>
        <v>0</v>
      </c>
      <c r="U1804" s="11">
        <f>VLOOKUP(tblSalaries[[#This Row],[Region]],SReg,2,FALSE)</f>
        <v>0</v>
      </c>
      <c r="V1804" s="11">
        <f>VLOOKUP(tblSalaries[[#This Row],[How many hours of a day you work on Excel]],SHours,2,FALSE)</f>
        <v>1</v>
      </c>
      <c r="W1804" s="11">
        <f>IF(tblSalaries[[#This Row],[Years of Experience]]="",Filters!$I$10,VLOOKUP(tblSalaries[[#This Row],[Years of Experience]],Filters!$G$3:$I$9,3,TRUE))</f>
        <v>0</v>
      </c>
    </row>
    <row r="1805" spans="2:23" ht="15" customHeight="1" x14ac:dyDescent="0.25">
      <c r="B1805" t="s">
        <v>3201</v>
      </c>
      <c r="C1805" s="1">
        <v>41074.768796296295</v>
      </c>
      <c r="D1805">
        <v>6720</v>
      </c>
      <c r="E1805" t="s">
        <v>1350</v>
      </c>
      <c r="F1805" t="s">
        <v>258</v>
      </c>
      <c r="G1805" t="s">
        <v>6</v>
      </c>
      <c r="H1805" t="s">
        <v>7</v>
      </c>
      <c r="I1805">
        <v>5</v>
      </c>
      <c r="J1805" t="str">
        <f>VLOOKUP(tblSalaries[[#This Row],[clean Country]],tblCountries[[#All],[Mapping]:[Region]],2,FALSE)</f>
        <v>APAC</v>
      </c>
      <c r="L1805" s="9" t="str">
        <f>IF($T1805,tblSalaries[[#This Row],[Salary in USD]],"")</f>
        <v/>
      </c>
      <c r="M1805" s="9" t="str">
        <f>IF($T1805,tblSalaries[[#This Row],[Your Job Title]],"")</f>
        <v/>
      </c>
      <c r="N1805" s="9" t="str">
        <f>IF($T1805,tblSalaries[[#This Row],[Job Type]],"")</f>
        <v/>
      </c>
      <c r="O1805" s="9" t="str">
        <f>IF($T1805,tblSalaries[[#This Row],[clean Country]],"")</f>
        <v/>
      </c>
      <c r="P1805" s="9" t="str">
        <f>IF($T1805,tblSalaries[[#This Row],[How many hours of a day you work on Excel]],"")</f>
        <v/>
      </c>
      <c r="Q1805" s="9" t="str">
        <f>IF($T1805,tblSalaries[[#This Row],[Years of Experience]],"")</f>
        <v/>
      </c>
      <c r="R1805" s="9" t="str">
        <f>IF($T1805,tblSalaries[[#This Row],[Region]],"")</f>
        <v/>
      </c>
      <c r="T1805" s="11">
        <f t="shared" si="28"/>
        <v>0</v>
      </c>
      <c r="U1805" s="11">
        <f>VLOOKUP(tblSalaries[[#This Row],[Region]],SReg,2,FALSE)</f>
        <v>0</v>
      </c>
      <c r="V1805" s="11">
        <f>VLOOKUP(tblSalaries[[#This Row],[How many hours of a day you work on Excel]],SHours,2,FALSE)</f>
        <v>1</v>
      </c>
      <c r="W1805" s="11">
        <f>IF(tblSalaries[[#This Row],[Years of Experience]]="",Filters!$I$10,VLOOKUP(tblSalaries[[#This Row],[Years of Experience]],Filters!$G$3:$I$9,3,TRUE))</f>
        <v>0</v>
      </c>
    </row>
    <row r="1806" spans="2:23" ht="15" customHeight="1" x14ac:dyDescent="0.25">
      <c r="B1806" t="s">
        <v>3202</v>
      </c>
      <c r="C1806" s="1">
        <v>41074.918807870374</v>
      </c>
      <c r="D1806">
        <v>20640</v>
      </c>
      <c r="E1806" t="s">
        <v>1351</v>
      </c>
      <c r="F1806" t="s">
        <v>45</v>
      </c>
      <c r="G1806" t="s">
        <v>142</v>
      </c>
      <c r="H1806" t="s">
        <v>7</v>
      </c>
      <c r="I1806">
        <v>3</v>
      </c>
      <c r="J1806" t="str">
        <f>VLOOKUP(tblSalaries[[#This Row],[clean Country]],tblCountries[[#All],[Mapping]:[Region]],2,FALSE)</f>
        <v>APAC</v>
      </c>
      <c r="L1806" s="9" t="str">
        <f>IF($T1806,tblSalaries[[#This Row],[Salary in USD]],"")</f>
        <v/>
      </c>
      <c r="M1806" s="9" t="str">
        <f>IF($T1806,tblSalaries[[#This Row],[Your Job Title]],"")</f>
        <v/>
      </c>
      <c r="N1806" s="9" t="str">
        <f>IF($T1806,tblSalaries[[#This Row],[Job Type]],"")</f>
        <v/>
      </c>
      <c r="O1806" s="9" t="str">
        <f>IF($T1806,tblSalaries[[#This Row],[clean Country]],"")</f>
        <v/>
      </c>
      <c r="P1806" s="9" t="str">
        <f>IF($T1806,tblSalaries[[#This Row],[How many hours of a day you work on Excel]],"")</f>
        <v/>
      </c>
      <c r="Q1806" s="9" t="str">
        <f>IF($T1806,tblSalaries[[#This Row],[Years of Experience]],"")</f>
        <v/>
      </c>
      <c r="R1806" s="9" t="str">
        <f>IF($T1806,tblSalaries[[#This Row],[Region]],"")</f>
        <v/>
      </c>
      <c r="T1806" s="11">
        <f t="shared" si="28"/>
        <v>0</v>
      </c>
      <c r="U1806" s="11">
        <f>VLOOKUP(tblSalaries[[#This Row],[Region]],SReg,2,FALSE)</f>
        <v>0</v>
      </c>
      <c r="V1806" s="11">
        <f>VLOOKUP(tblSalaries[[#This Row],[How many hours of a day you work on Excel]],SHours,2,FALSE)</f>
        <v>1</v>
      </c>
      <c r="W1806" s="11">
        <f>IF(tblSalaries[[#This Row],[Years of Experience]]="",Filters!$I$10,VLOOKUP(tblSalaries[[#This Row],[Years of Experience]],Filters!$G$3:$I$9,3,TRUE))</f>
        <v>0</v>
      </c>
    </row>
    <row r="1807" spans="2:23" ht="15" customHeight="1" x14ac:dyDescent="0.25">
      <c r="B1807" t="s">
        <v>3203</v>
      </c>
      <c r="C1807" s="1">
        <v>41075.024826388886</v>
      </c>
      <c r="D1807">
        <v>50000</v>
      </c>
      <c r="E1807" t="s">
        <v>1352</v>
      </c>
      <c r="F1807" t="s">
        <v>17</v>
      </c>
      <c r="G1807" t="s">
        <v>12</v>
      </c>
      <c r="H1807" t="s">
        <v>10</v>
      </c>
      <c r="I1807">
        <v>15</v>
      </c>
      <c r="J1807" t="str">
        <f>VLOOKUP(tblSalaries[[#This Row],[clean Country]],tblCountries[[#All],[Mapping]:[Region]],2,FALSE)</f>
        <v>USA</v>
      </c>
      <c r="L1807" s="9">
        <f>IF($T1807,tblSalaries[[#This Row],[Salary in USD]],"")</f>
        <v>50000</v>
      </c>
      <c r="M1807" s="9" t="str">
        <f>IF($T1807,tblSalaries[[#This Row],[Your Job Title]],"")</f>
        <v>Digital Media Analyst</v>
      </c>
      <c r="N1807" s="9" t="str">
        <f>IF($T1807,tblSalaries[[#This Row],[Job Type]],"")</f>
        <v>Analyst</v>
      </c>
      <c r="O1807" s="9" t="str">
        <f>IF($T1807,tblSalaries[[#This Row],[clean Country]],"")</f>
        <v>USA</v>
      </c>
      <c r="P1807" s="9" t="str">
        <f>IF($T1807,tblSalaries[[#This Row],[How many hours of a day you work on Excel]],"")</f>
        <v>All the 8 hours baby, all the 8!</v>
      </c>
      <c r="Q1807" s="9">
        <f>IF($T1807,tblSalaries[[#This Row],[Years of Experience]],"")</f>
        <v>15</v>
      </c>
      <c r="R1807" s="9" t="str">
        <f>IF($T1807,tblSalaries[[#This Row],[Region]],"")</f>
        <v>USA</v>
      </c>
      <c r="T1807" s="11">
        <f t="shared" si="28"/>
        <v>1</v>
      </c>
      <c r="U1807" s="11">
        <f>VLOOKUP(tblSalaries[[#This Row],[Region]],SReg,2,FALSE)</f>
        <v>1</v>
      </c>
      <c r="V1807" s="11">
        <f>VLOOKUP(tblSalaries[[#This Row],[How many hours of a day you work on Excel]],SHours,2,FALSE)</f>
        <v>1</v>
      </c>
      <c r="W1807" s="11">
        <f>IF(tblSalaries[[#This Row],[Years of Experience]]="",Filters!$I$10,VLOOKUP(tblSalaries[[#This Row],[Years of Experience]],Filters!$G$3:$I$9,3,TRUE))</f>
        <v>1</v>
      </c>
    </row>
    <row r="1808" spans="2:23" ht="15" customHeight="1" x14ac:dyDescent="0.25">
      <c r="B1808" t="s">
        <v>3204</v>
      </c>
      <c r="C1808" s="1">
        <v>41075.036550925928</v>
      </c>
      <c r="D1808">
        <v>24000</v>
      </c>
      <c r="E1808" t="s">
        <v>311</v>
      </c>
      <c r="F1808" t="s">
        <v>391</v>
      </c>
      <c r="G1808" t="s">
        <v>55</v>
      </c>
      <c r="H1808" t="s">
        <v>10</v>
      </c>
      <c r="I1808">
        <v>23</v>
      </c>
      <c r="J1808" t="str">
        <f>VLOOKUP(tblSalaries[[#This Row],[clean Country]],tblCountries[[#All],[Mapping]:[Region]],2,FALSE)</f>
        <v>EMEA</v>
      </c>
      <c r="L1808" s="9" t="str">
        <f>IF($T1808,tblSalaries[[#This Row],[Salary in USD]],"")</f>
        <v/>
      </c>
      <c r="M1808" s="9" t="str">
        <f>IF($T1808,tblSalaries[[#This Row],[Your Job Title]],"")</f>
        <v/>
      </c>
      <c r="N1808" s="9" t="str">
        <f>IF($T1808,tblSalaries[[#This Row],[Job Type]],"")</f>
        <v/>
      </c>
      <c r="O1808" s="9" t="str">
        <f>IF($T1808,tblSalaries[[#This Row],[clean Country]],"")</f>
        <v/>
      </c>
      <c r="P1808" s="9" t="str">
        <f>IF($T1808,tblSalaries[[#This Row],[How many hours of a day you work on Excel]],"")</f>
        <v/>
      </c>
      <c r="Q1808" s="9" t="str">
        <f>IF($T1808,tblSalaries[[#This Row],[Years of Experience]],"")</f>
        <v/>
      </c>
      <c r="R1808" s="9" t="str">
        <f>IF($T1808,tblSalaries[[#This Row],[Region]],"")</f>
        <v/>
      </c>
      <c r="T1808" s="11">
        <f t="shared" si="28"/>
        <v>0</v>
      </c>
      <c r="U1808" s="11">
        <f>VLOOKUP(tblSalaries[[#This Row],[Region]],SReg,2,FALSE)</f>
        <v>0</v>
      </c>
      <c r="V1808" s="11">
        <f>VLOOKUP(tblSalaries[[#This Row],[How many hours of a day you work on Excel]],SHours,2,FALSE)</f>
        <v>1</v>
      </c>
      <c r="W1808" s="11">
        <f>IF(tblSalaries[[#This Row],[Years of Experience]]="",Filters!$I$10,VLOOKUP(tblSalaries[[#This Row],[Years of Experience]],Filters!$G$3:$I$9,3,TRUE))</f>
        <v>1</v>
      </c>
    </row>
    <row r="1809" spans="2:23" ht="15" customHeight="1" x14ac:dyDescent="0.25">
      <c r="B1809" t="s">
        <v>3205</v>
      </c>
      <c r="C1809" s="1">
        <v>41075.043611111112</v>
      </c>
      <c r="D1809">
        <v>60000</v>
      </c>
      <c r="E1809" t="s">
        <v>173</v>
      </c>
      <c r="F1809" t="s">
        <v>17</v>
      </c>
      <c r="G1809" t="s">
        <v>12</v>
      </c>
      <c r="H1809" t="s">
        <v>15</v>
      </c>
      <c r="I1809">
        <v>3</v>
      </c>
      <c r="J1809" t="str">
        <f>VLOOKUP(tblSalaries[[#This Row],[clean Country]],tblCountries[[#All],[Mapping]:[Region]],2,FALSE)</f>
        <v>USA</v>
      </c>
      <c r="L1809" s="9" t="str">
        <f>IF($T1809,tblSalaries[[#This Row],[Salary in USD]],"")</f>
        <v/>
      </c>
      <c r="M1809" s="9" t="str">
        <f>IF($T1809,tblSalaries[[#This Row],[Your Job Title]],"")</f>
        <v/>
      </c>
      <c r="N1809" s="9" t="str">
        <f>IF($T1809,tblSalaries[[#This Row],[Job Type]],"")</f>
        <v/>
      </c>
      <c r="O1809" s="9" t="str">
        <f>IF($T1809,tblSalaries[[#This Row],[clean Country]],"")</f>
        <v/>
      </c>
      <c r="P1809" s="9" t="str">
        <f>IF($T1809,tblSalaries[[#This Row],[How many hours of a day you work on Excel]],"")</f>
        <v/>
      </c>
      <c r="Q1809" s="9" t="str">
        <f>IF($T1809,tblSalaries[[#This Row],[Years of Experience]],"")</f>
        <v/>
      </c>
      <c r="R1809" s="9" t="str">
        <f>IF($T1809,tblSalaries[[#This Row],[Region]],"")</f>
        <v/>
      </c>
      <c r="T1809" s="11">
        <f t="shared" si="28"/>
        <v>0</v>
      </c>
      <c r="U1809" s="11">
        <f>VLOOKUP(tblSalaries[[#This Row],[Region]],SReg,2,FALSE)</f>
        <v>1</v>
      </c>
      <c r="V1809" s="11">
        <f>VLOOKUP(tblSalaries[[#This Row],[How many hours of a day you work on Excel]],SHours,2,FALSE)</f>
        <v>0</v>
      </c>
      <c r="W1809" s="11">
        <f>IF(tblSalaries[[#This Row],[Years of Experience]]="",Filters!$I$10,VLOOKUP(tblSalaries[[#This Row],[Years of Experience]],Filters!$G$3:$I$9,3,TRUE))</f>
        <v>0</v>
      </c>
    </row>
    <row r="1810" spans="2:23" ht="15" customHeight="1" x14ac:dyDescent="0.25">
      <c r="B1810" t="s">
        <v>3206</v>
      </c>
      <c r="C1810" s="1">
        <v>41075.048715277779</v>
      </c>
      <c r="D1810">
        <v>37500</v>
      </c>
      <c r="E1810" t="s">
        <v>69</v>
      </c>
      <c r="F1810" t="s">
        <v>294</v>
      </c>
      <c r="G1810" t="s">
        <v>6</v>
      </c>
      <c r="H1810" t="s">
        <v>10</v>
      </c>
      <c r="I1810">
        <v>0</v>
      </c>
      <c r="J1810" t="str">
        <f>VLOOKUP(tblSalaries[[#This Row],[clean Country]],tblCountries[[#All],[Mapping]:[Region]],2,FALSE)</f>
        <v>APAC</v>
      </c>
      <c r="L1810" s="9" t="str">
        <f>IF($T1810,tblSalaries[[#This Row],[Salary in USD]],"")</f>
        <v/>
      </c>
      <c r="M1810" s="9" t="str">
        <f>IF($T1810,tblSalaries[[#This Row],[Your Job Title]],"")</f>
        <v/>
      </c>
      <c r="N1810" s="9" t="str">
        <f>IF($T1810,tblSalaries[[#This Row],[Job Type]],"")</f>
        <v/>
      </c>
      <c r="O1810" s="9" t="str">
        <f>IF($T1810,tblSalaries[[#This Row],[clean Country]],"")</f>
        <v/>
      </c>
      <c r="P1810" s="9" t="str">
        <f>IF($T1810,tblSalaries[[#This Row],[How many hours of a day you work on Excel]],"")</f>
        <v/>
      </c>
      <c r="Q1810" s="9" t="str">
        <f>IF($T1810,tblSalaries[[#This Row],[Years of Experience]],"")</f>
        <v/>
      </c>
      <c r="R1810" s="9" t="str">
        <f>IF($T1810,tblSalaries[[#This Row],[Region]],"")</f>
        <v/>
      </c>
      <c r="T1810" s="11">
        <f t="shared" si="28"/>
        <v>0</v>
      </c>
      <c r="U1810" s="11">
        <f>VLOOKUP(tblSalaries[[#This Row],[Region]],SReg,2,FALSE)</f>
        <v>0</v>
      </c>
      <c r="V1810" s="11">
        <f>VLOOKUP(tblSalaries[[#This Row],[How many hours of a day you work on Excel]],SHours,2,FALSE)</f>
        <v>1</v>
      </c>
      <c r="W1810" s="11">
        <f>IF(tblSalaries[[#This Row],[Years of Experience]]="",Filters!$I$10,VLOOKUP(tblSalaries[[#This Row],[Years of Experience]],Filters!$G$3:$I$9,3,TRUE))</f>
        <v>0</v>
      </c>
    </row>
    <row r="1811" spans="2:23" ht="15" customHeight="1" x14ac:dyDescent="0.25">
      <c r="B1811" t="s">
        <v>3207</v>
      </c>
      <c r="C1811" s="1">
        <v>41075.10050925926</v>
      </c>
      <c r="D1811">
        <v>40000</v>
      </c>
      <c r="E1811" t="s">
        <v>1353</v>
      </c>
      <c r="F1811" t="s">
        <v>56</v>
      </c>
      <c r="G1811" t="s">
        <v>12</v>
      </c>
      <c r="H1811" t="s">
        <v>7</v>
      </c>
      <c r="I1811">
        <v>1</v>
      </c>
      <c r="J1811" t="str">
        <f>VLOOKUP(tblSalaries[[#This Row],[clean Country]],tblCountries[[#All],[Mapping]:[Region]],2,FALSE)</f>
        <v>USA</v>
      </c>
      <c r="L1811" s="9" t="str">
        <f>IF($T1811,tblSalaries[[#This Row],[Salary in USD]],"")</f>
        <v/>
      </c>
      <c r="M1811" s="9" t="str">
        <f>IF($T1811,tblSalaries[[#This Row],[Your Job Title]],"")</f>
        <v/>
      </c>
      <c r="N1811" s="9" t="str">
        <f>IF($T1811,tblSalaries[[#This Row],[Job Type]],"")</f>
        <v/>
      </c>
      <c r="O1811" s="9" t="str">
        <f>IF($T1811,tblSalaries[[#This Row],[clean Country]],"")</f>
        <v/>
      </c>
      <c r="P1811" s="9" t="str">
        <f>IF($T1811,tblSalaries[[#This Row],[How many hours of a day you work on Excel]],"")</f>
        <v/>
      </c>
      <c r="Q1811" s="9" t="str">
        <f>IF($T1811,tblSalaries[[#This Row],[Years of Experience]],"")</f>
        <v/>
      </c>
      <c r="R1811" s="9" t="str">
        <f>IF($T1811,tblSalaries[[#This Row],[Region]],"")</f>
        <v/>
      </c>
      <c r="T1811" s="11">
        <f t="shared" si="28"/>
        <v>0</v>
      </c>
      <c r="U1811" s="11">
        <f>VLOOKUP(tblSalaries[[#This Row],[Region]],SReg,2,FALSE)</f>
        <v>1</v>
      </c>
      <c r="V1811" s="11">
        <f>VLOOKUP(tblSalaries[[#This Row],[How many hours of a day you work on Excel]],SHours,2,FALSE)</f>
        <v>1</v>
      </c>
      <c r="W1811" s="11">
        <f>IF(tblSalaries[[#This Row],[Years of Experience]]="",Filters!$I$10,VLOOKUP(tblSalaries[[#This Row],[Years of Experience]],Filters!$G$3:$I$9,3,TRUE))</f>
        <v>0</v>
      </c>
    </row>
    <row r="1812" spans="2:23" ht="15" customHeight="1" x14ac:dyDescent="0.25">
      <c r="B1812" t="s">
        <v>3208</v>
      </c>
      <c r="C1812" s="1">
        <v>41075.10429398148</v>
      </c>
      <c r="D1812">
        <v>85000</v>
      </c>
      <c r="E1812" t="s">
        <v>1354</v>
      </c>
      <c r="F1812" t="s">
        <v>3393</v>
      </c>
      <c r="G1812" t="s">
        <v>12</v>
      </c>
      <c r="H1812" t="s">
        <v>15</v>
      </c>
      <c r="I1812">
        <v>15</v>
      </c>
      <c r="J1812" t="str">
        <f>VLOOKUP(tblSalaries[[#This Row],[clean Country]],tblCountries[[#All],[Mapping]:[Region]],2,FALSE)</f>
        <v>USA</v>
      </c>
      <c r="L1812" s="9" t="str">
        <f>IF($T1812,tblSalaries[[#This Row],[Salary in USD]],"")</f>
        <v/>
      </c>
      <c r="M1812" s="9" t="str">
        <f>IF($T1812,tblSalaries[[#This Row],[Your Job Title]],"")</f>
        <v/>
      </c>
      <c r="N1812" s="9" t="str">
        <f>IF($T1812,tblSalaries[[#This Row],[Job Type]],"")</f>
        <v/>
      </c>
      <c r="O1812" s="9" t="str">
        <f>IF($T1812,tblSalaries[[#This Row],[clean Country]],"")</f>
        <v/>
      </c>
      <c r="P1812" s="9" t="str">
        <f>IF($T1812,tblSalaries[[#This Row],[How many hours of a day you work on Excel]],"")</f>
        <v/>
      </c>
      <c r="Q1812" s="9" t="str">
        <f>IF($T1812,tblSalaries[[#This Row],[Years of Experience]],"")</f>
        <v/>
      </c>
      <c r="R1812" s="9" t="str">
        <f>IF($T1812,tblSalaries[[#This Row],[Region]],"")</f>
        <v/>
      </c>
      <c r="T1812" s="11">
        <f t="shared" si="28"/>
        <v>0</v>
      </c>
      <c r="U1812" s="11">
        <f>VLOOKUP(tblSalaries[[#This Row],[Region]],SReg,2,FALSE)</f>
        <v>1</v>
      </c>
      <c r="V1812" s="11">
        <f>VLOOKUP(tblSalaries[[#This Row],[How many hours of a day you work on Excel]],SHours,2,FALSE)</f>
        <v>0</v>
      </c>
      <c r="W1812" s="11">
        <f>IF(tblSalaries[[#This Row],[Years of Experience]]="",Filters!$I$10,VLOOKUP(tblSalaries[[#This Row],[Years of Experience]],Filters!$G$3:$I$9,3,TRUE))</f>
        <v>1</v>
      </c>
    </row>
    <row r="1813" spans="2:23" ht="15" customHeight="1" x14ac:dyDescent="0.25">
      <c r="B1813" t="s">
        <v>3209</v>
      </c>
      <c r="C1813" s="1">
        <v>41075.1250462963</v>
      </c>
      <c r="D1813">
        <v>30000</v>
      </c>
      <c r="E1813" t="s">
        <v>1154</v>
      </c>
      <c r="F1813" t="s">
        <v>17</v>
      </c>
      <c r="G1813" t="s">
        <v>118</v>
      </c>
      <c r="H1813" t="s">
        <v>15</v>
      </c>
      <c r="I1813">
        <v>1</v>
      </c>
      <c r="J1813" t="str">
        <f>VLOOKUP(tblSalaries[[#This Row],[clean Country]],tblCountries[[#All],[Mapping]:[Region]],2,FALSE)</f>
        <v>S AMER</v>
      </c>
      <c r="L1813" s="9" t="str">
        <f>IF($T1813,tblSalaries[[#This Row],[Salary in USD]],"")</f>
        <v/>
      </c>
      <c r="M1813" s="9" t="str">
        <f>IF($T1813,tblSalaries[[#This Row],[Your Job Title]],"")</f>
        <v/>
      </c>
      <c r="N1813" s="9" t="str">
        <f>IF($T1813,tblSalaries[[#This Row],[Job Type]],"")</f>
        <v/>
      </c>
      <c r="O1813" s="9" t="str">
        <f>IF($T1813,tblSalaries[[#This Row],[clean Country]],"")</f>
        <v/>
      </c>
      <c r="P1813" s="9" t="str">
        <f>IF($T1813,tblSalaries[[#This Row],[How many hours of a day you work on Excel]],"")</f>
        <v/>
      </c>
      <c r="Q1813" s="9" t="str">
        <f>IF($T1813,tblSalaries[[#This Row],[Years of Experience]],"")</f>
        <v/>
      </c>
      <c r="R1813" s="9" t="str">
        <f>IF($T1813,tblSalaries[[#This Row],[Region]],"")</f>
        <v/>
      </c>
      <c r="T1813" s="11">
        <f t="shared" si="28"/>
        <v>0</v>
      </c>
      <c r="U1813" s="11">
        <f>VLOOKUP(tblSalaries[[#This Row],[Region]],SReg,2,FALSE)</f>
        <v>0</v>
      </c>
      <c r="V1813" s="11">
        <f>VLOOKUP(tblSalaries[[#This Row],[How many hours of a day you work on Excel]],SHours,2,FALSE)</f>
        <v>0</v>
      </c>
      <c r="W1813" s="11">
        <f>IF(tblSalaries[[#This Row],[Years of Experience]]="",Filters!$I$10,VLOOKUP(tblSalaries[[#This Row],[Years of Experience]],Filters!$G$3:$I$9,3,TRUE))</f>
        <v>0</v>
      </c>
    </row>
    <row r="1814" spans="2:23" ht="15" customHeight="1" x14ac:dyDescent="0.25">
      <c r="B1814" t="s">
        <v>3210</v>
      </c>
      <c r="C1814" s="1">
        <v>41075.160995370374</v>
      </c>
      <c r="D1814">
        <v>52801.972114254015</v>
      </c>
      <c r="E1814" t="s">
        <v>1355</v>
      </c>
      <c r="F1814" t="s">
        <v>233</v>
      </c>
      <c r="G1814" t="s">
        <v>59</v>
      </c>
      <c r="H1814" t="s">
        <v>15</v>
      </c>
      <c r="I1814">
        <v>7</v>
      </c>
      <c r="J1814" t="str">
        <f>VLOOKUP(tblSalaries[[#This Row],[clean Country]],tblCountries[[#All],[Mapping]:[Region]],2,FALSE)</f>
        <v>EMEA</v>
      </c>
      <c r="L1814" s="9" t="str">
        <f>IF($T1814,tblSalaries[[#This Row],[Salary in USD]],"")</f>
        <v/>
      </c>
      <c r="M1814" s="9" t="str">
        <f>IF($T1814,tblSalaries[[#This Row],[Your Job Title]],"")</f>
        <v/>
      </c>
      <c r="N1814" s="9" t="str">
        <f>IF($T1814,tblSalaries[[#This Row],[Job Type]],"")</f>
        <v/>
      </c>
      <c r="O1814" s="9" t="str">
        <f>IF($T1814,tblSalaries[[#This Row],[clean Country]],"")</f>
        <v/>
      </c>
      <c r="P1814" s="9" t="str">
        <f>IF($T1814,tblSalaries[[#This Row],[How many hours of a day you work on Excel]],"")</f>
        <v/>
      </c>
      <c r="Q1814" s="9" t="str">
        <f>IF($T1814,tblSalaries[[#This Row],[Years of Experience]],"")</f>
        <v/>
      </c>
      <c r="R1814" s="9" t="str">
        <f>IF($T1814,tblSalaries[[#This Row],[Region]],"")</f>
        <v/>
      </c>
      <c r="T1814" s="11">
        <f t="shared" si="28"/>
        <v>0</v>
      </c>
      <c r="U1814" s="11">
        <f>VLOOKUP(tblSalaries[[#This Row],[Region]],SReg,2,FALSE)</f>
        <v>0</v>
      </c>
      <c r="V1814" s="11">
        <f>VLOOKUP(tblSalaries[[#This Row],[How many hours of a day you work on Excel]],SHours,2,FALSE)</f>
        <v>0</v>
      </c>
      <c r="W1814" s="11">
        <f>IF(tblSalaries[[#This Row],[Years of Experience]]="",Filters!$I$10,VLOOKUP(tblSalaries[[#This Row],[Years of Experience]],Filters!$G$3:$I$9,3,TRUE))</f>
        <v>0</v>
      </c>
    </row>
    <row r="1815" spans="2:23" ht="15" customHeight="1" x14ac:dyDescent="0.25">
      <c r="B1815" t="s">
        <v>3211</v>
      </c>
      <c r="C1815" s="1">
        <v>41075.239236111112</v>
      </c>
      <c r="D1815">
        <v>29000</v>
      </c>
      <c r="E1815" t="s">
        <v>1356</v>
      </c>
      <c r="F1815" t="s">
        <v>233</v>
      </c>
      <c r="G1815" t="s">
        <v>12</v>
      </c>
      <c r="H1815" t="s">
        <v>10</v>
      </c>
      <c r="I1815">
        <v>1</v>
      </c>
      <c r="J1815" t="str">
        <f>VLOOKUP(tblSalaries[[#This Row],[clean Country]],tblCountries[[#All],[Mapping]:[Region]],2,FALSE)</f>
        <v>USA</v>
      </c>
      <c r="L1815" s="9" t="str">
        <f>IF($T1815,tblSalaries[[#This Row],[Salary in USD]],"")</f>
        <v/>
      </c>
      <c r="M1815" s="9" t="str">
        <f>IF($T1815,tblSalaries[[#This Row],[Your Job Title]],"")</f>
        <v/>
      </c>
      <c r="N1815" s="9" t="str">
        <f>IF($T1815,tblSalaries[[#This Row],[Job Type]],"")</f>
        <v/>
      </c>
      <c r="O1815" s="9" t="str">
        <f>IF($T1815,tblSalaries[[#This Row],[clean Country]],"")</f>
        <v/>
      </c>
      <c r="P1815" s="9" t="str">
        <f>IF($T1815,tblSalaries[[#This Row],[How many hours of a day you work on Excel]],"")</f>
        <v/>
      </c>
      <c r="Q1815" s="9" t="str">
        <f>IF($T1815,tblSalaries[[#This Row],[Years of Experience]],"")</f>
        <v/>
      </c>
      <c r="R1815" s="9" t="str">
        <f>IF($T1815,tblSalaries[[#This Row],[Region]],"")</f>
        <v/>
      </c>
      <c r="T1815" s="11">
        <f t="shared" si="28"/>
        <v>0</v>
      </c>
      <c r="U1815" s="11">
        <f>VLOOKUP(tblSalaries[[#This Row],[Region]],SReg,2,FALSE)</f>
        <v>1</v>
      </c>
      <c r="V1815" s="11">
        <f>VLOOKUP(tblSalaries[[#This Row],[How many hours of a day you work on Excel]],SHours,2,FALSE)</f>
        <v>1</v>
      </c>
      <c r="W1815" s="11">
        <f>IF(tblSalaries[[#This Row],[Years of Experience]]="",Filters!$I$10,VLOOKUP(tblSalaries[[#This Row],[Years of Experience]],Filters!$G$3:$I$9,3,TRUE))</f>
        <v>0</v>
      </c>
    </row>
    <row r="1816" spans="2:23" ht="15" customHeight="1" x14ac:dyDescent="0.25">
      <c r="B1816" t="s">
        <v>3212</v>
      </c>
      <c r="C1816" s="1">
        <v>41075.375092592592</v>
      </c>
      <c r="D1816">
        <v>48000</v>
      </c>
      <c r="E1816" t="s">
        <v>258</v>
      </c>
      <c r="F1816" t="s">
        <v>258</v>
      </c>
      <c r="G1816" t="s">
        <v>12</v>
      </c>
      <c r="H1816" t="s">
        <v>7</v>
      </c>
      <c r="I1816">
        <v>1</v>
      </c>
      <c r="J1816" t="str">
        <f>VLOOKUP(tblSalaries[[#This Row],[clean Country]],tblCountries[[#All],[Mapping]:[Region]],2,FALSE)</f>
        <v>USA</v>
      </c>
      <c r="L1816" s="9" t="str">
        <f>IF($T1816,tblSalaries[[#This Row],[Salary in USD]],"")</f>
        <v/>
      </c>
      <c r="M1816" s="9" t="str">
        <f>IF($T1816,tblSalaries[[#This Row],[Your Job Title]],"")</f>
        <v/>
      </c>
      <c r="N1816" s="9" t="str">
        <f>IF($T1816,tblSalaries[[#This Row],[Job Type]],"")</f>
        <v/>
      </c>
      <c r="O1816" s="9" t="str">
        <f>IF($T1816,tblSalaries[[#This Row],[clean Country]],"")</f>
        <v/>
      </c>
      <c r="P1816" s="9" t="str">
        <f>IF($T1816,tblSalaries[[#This Row],[How many hours of a day you work on Excel]],"")</f>
        <v/>
      </c>
      <c r="Q1816" s="9" t="str">
        <f>IF($T1816,tblSalaries[[#This Row],[Years of Experience]],"")</f>
        <v/>
      </c>
      <c r="R1816" s="9" t="str">
        <f>IF($T1816,tblSalaries[[#This Row],[Region]],"")</f>
        <v/>
      </c>
      <c r="T1816" s="11">
        <f t="shared" si="28"/>
        <v>0</v>
      </c>
      <c r="U1816" s="11">
        <f>VLOOKUP(tblSalaries[[#This Row],[Region]],SReg,2,FALSE)</f>
        <v>1</v>
      </c>
      <c r="V1816" s="11">
        <f>VLOOKUP(tblSalaries[[#This Row],[How many hours of a day you work on Excel]],SHours,2,FALSE)</f>
        <v>1</v>
      </c>
      <c r="W1816" s="11">
        <f>IF(tblSalaries[[#This Row],[Years of Experience]]="",Filters!$I$10,VLOOKUP(tblSalaries[[#This Row],[Years of Experience]],Filters!$G$3:$I$9,3,TRUE))</f>
        <v>0</v>
      </c>
    </row>
    <row r="1817" spans="2:23" ht="15" customHeight="1" x14ac:dyDescent="0.25">
      <c r="B1817" t="s">
        <v>3213</v>
      </c>
      <c r="C1817" s="1">
        <v>41075.375960648147</v>
      </c>
      <c r="D1817">
        <v>48000</v>
      </c>
      <c r="E1817" t="s">
        <v>258</v>
      </c>
      <c r="F1817" t="s">
        <v>258</v>
      </c>
      <c r="G1817" t="s">
        <v>12</v>
      </c>
      <c r="H1817" t="s">
        <v>7</v>
      </c>
      <c r="I1817">
        <v>1</v>
      </c>
      <c r="J1817" t="str">
        <f>VLOOKUP(tblSalaries[[#This Row],[clean Country]],tblCountries[[#All],[Mapping]:[Region]],2,FALSE)</f>
        <v>USA</v>
      </c>
      <c r="L1817" s="9" t="str">
        <f>IF($T1817,tblSalaries[[#This Row],[Salary in USD]],"")</f>
        <v/>
      </c>
      <c r="M1817" s="9" t="str">
        <f>IF($T1817,tblSalaries[[#This Row],[Your Job Title]],"")</f>
        <v/>
      </c>
      <c r="N1817" s="9" t="str">
        <f>IF($T1817,tblSalaries[[#This Row],[Job Type]],"")</f>
        <v/>
      </c>
      <c r="O1817" s="9" t="str">
        <f>IF($T1817,tblSalaries[[#This Row],[clean Country]],"")</f>
        <v/>
      </c>
      <c r="P1817" s="9" t="str">
        <f>IF($T1817,tblSalaries[[#This Row],[How many hours of a day you work on Excel]],"")</f>
        <v/>
      </c>
      <c r="Q1817" s="9" t="str">
        <f>IF($T1817,tblSalaries[[#This Row],[Years of Experience]],"")</f>
        <v/>
      </c>
      <c r="R1817" s="9" t="str">
        <f>IF($T1817,tblSalaries[[#This Row],[Region]],"")</f>
        <v/>
      </c>
      <c r="T1817" s="11">
        <f t="shared" si="28"/>
        <v>0</v>
      </c>
      <c r="U1817" s="11">
        <f>VLOOKUP(tblSalaries[[#This Row],[Region]],SReg,2,FALSE)</f>
        <v>1</v>
      </c>
      <c r="V1817" s="11">
        <f>VLOOKUP(tblSalaries[[#This Row],[How many hours of a day you work on Excel]],SHours,2,FALSE)</f>
        <v>1</v>
      </c>
      <c r="W1817" s="11">
        <f>IF(tblSalaries[[#This Row],[Years of Experience]]="",Filters!$I$10,VLOOKUP(tblSalaries[[#This Row],[Years of Experience]],Filters!$G$3:$I$9,3,TRUE))</f>
        <v>0</v>
      </c>
    </row>
    <row r="1818" spans="2:23" ht="15" customHeight="1" x14ac:dyDescent="0.25">
      <c r="B1818" t="s">
        <v>3214</v>
      </c>
      <c r="C1818" s="1">
        <v>41075.629988425928</v>
      </c>
      <c r="D1818">
        <v>8400</v>
      </c>
      <c r="E1818" t="s">
        <v>17</v>
      </c>
      <c r="F1818" t="s">
        <v>17</v>
      </c>
      <c r="G1818" t="s">
        <v>1357</v>
      </c>
      <c r="H1818" t="s">
        <v>10</v>
      </c>
      <c r="I1818">
        <v>0.3</v>
      </c>
      <c r="J1818" t="str">
        <f>VLOOKUP(tblSalaries[[#This Row],[clean Country]],tblCountries[[#All],[Mapping]:[Region]],2,FALSE)</f>
        <v>EMEA</v>
      </c>
      <c r="L1818" s="9" t="str">
        <f>IF($T1818,tblSalaries[[#This Row],[Salary in USD]],"")</f>
        <v/>
      </c>
      <c r="M1818" s="9" t="str">
        <f>IF($T1818,tblSalaries[[#This Row],[Your Job Title]],"")</f>
        <v/>
      </c>
      <c r="N1818" s="9" t="str">
        <f>IF($T1818,tblSalaries[[#This Row],[Job Type]],"")</f>
        <v/>
      </c>
      <c r="O1818" s="9" t="str">
        <f>IF($T1818,tblSalaries[[#This Row],[clean Country]],"")</f>
        <v/>
      </c>
      <c r="P1818" s="9" t="str">
        <f>IF($T1818,tblSalaries[[#This Row],[How many hours of a day you work on Excel]],"")</f>
        <v/>
      </c>
      <c r="Q1818" s="9" t="str">
        <f>IF($T1818,tblSalaries[[#This Row],[Years of Experience]],"")</f>
        <v/>
      </c>
      <c r="R1818" s="9" t="str">
        <f>IF($T1818,tblSalaries[[#This Row],[Region]],"")</f>
        <v/>
      </c>
      <c r="T1818" s="11">
        <f t="shared" si="28"/>
        <v>0</v>
      </c>
      <c r="U1818" s="11">
        <f>VLOOKUP(tblSalaries[[#This Row],[Region]],SReg,2,FALSE)</f>
        <v>0</v>
      </c>
      <c r="V1818" s="11">
        <f>VLOOKUP(tblSalaries[[#This Row],[How many hours of a day you work on Excel]],SHours,2,FALSE)</f>
        <v>1</v>
      </c>
      <c r="W1818" s="11">
        <f>IF(tblSalaries[[#This Row],[Years of Experience]]="",Filters!$I$10,VLOOKUP(tblSalaries[[#This Row],[Years of Experience]],Filters!$G$3:$I$9,3,TRUE))</f>
        <v>0</v>
      </c>
    </row>
    <row r="1819" spans="2:23" ht="15" customHeight="1" x14ac:dyDescent="0.25">
      <c r="B1819" t="s">
        <v>3215</v>
      </c>
      <c r="C1819" s="1">
        <v>41075.655347222222</v>
      </c>
      <c r="D1819">
        <v>4808.137505609493</v>
      </c>
      <c r="E1819" t="s">
        <v>77</v>
      </c>
      <c r="F1819" t="s">
        <v>45</v>
      </c>
      <c r="G1819" t="s">
        <v>6</v>
      </c>
      <c r="H1819" t="s">
        <v>15</v>
      </c>
      <c r="I1819">
        <v>5</v>
      </c>
      <c r="J1819" t="str">
        <f>VLOOKUP(tblSalaries[[#This Row],[clean Country]],tblCountries[[#All],[Mapping]:[Region]],2,FALSE)</f>
        <v>APAC</v>
      </c>
      <c r="L1819" s="9" t="str">
        <f>IF($T1819,tblSalaries[[#This Row],[Salary in USD]],"")</f>
        <v/>
      </c>
      <c r="M1819" s="9" t="str">
        <f>IF($T1819,tblSalaries[[#This Row],[Your Job Title]],"")</f>
        <v/>
      </c>
      <c r="N1819" s="9" t="str">
        <f>IF($T1819,tblSalaries[[#This Row],[Job Type]],"")</f>
        <v/>
      </c>
      <c r="O1819" s="9" t="str">
        <f>IF($T1819,tblSalaries[[#This Row],[clean Country]],"")</f>
        <v/>
      </c>
      <c r="P1819" s="9" t="str">
        <f>IF($T1819,tblSalaries[[#This Row],[How many hours of a day you work on Excel]],"")</f>
        <v/>
      </c>
      <c r="Q1819" s="9" t="str">
        <f>IF($T1819,tblSalaries[[#This Row],[Years of Experience]],"")</f>
        <v/>
      </c>
      <c r="R1819" s="9" t="str">
        <f>IF($T1819,tblSalaries[[#This Row],[Region]],"")</f>
        <v/>
      </c>
      <c r="T1819" s="11">
        <f t="shared" si="28"/>
        <v>0</v>
      </c>
      <c r="U1819" s="11">
        <f>VLOOKUP(tblSalaries[[#This Row],[Region]],SReg,2,FALSE)</f>
        <v>0</v>
      </c>
      <c r="V1819" s="11">
        <f>VLOOKUP(tblSalaries[[#This Row],[How many hours of a day you work on Excel]],SHours,2,FALSE)</f>
        <v>0</v>
      </c>
      <c r="W1819" s="11">
        <f>IF(tblSalaries[[#This Row],[Years of Experience]]="",Filters!$I$10,VLOOKUP(tblSalaries[[#This Row],[Years of Experience]],Filters!$G$3:$I$9,3,TRUE))</f>
        <v>0</v>
      </c>
    </row>
    <row r="1820" spans="2:23" ht="15" customHeight="1" x14ac:dyDescent="0.25">
      <c r="B1820" t="s">
        <v>3216</v>
      </c>
      <c r="C1820" s="1">
        <v>41075.692210648151</v>
      </c>
      <c r="D1820">
        <v>24931.083362419595</v>
      </c>
      <c r="E1820" t="s">
        <v>1358</v>
      </c>
      <c r="F1820" t="s">
        <v>45</v>
      </c>
      <c r="G1820" t="s">
        <v>6</v>
      </c>
      <c r="H1820" t="s">
        <v>7</v>
      </c>
      <c r="I1820">
        <v>10</v>
      </c>
      <c r="J1820" t="str">
        <f>VLOOKUP(tblSalaries[[#This Row],[clean Country]],tblCountries[[#All],[Mapping]:[Region]],2,FALSE)</f>
        <v>APAC</v>
      </c>
      <c r="L1820" s="9" t="str">
        <f>IF($T1820,tblSalaries[[#This Row],[Salary in USD]],"")</f>
        <v/>
      </c>
      <c r="M1820" s="9" t="str">
        <f>IF($T1820,tblSalaries[[#This Row],[Your Job Title]],"")</f>
        <v/>
      </c>
      <c r="N1820" s="9" t="str">
        <f>IF($T1820,tblSalaries[[#This Row],[Job Type]],"")</f>
        <v/>
      </c>
      <c r="O1820" s="9" t="str">
        <f>IF($T1820,tblSalaries[[#This Row],[clean Country]],"")</f>
        <v/>
      </c>
      <c r="P1820" s="9" t="str">
        <f>IF($T1820,tblSalaries[[#This Row],[How many hours of a day you work on Excel]],"")</f>
        <v/>
      </c>
      <c r="Q1820" s="9" t="str">
        <f>IF($T1820,tblSalaries[[#This Row],[Years of Experience]],"")</f>
        <v/>
      </c>
      <c r="R1820" s="9" t="str">
        <f>IF($T1820,tblSalaries[[#This Row],[Region]],"")</f>
        <v/>
      </c>
      <c r="T1820" s="11">
        <f t="shared" si="28"/>
        <v>0</v>
      </c>
      <c r="U1820" s="11">
        <f>VLOOKUP(tblSalaries[[#This Row],[Region]],SReg,2,FALSE)</f>
        <v>0</v>
      </c>
      <c r="V1820" s="11">
        <f>VLOOKUP(tblSalaries[[#This Row],[How many hours of a day you work on Excel]],SHours,2,FALSE)</f>
        <v>1</v>
      </c>
      <c r="W1820" s="11">
        <f>IF(tblSalaries[[#This Row],[Years of Experience]]="",Filters!$I$10,VLOOKUP(tblSalaries[[#This Row],[Years of Experience]],Filters!$G$3:$I$9,3,TRUE))</f>
        <v>1</v>
      </c>
    </row>
    <row r="1821" spans="2:23" ht="15" customHeight="1" x14ac:dyDescent="0.25">
      <c r="B1821" t="s">
        <v>3217</v>
      </c>
      <c r="C1821" s="1">
        <v>41075.719664351855</v>
      </c>
      <c r="D1821">
        <v>12465.541681209797</v>
      </c>
      <c r="E1821" t="s">
        <v>1359</v>
      </c>
      <c r="F1821" t="s">
        <v>17</v>
      </c>
      <c r="G1821" t="s">
        <v>6</v>
      </c>
      <c r="H1821" t="s">
        <v>15</v>
      </c>
      <c r="I1821">
        <v>4</v>
      </c>
      <c r="J1821" t="str">
        <f>VLOOKUP(tblSalaries[[#This Row],[clean Country]],tblCountries[[#All],[Mapping]:[Region]],2,FALSE)</f>
        <v>APAC</v>
      </c>
      <c r="L1821" s="9" t="str">
        <f>IF($T1821,tblSalaries[[#This Row],[Salary in USD]],"")</f>
        <v/>
      </c>
      <c r="M1821" s="9" t="str">
        <f>IF($T1821,tblSalaries[[#This Row],[Your Job Title]],"")</f>
        <v/>
      </c>
      <c r="N1821" s="9" t="str">
        <f>IF($T1821,tblSalaries[[#This Row],[Job Type]],"")</f>
        <v/>
      </c>
      <c r="O1821" s="9" t="str">
        <f>IF($T1821,tblSalaries[[#This Row],[clean Country]],"")</f>
        <v/>
      </c>
      <c r="P1821" s="9" t="str">
        <f>IF($T1821,tblSalaries[[#This Row],[How many hours of a day you work on Excel]],"")</f>
        <v/>
      </c>
      <c r="Q1821" s="9" t="str">
        <f>IF($T1821,tblSalaries[[#This Row],[Years of Experience]],"")</f>
        <v/>
      </c>
      <c r="R1821" s="9" t="str">
        <f>IF($T1821,tblSalaries[[#This Row],[Region]],"")</f>
        <v/>
      </c>
      <c r="T1821" s="11">
        <f t="shared" si="28"/>
        <v>0</v>
      </c>
      <c r="U1821" s="11">
        <f>VLOOKUP(tblSalaries[[#This Row],[Region]],SReg,2,FALSE)</f>
        <v>0</v>
      </c>
      <c r="V1821" s="11">
        <f>VLOOKUP(tblSalaries[[#This Row],[How many hours of a day you work on Excel]],SHours,2,FALSE)</f>
        <v>0</v>
      </c>
      <c r="W1821" s="11">
        <f>IF(tblSalaries[[#This Row],[Years of Experience]]="",Filters!$I$10,VLOOKUP(tblSalaries[[#This Row],[Years of Experience]],Filters!$G$3:$I$9,3,TRUE))</f>
        <v>0</v>
      </c>
    </row>
    <row r="1822" spans="2:23" ht="15" customHeight="1" x14ac:dyDescent="0.25">
      <c r="B1822" t="s">
        <v>3218</v>
      </c>
      <c r="C1822" s="1">
        <v>41075.73300925926</v>
      </c>
      <c r="D1822">
        <v>31523.565441345683</v>
      </c>
      <c r="E1822" t="s">
        <v>258</v>
      </c>
      <c r="F1822" t="s">
        <v>258</v>
      </c>
      <c r="G1822" t="s">
        <v>59</v>
      </c>
      <c r="H1822" t="s">
        <v>15</v>
      </c>
      <c r="I1822">
        <v>10</v>
      </c>
      <c r="J1822" t="str">
        <f>VLOOKUP(tblSalaries[[#This Row],[clean Country]],tblCountries[[#All],[Mapping]:[Region]],2,FALSE)</f>
        <v>EMEA</v>
      </c>
      <c r="L1822" s="9" t="str">
        <f>IF($T1822,tblSalaries[[#This Row],[Salary in USD]],"")</f>
        <v/>
      </c>
      <c r="M1822" s="9" t="str">
        <f>IF($T1822,tblSalaries[[#This Row],[Your Job Title]],"")</f>
        <v/>
      </c>
      <c r="N1822" s="9" t="str">
        <f>IF($T1822,tblSalaries[[#This Row],[Job Type]],"")</f>
        <v/>
      </c>
      <c r="O1822" s="9" t="str">
        <f>IF($T1822,tblSalaries[[#This Row],[clean Country]],"")</f>
        <v/>
      </c>
      <c r="P1822" s="9" t="str">
        <f>IF($T1822,tblSalaries[[#This Row],[How many hours of a day you work on Excel]],"")</f>
        <v/>
      </c>
      <c r="Q1822" s="9" t="str">
        <f>IF($T1822,tblSalaries[[#This Row],[Years of Experience]],"")</f>
        <v/>
      </c>
      <c r="R1822" s="9" t="str">
        <f>IF($T1822,tblSalaries[[#This Row],[Region]],"")</f>
        <v/>
      </c>
      <c r="T1822" s="11">
        <f t="shared" si="28"/>
        <v>0</v>
      </c>
      <c r="U1822" s="11">
        <f>VLOOKUP(tblSalaries[[#This Row],[Region]],SReg,2,FALSE)</f>
        <v>0</v>
      </c>
      <c r="V1822" s="11">
        <f>VLOOKUP(tblSalaries[[#This Row],[How many hours of a day you work on Excel]],SHours,2,FALSE)</f>
        <v>0</v>
      </c>
      <c r="W1822" s="11">
        <f>IF(tblSalaries[[#This Row],[Years of Experience]]="",Filters!$I$10,VLOOKUP(tblSalaries[[#This Row],[Years of Experience]],Filters!$G$3:$I$9,3,TRUE))</f>
        <v>1</v>
      </c>
    </row>
    <row r="1823" spans="2:23" ht="15" customHeight="1" x14ac:dyDescent="0.25">
      <c r="B1823" t="s">
        <v>3219</v>
      </c>
      <c r="C1823" s="1">
        <v>41075.733449074076</v>
      </c>
      <c r="D1823">
        <v>17807.916687442568</v>
      </c>
      <c r="E1823" t="s">
        <v>1360</v>
      </c>
      <c r="F1823" t="s">
        <v>45</v>
      </c>
      <c r="G1823" t="s">
        <v>6</v>
      </c>
      <c r="H1823" t="s">
        <v>10</v>
      </c>
      <c r="I1823">
        <v>10</v>
      </c>
      <c r="J1823" t="str">
        <f>VLOOKUP(tblSalaries[[#This Row],[clean Country]],tblCountries[[#All],[Mapping]:[Region]],2,FALSE)</f>
        <v>APAC</v>
      </c>
      <c r="L1823" s="9" t="str">
        <f>IF($T1823,tblSalaries[[#This Row],[Salary in USD]],"")</f>
        <v/>
      </c>
      <c r="M1823" s="9" t="str">
        <f>IF($T1823,tblSalaries[[#This Row],[Your Job Title]],"")</f>
        <v/>
      </c>
      <c r="N1823" s="9" t="str">
        <f>IF($T1823,tblSalaries[[#This Row],[Job Type]],"")</f>
        <v/>
      </c>
      <c r="O1823" s="9" t="str">
        <f>IF($T1823,tblSalaries[[#This Row],[clean Country]],"")</f>
        <v/>
      </c>
      <c r="P1823" s="9" t="str">
        <f>IF($T1823,tblSalaries[[#This Row],[How many hours of a day you work on Excel]],"")</f>
        <v/>
      </c>
      <c r="Q1823" s="9" t="str">
        <f>IF($T1823,tblSalaries[[#This Row],[Years of Experience]],"")</f>
        <v/>
      </c>
      <c r="R1823" s="9" t="str">
        <f>IF($T1823,tblSalaries[[#This Row],[Region]],"")</f>
        <v/>
      </c>
      <c r="T1823" s="11">
        <f t="shared" si="28"/>
        <v>0</v>
      </c>
      <c r="U1823" s="11">
        <f>VLOOKUP(tblSalaries[[#This Row],[Region]],SReg,2,FALSE)</f>
        <v>0</v>
      </c>
      <c r="V1823" s="11">
        <f>VLOOKUP(tblSalaries[[#This Row],[How many hours of a day you work on Excel]],SHours,2,FALSE)</f>
        <v>1</v>
      </c>
      <c r="W1823" s="11">
        <f>IF(tblSalaries[[#This Row],[Years of Experience]]="",Filters!$I$10,VLOOKUP(tblSalaries[[#This Row],[Years of Experience]],Filters!$G$3:$I$9,3,TRUE))</f>
        <v>1</v>
      </c>
    </row>
    <row r="1824" spans="2:23" ht="15" customHeight="1" x14ac:dyDescent="0.25">
      <c r="B1824" t="s">
        <v>3220</v>
      </c>
      <c r="C1824" s="1">
        <v>41075.759166666663</v>
      </c>
      <c r="D1824">
        <v>112000</v>
      </c>
      <c r="E1824" t="s">
        <v>497</v>
      </c>
      <c r="F1824" t="s">
        <v>45</v>
      </c>
      <c r="G1824" t="s">
        <v>12</v>
      </c>
      <c r="H1824" t="s">
        <v>15</v>
      </c>
      <c r="I1824">
        <v>8</v>
      </c>
      <c r="J1824" t="str">
        <f>VLOOKUP(tblSalaries[[#This Row],[clean Country]],tblCountries[[#All],[Mapping]:[Region]],2,FALSE)</f>
        <v>USA</v>
      </c>
      <c r="L1824" s="9" t="str">
        <f>IF($T1824,tblSalaries[[#This Row],[Salary in USD]],"")</f>
        <v/>
      </c>
      <c r="M1824" s="9" t="str">
        <f>IF($T1824,tblSalaries[[#This Row],[Your Job Title]],"")</f>
        <v/>
      </c>
      <c r="N1824" s="9" t="str">
        <f>IF($T1824,tblSalaries[[#This Row],[Job Type]],"")</f>
        <v/>
      </c>
      <c r="O1824" s="9" t="str">
        <f>IF($T1824,tblSalaries[[#This Row],[clean Country]],"")</f>
        <v/>
      </c>
      <c r="P1824" s="9" t="str">
        <f>IF($T1824,tblSalaries[[#This Row],[How many hours of a day you work on Excel]],"")</f>
        <v/>
      </c>
      <c r="Q1824" s="9" t="str">
        <f>IF($T1824,tblSalaries[[#This Row],[Years of Experience]],"")</f>
        <v/>
      </c>
      <c r="R1824" s="9" t="str">
        <f>IF($T1824,tblSalaries[[#This Row],[Region]],"")</f>
        <v/>
      </c>
      <c r="T1824" s="11">
        <f t="shared" si="28"/>
        <v>0</v>
      </c>
      <c r="U1824" s="11">
        <f>VLOOKUP(tblSalaries[[#This Row],[Region]],SReg,2,FALSE)</f>
        <v>1</v>
      </c>
      <c r="V1824" s="11">
        <f>VLOOKUP(tblSalaries[[#This Row],[How many hours of a day you work on Excel]],SHours,2,FALSE)</f>
        <v>0</v>
      </c>
      <c r="W1824" s="11">
        <f>IF(tblSalaries[[#This Row],[Years of Experience]]="",Filters!$I$10,VLOOKUP(tblSalaries[[#This Row],[Years of Experience]],Filters!$G$3:$I$9,3,TRUE))</f>
        <v>0</v>
      </c>
    </row>
    <row r="1825" spans="2:23" ht="15" customHeight="1" x14ac:dyDescent="0.25">
      <c r="B1825" t="s">
        <v>3221</v>
      </c>
      <c r="C1825" s="1">
        <v>41075.833634259259</v>
      </c>
      <c r="D1825">
        <v>11000</v>
      </c>
      <c r="E1825" t="s">
        <v>1347</v>
      </c>
      <c r="F1825" t="s">
        <v>45</v>
      </c>
      <c r="G1825" t="s">
        <v>6</v>
      </c>
      <c r="H1825" t="s">
        <v>10</v>
      </c>
      <c r="I1825">
        <v>8</v>
      </c>
      <c r="J1825" t="str">
        <f>VLOOKUP(tblSalaries[[#This Row],[clean Country]],tblCountries[[#All],[Mapping]:[Region]],2,FALSE)</f>
        <v>APAC</v>
      </c>
      <c r="L1825" s="9" t="str">
        <f>IF($T1825,tblSalaries[[#This Row],[Salary in USD]],"")</f>
        <v/>
      </c>
      <c r="M1825" s="9" t="str">
        <f>IF($T1825,tblSalaries[[#This Row],[Your Job Title]],"")</f>
        <v/>
      </c>
      <c r="N1825" s="9" t="str">
        <f>IF($T1825,tblSalaries[[#This Row],[Job Type]],"")</f>
        <v/>
      </c>
      <c r="O1825" s="9" t="str">
        <f>IF($T1825,tblSalaries[[#This Row],[clean Country]],"")</f>
        <v/>
      </c>
      <c r="P1825" s="9" t="str">
        <f>IF($T1825,tblSalaries[[#This Row],[How many hours of a day you work on Excel]],"")</f>
        <v/>
      </c>
      <c r="Q1825" s="9" t="str">
        <f>IF($T1825,tblSalaries[[#This Row],[Years of Experience]],"")</f>
        <v/>
      </c>
      <c r="R1825" s="9" t="str">
        <f>IF($T1825,tblSalaries[[#This Row],[Region]],"")</f>
        <v/>
      </c>
      <c r="T1825" s="11">
        <f t="shared" si="28"/>
        <v>0</v>
      </c>
      <c r="U1825" s="11">
        <f>VLOOKUP(tblSalaries[[#This Row],[Region]],SReg,2,FALSE)</f>
        <v>0</v>
      </c>
      <c r="V1825" s="11">
        <f>VLOOKUP(tblSalaries[[#This Row],[How many hours of a day you work on Excel]],SHours,2,FALSE)</f>
        <v>1</v>
      </c>
      <c r="W1825" s="11">
        <f>IF(tblSalaries[[#This Row],[Years of Experience]]="",Filters!$I$10,VLOOKUP(tblSalaries[[#This Row],[Years of Experience]],Filters!$G$3:$I$9,3,TRUE))</f>
        <v>0</v>
      </c>
    </row>
    <row r="1826" spans="2:23" ht="15" customHeight="1" x14ac:dyDescent="0.25">
      <c r="B1826" t="s">
        <v>3222</v>
      </c>
      <c r="C1826" s="1">
        <v>41075.868622685186</v>
      </c>
      <c r="D1826">
        <v>114335.9495092447</v>
      </c>
      <c r="E1826" t="s">
        <v>391</v>
      </c>
      <c r="F1826" t="s">
        <v>391</v>
      </c>
      <c r="G1826" t="s">
        <v>723</v>
      </c>
      <c r="H1826" t="s">
        <v>15</v>
      </c>
      <c r="I1826">
        <v>20</v>
      </c>
      <c r="J1826" t="str">
        <f>VLOOKUP(tblSalaries[[#This Row],[clean Country]],tblCountries[[#All],[Mapping]:[Region]],2,FALSE)</f>
        <v>EMEA</v>
      </c>
      <c r="L1826" s="9" t="str">
        <f>IF($T1826,tblSalaries[[#This Row],[Salary in USD]],"")</f>
        <v/>
      </c>
      <c r="M1826" s="9" t="str">
        <f>IF($T1826,tblSalaries[[#This Row],[Your Job Title]],"")</f>
        <v/>
      </c>
      <c r="N1826" s="9" t="str">
        <f>IF($T1826,tblSalaries[[#This Row],[Job Type]],"")</f>
        <v/>
      </c>
      <c r="O1826" s="9" t="str">
        <f>IF($T1826,tblSalaries[[#This Row],[clean Country]],"")</f>
        <v/>
      </c>
      <c r="P1826" s="9" t="str">
        <f>IF($T1826,tblSalaries[[#This Row],[How many hours of a day you work on Excel]],"")</f>
        <v/>
      </c>
      <c r="Q1826" s="9" t="str">
        <f>IF($T1826,tblSalaries[[#This Row],[Years of Experience]],"")</f>
        <v/>
      </c>
      <c r="R1826" s="9" t="str">
        <f>IF($T1826,tblSalaries[[#This Row],[Region]],"")</f>
        <v/>
      </c>
      <c r="T1826" s="11">
        <f t="shared" si="28"/>
        <v>0</v>
      </c>
      <c r="U1826" s="11">
        <f>VLOOKUP(tblSalaries[[#This Row],[Region]],SReg,2,FALSE)</f>
        <v>0</v>
      </c>
      <c r="V1826" s="11">
        <f>VLOOKUP(tblSalaries[[#This Row],[How many hours of a day you work on Excel]],SHours,2,FALSE)</f>
        <v>0</v>
      </c>
      <c r="W1826" s="11">
        <f>IF(tblSalaries[[#This Row],[Years of Experience]]="",Filters!$I$10,VLOOKUP(tblSalaries[[#This Row],[Years of Experience]],Filters!$G$3:$I$9,3,TRUE))</f>
        <v>1</v>
      </c>
    </row>
    <row r="1827" spans="2:23" ht="15" customHeight="1" x14ac:dyDescent="0.25">
      <c r="B1827" t="s">
        <v>3223</v>
      </c>
      <c r="C1827" s="1">
        <v>41075.897407407407</v>
      </c>
      <c r="D1827">
        <v>16110</v>
      </c>
      <c r="E1827" t="s">
        <v>1362</v>
      </c>
      <c r="F1827" t="s">
        <v>17</v>
      </c>
      <c r="G1827" t="s">
        <v>153</v>
      </c>
      <c r="H1827" t="s">
        <v>10</v>
      </c>
      <c r="I1827">
        <v>10</v>
      </c>
      <c r="J1827" t="str">
        <f>VLOOKUP(tblSalaries[[#This Row],[clean Country]],tblCountries[[#All],[Mapping]:[Region]],2,FALSE)</f>
        <v>S AMER</v>
      </c>
      <c r="L1827" s="9" t="str">
        <f>IF($T1827,tblSalaries[[#This Row],[Salary in USD]],"")</f>
        <v/>
      </c>
      <c r="M1827" s="9" t="str">
        <f>IF($T1827,tblSalaries[[#This Row],[Your Job Title]],"")</f>
        <v/>
      </c>
      <c r="N1827" s="9" t="str">
        <f>IF($T1827,tblSalaries[[#This Row],[Job Type]],"")</f>
        <v/>
      </c>
      <c r="O1827" s="9" t="str">
        <f>IF($T1827,tblSalaries[[#This Row],[clean Country]],"")</f>
        <v/>
      </c>
      <c r="P1827" s="9" t="str">
        <f>IF($T1827,tblSalaries[[#This Row],[How many hours of a day you work on Excel]],"")</f>
        <v/>
      </c>
      <c r="Q1827" s="9" t="str">
        <f>IF($T1827,tblSalaries[[#This Row],[Years of Experience]],"")</f>
        <v/>
      </c>
      <c r="R1827" s="9" t="str">
        <f>IF($T1827,tblSalaries[[#This Row],[Region]],"")</f>
        <v/>
      </c>
      <c r="T1827" s="11">
        <f t="shared" si="28"/>
        <v>0</v>
      </c>
      <c r="U1827" s="11">
        <f>VLOOKUP(tblSalaries[[#This Row],[Region]],SReg,2,FALSE)</f>
        <v>0</v>
      </c>
      <c r="V1827" s="11">
        <f>VLOOKUP(tblSalaries[[#This Row],[How many hours of a day you work on Excel]],SHours,2,FALSE)</f>
        <v>1</v>
      </c>
      <c r="W1827" s="11">
        <f>IF(tblSalaries[[#This Row],[Years of Experience]]="",Filters!$I$10,VLOOKUP(tblSalaries[[#This Row],[Years of Experience]],Filters!$G$3:$I$9,3,TRUE))</f>
        <v>1</v>
      </c>
    </row>
    <row r="1828" spans="2:23" ht="15" customHeight="1" x14ac:dyDescent="0.25">
      <c r="B1828" t="s">
        <v>3224</v>
      </c>
      <c r="C1828" s="1">
        <v>41075.942187499997</v>
      </c>
      <c r="D1828">
        <v>72000</v>
      </c>
      <c r="E1828" t="s">
        <v>1363</v>
      </c>
      <c r="F1828" t="s">
        <v>45</v>
      </c>
      <c r="G1828" t="s">
        <v>12</v>
      </c>
      <c r="H1828" t="s">
        <v>7</v>
      </c>
      <c r="I1828">
        <v>10</v>
      </c>
      <c r="J1828" t="str">
        <f>VLOOKUP(tblSalaries[[#This Row],[clean Country]],tblCountries[[#All],[Mapping]:[Region]],2,FALSE)</f>
        <v>USA</v>
      </c>
      <c r="L1828" s="9">
        <f>IF($T1828,tblSalaries[[#This Row],[Salary in USD]],"")</f>
        <v>72000</v>
      </c>
      <c r="M1828" s="9" t="str">
        <f>IF($T1828,tblSalaries[[#This Row],[Your Job Title]],"")</f>
        <v>HR Supervisor</v>
      </c>
      <c r="N1828" s="9" t="str">
        <f>IF($T1828,tblSalaries[[#This Row],[Job Type]],"")</f>
        <v>Manager</v>
      </c>
      <c r="O1828" s="9" t="str">
        <f>IF($T1828,tblSalaries[[#This Row],[clean Country]],"")</f>
        <v>USA</v>
      </c>
      <c r="P1828" s="9" t="str">
        <f>IF($T1828,tblSalaries[[#This Row],[How many hours of a day you work on Excel]],"")</f>
        <v>4 to 6 hours a day</v>
      </c>
      <c r="Q1828" s="9">
        <f>IF($T1828,tblSalaries[[#This Row],[Years of Experience]],"")</f>
        <v>10</v>
      </c>
      <c r="R1828" s="9" t="str">
        <f>IF($T1828,tblSalaries[[#This Row],[Region]],"")</f>
        <v>USA</v>
      </c>
      <c r="T1828" s="11">
        <f t="shared" si="28"/>
        <v>1</v>
      </c>
      <c r="U1828" s="11">
        <f>VLOOKUP(tblSalaries[[#This Row],[Region]],SReg,2,FALSE)</f>
        <v>1</v>
      </c>
      <c r="V1828" s="11">
        <f>VLOOKUP(tblSalaries[[#This Row],[How many hours of a day you work on Excel]],SHours,2,FALSE)</f>
        <v>1</v>
      </c>
      <c r="W1828" s="11">
        <f>IF(tblSalaries[[#This Row],[Years of Experience]]="",Filters!$I$10,VLOOKUP(tblSalaries[[#This Row],[Years of Experience]],Filters!$G$3:$I$9,3,TRUE))</f>
        <v>1</v>
      </c>
    </row>
    <row r="1829" spans="2:23" ht="15" customHeight="1" x14ac:dyDescent="0.25">
      <c r="B1829" t="s">
        <v>3225</v>
      </c>
      <c r="C1829" s="1">
        <v>41075.972916666666</v>
      </c>
      <c r="D1829">
        <v>60000</v>
      </c>
      <c r="E1829" t="s">
        <v>1364</v>
      </c>
      <c r="F1829" t="s">
        <v>17</v>
      </c>
      <c r="G1829" t="s">
        <v>12</v>
      </c>
      <c r="H1829" t="s">
        <v>10</v>
      </c>
      <c r="I1829">
        <v>10</v>
      </c>
      <c r="J1829" t="str">
        <f>VLOOKUP(tblSalaries[[#This Row],[clean Country]],tblCountries[[#All],[Mapping]:[Region]],2,FALSE)</f>
        <v>USA</v>
      </c>
      <c r="L1829" s="9">
        <f>IF($T1829,tblSalaries[[#This Row],[Salary in USD]],"")</f>
        <v>60000</v>
      </c>
      <c r="M1829" s="9" t="str">
        <f>IF($T1829,tblSalaries[[#This Row],[Your Job Title]],"")</f>
        <v>Marketing Initatities Analyst</v>
      </c>
      <c r="N1829" s="9" t="str">
        <f>IF($T1829,tblSalaries[[#This Row],[Job Type]],"")</f>
        <v>Analyst</v>
      </c>
      <c r="O1829" s="9" t="str">
        <f>IF($T1829,tblSalaries[[#This Row],[clean Country]],"")</f>
        <v>USA</v>
      </c>
      <c r="P1829" s="9" t="str">
        <f>IF($T1829,tblSalaries[[#This Row],[How many hours of a day you work on Excel]],"")</f>
        <v>All the 8 hours baby, all the 8!</v>
      </c>
      <c r="Q1829" s="9">
        <f>IF($T1829,tblSalaries[[#This Row],[Years of Experience]],"")</f>
        <v>10</v>
      </c>
      <c r="R1829" s="9" t="str">
        <f>IF($T1829,tblSalaries[[#This Row],[Region]],"")</f>
        <v>USA</v>
      </c>
      <c r="T1829" s="11">
        <f t="shared" si="28"/>
        <v>1</v>
      </c>
      <c r="U1829" s="11">
        <f>VLOOKUP(tblSalaries[[#This Row],[Region]],SReg,2,FALSE)</f>
        <v>1</v>
      </c>
      <c r="V1829" s="11">
        <f>VLOOKUP(tblSalaries[[#This Row],[How many hours of a day you work on Excel]],SHours,2,FALSE)</f>
        <v>1</v>
      </c>
      <c r="W1829" s="11">
        <f>IF(tblSalaries[[#This Row],[Years of Experience]]="",Filters!$I$10,VLOOKUP(tblSalaries[[#This Row],[Years of Experience]],Filters!$G$3:$I$9,3,TRUE))</f>
        <v>1</v>
      </c>
    </row>
    <row r="1830" spans="2:23" ht="15" customHeight="1" x14ac:dyDescent="0.25">
      <c r="B1830" t="s">
        <v>3226</v>
      </c>
      <c r="C1830" s="1">
        <v>41075.99318287037</v>
      </c>
      <c r="D1830">
        <v>67000</v>
      </c>
      <c r="E1830" t="s">
        <v>1365</v>
      </c>
      <c r="F1830" t="s">
        <v>17</v>
      </c>
      <c r="G1830" t="s">
        <v>12</v>
      </c>
      <c r="H1830" t="s">
        <v>7</v>
      </c>
      <c r="I1830">
        <v>6</v>
      </c>
      <c r="J1830" t="str">
        <f>VLOOKUP(tblSalaries[[#This Row],[clean Country]],tblCountries[[#All],[Mapping]:[Region]],2,FALSE)</f>
        <v>USA</v>
      </c>
      <c r="L1830" s="9" t="str">
        <f>IF($T1830,tblSalaries[[#This Row],[Salary in USD]],"")</f>
        <v/>
      </c>
      <c r="M1830" s="9" t="str">
        <f>IF($T1830,tblSalaries[[#This Row],[Your Job Title]],"")</f>
        <v/>
      </c>
      <c r="N1830" s="9" t="str">
        <f>IF($T1830,tblSalaries[[#This Row],[Job Type]],"")</f>
        <v/>
      </c>
      <c r="O1830" s="9" t="str">
        <f>IF($T1830,tblSalaries[[#This Row],[clean Country]],"")</f>
        <v/>
      </c>
      <c r="P1830" s="9" t="str">
        <f>IF($T1830,tblSalaries[[#This Row],[How many hours of a day you work on Excel]],"")</f>
        <v/>
      </c>
      <c r="Q1830" s="9" t="str">
        <f>IF($T1830,tblSalaries[[#This Row],[Years of Experience]],"")</f>
        <v/>
      </c>
      <c r="R1830" s="9" t="str">
        <f>IF($T1830,tblSalaries[[#This Row],[Region]],"")</f>
        <v/>
      </c>
      <c r="T1830" s="11">
        <f t="shared" si="28"/>
        <v>0</v>
      </c>
      <c r="U1830" s="11">
        <f>VLOOKUP(tblSalaries[[#This Row],[Region]],SReg,2,FALSE)</f>
        <v>1</v>
      </c>
      <c r="V1830" s="11">
        <f>VLOOKUP(tblSalaries[[#This Row],[How many hours of a day you work on Excel]],SHours,2,FALSE)</f>
        <v>1</v>
      </c>
      <c r="W1830" s="11">
        <f>IF(tblSalaries[[#This Row],[Years of Experience]]="",Filters!$I$10,VLOOKUP(tblSalaries[[#This Row],[Years of Experience]],Filters!$G$3:$I$9,3,TRUE))</f>
        <v>0</v>
      </c>
    </row>
    <row r="1831" spans="2:23" ht="15" customHeight="1" x14ac:dyDescent="0.25">
      <c r="B1831" t="s">
        <v>3227</v>
      </c>
      <c r="C1831" s="1">
        <v>41076.118622685186</v>
      </c>
      <c r="D1831">
        <v>54000</v>
      </c>
      <c r="E1831" t="s">
        <v>1366</v>
      </c>
      <c r="F1831" t="s">
        <v>17</v>
      </c>
      <c r="G1831" t="s">
        <v>12</v>
      </c>
      <c r="H1831" t="s">
        <v>7</v>
      </c>
      <c r="I1831">
        <v>18</v>
      </c>
      <c r="J1831" t="str">
        <f>VLOOKUP(tblSalaries[[#This Row],[clean Country]],tblCountries[[#All],[Mapping]:[Region]],2,FALSE)</f>
        <v>USA</v>
      </c>
      <c r="L1831" s="9">
        <f>IF($T1831,tblSalaries[[#This Row],[Salary in USD]],"")</f>
        <v>54000</v>
      </c>
      <c r="M1831" s="9" t="str">
        <f>IF($T1831,tblSalaries[[#This Row],[Your Job Title]],"")</f>
        <v>materials</v>
      </c>
      <c r="N1831" s="9" t="str">
        <f>IF($T1831,tblSalaries[[#This Row],[Job Type]],"")</f>
        <v>Analyst</v>
      </c>
      <c r="O1831" s="9" t="str">
        <f>IF($T1831,tblSalaries[[#This Row],[clean Country]],"")</f>
        <v>USA</v>
      </c>
      <c r="P1831" s="9" t="str">
        <f>IF($T1831,tblSalaries[[#This Row],[How many hours of a day you work on Excel]],"")</f>
        <v>4 to 6 hours a day</v>
      </c>
      <c r="Q1831" s="9">
        <f>IF($T1831,tblSalaries[[#This Row],[Years of Experience]],"")</f>
        <v>18</v>
      </c>
      <c r="R1831" s="9" t="str">
        <f>IF($T1831,tblSalaries[[#This Row],[Region]],"")</f>
        <v>USA</v>
      </c>
      <c r="T1831" s="11">
        <f t="shared" si="28"/>
        <v>1</v>
      </c>
      <c r="U1831" s="11">
        <f>VLOOKUP(tblSalaries[[#This Row],[Region]],SReg,2,FALSE)</f>
        <v>1</v>
      </c>
      <c r="V1831" s="11">
        <f>VLOOKUP(tblSalaries[[#This Row],[How many hours of a day you work on Excel]],SHours,2,FALSE)</f>
        <v>1</v>
      </c>
      <c r="W1831" s="11">
        <f>IF(tblSalaries[[#This Row],[Years of Experience]]="",Filters!$I$10,VLOOKUP(tblSalaries[[#This Row],[Years of Experience]],Filters!$G$3:$I$9,3,TRUE))</f>
        <v>1</v>
      </c>
    </row>
    <row r="1832" spans="2:23" ht="15" customHeight="1" x14ac:dyDescent="0.25">
      <c r="B1832" t="s">
        <v>3228</v>
      </c>
      <c r="C1832" s="1">
        <v>41076.224340277775</v>
      </c>
      <c r="D1832">
        <v>38666</v>
      </c>
      <c r="E1832" t="s">
        <v>1367</v>
      </c>
      <c r="F1832" t="s">
        <v>56</v>
      </c>
      <c r="G1832" t="s">
        <v>41</v>
      </c>
      <c r="H1832" t="s">
        <v>10</v>
      </c>
      <c r="I1832">
        <v>10</v>
      </c>
      <c r="J1832" t="str">
        <f>VLOOKUP(tblSalaries[[#This Row],[clean Country]],tblCountries[[#All],[Mapping]:[Region]],2,FALSE)</f>
        <v>EMEA</v>
      </c>
      <c r="L1832" s="9" t="str">
        <f>IF($T1832,tblSalaries[[#This Row],[Salary in USD]],"")</f>
        <v/>
      </c>
      <c r="M1832" s="9" t="str">
        <f>IF($T1832,tblSalaries[[#This Row],[Your Job Title]],"")</f>
        <v/>
      </c>
      <c r="N1832" s="9" t="str">
        <f>IF($T1832,tblSalaries[[#This Row],[Job Type]],"")</f>
        <v/>
      </c>
      <c r="O1832" s="9" t="str">
        <f>IF($T1832,tblSalaries[[#This Row],[clean Country]],"")</f>
        <v/>
      </c>
      <c r="P1832" s="9" t="str">
        <f>IF($T1832,tblSalaries[[#This Row],[How many hours of a day you work on Excel]],"")</f>
        <v/>
      </c>
      <c r="Q1832" s="9" t="str">
        <f>IF($T1832,tblSalaries[[#This Row],[Years of Experience]],"")</f>
        <v/>
      </c>
      <c r="R1832" s="9" t="str">
        <f>IF($T1832,tblSalaries[[#This Row],[Region]],"")</f>
        <v/>
      </c>
      <c r="T1832" s="11">
        <f t="shared" si="28"/>
        <v>0</v>
      </c>
      <c r="U1832" s="11">
        <f>VLOOKUP(tblSalaries[[#This Row],[Region]],SReg,2,FALSE)</f>
        <v>0</v>
      </c>
      <c r="V1832" s="11">
        <f>VLOOKUP(tblSalaries[[#This Row],[How many hours of a day you work on Excel]],SHours,2,FALSE)</f>
        <v>1</v>
      </c>
      <c r="W1832" s="11">
        <f>IF(tblSalaries[[#This Row],[Years of Experience]]="",Filters!$I$10,VLOOKUP(tblSalaries[[#This Row],[Years of Experience]],Filters!$G$3:$I$9,3,TRUE))</f>
        <v>1</v>
      </c>
    </row>
    <row r="1833" spans="2:23" ht="15" customHeight="1" x14ac:dyDescent="0.25">
      <c r="B1833" t="s">
        <v>3229</v>
      </c>
      <c r="C1833" s="1">
        <v>41076.262418981481</v>
      </c>
      <c r="D1833">
        <v>63000</v>
      </c>
      <c r="E1833" t="s">
        <v>1368</v>
      </c>
      <c r="F1833" t="s">
        <v>17</v>
      </c>
      <c r="G1833" t="s">
        <v>12</v>
      </c>
      <c r="H1833" t="s">
        <v>7</v>
      </c>
      <c r="I1833">
        <v>6</v>
      </c>
      <c r="J1833" t="str">
        <f>VLOOKUP(tblSalaries[[#This Row],[clean Country]],tblCountries[[#All],[Mapping]:[Region]],2,FALSE)</f>
        <v>USA</v>
      </c>
      <c r="L1833" s="9" t="str">
        <f>IF($T1833,tblSalaries[[#This Row],[Salary in USD]],"")</f>
        <v/>
      </c>
      <c r="M1833" s="9" t="str">
        <f>IF($T1833,tblSalaries[[#This Row],[Your Job Title]],"")</f>
        <v/>
      </c>
      <c r="N1833" s="9" t="str">
        <f>IF($T1833,tblSalaries[[#This Row],[Job Type]],"")</f>
        <v/>
      </c>
      <c r="O1833" s="9" t="str">
        <f>IF($T1833,tblSalaries[[#This Row],[clean Country]],"")</f>
        <v/>
      </c>
      <c r="P1833" s="9" t="str">
        <f>IF($T1833,tblSalaries[[#This Row],[How many hours of a day you work on Excel]],"")</f>
        <v/>
      </c>
      <c r="Q1833" s="9" t="str">
        <f>IF($T1833,tblSalaries[[#This Row],[Years of Experience]],"")</f>
        <v/>
      </c>
      <c r="R1833" s="9" t="str">
        <f>IF($T1833,tblSalaries[[#This Row],[Region]],"")</f>
        <v/>
      </c>
      <c r="T1833" s="11">
        <f t="shared" si="28"/>
        <v>0</v>
      </c>
      <c r="U1833" s="11">
        <f>VLOOKUP(tblSalaries[[#This Row],[Region]],SReg,2,FALSE)</f>
        <v>1</v>
      </c>
      <c r="V1833" s="11">
        <f>VLOOKUP(tblSalaries[[#This Row],[How many hours of a day you work on Excel]],SHours,2,FALSE)</f>
        <v>1</v>
      </c>
      <c r="W1833" s="11">
        <f>IF(tblSalaries[[#This Row],[Years of Experience]]="",Filters!$I$10,VLOOKUP(tblSalaries[[#This Row],[Years of Experience]],Filters!$G$3:$I$9,3,TRUE))</f>
        <v>0</v>
      </c>
    </row>
    <row r="1834" spans="2:23" ht="15" customHeight="1" x14ac:dyDescent="0.25">
      <c r="B1834" t="s">
        <v>3230</v>
      </c>
      <c r="C1834" s="1">
        <v>41076.340960648151</v>
      </c>
      <c r="D1834">
        <v>63000</v>
      </c>
      <c r="E1834" t="s">
        <v>11</v>
      </c>
      <c r="F1834" t="s">
        <v>17</v>
      </c>
      <c r="G1834" t="s">
        <v>12</v>
      </c>
      <c r="H1834" t="s">
        <v>10</v>
      </c>
      <c r="I1834">
        <v>1</v>
      </c>
      <c r="J1834" t="str">
        <f>VLOOKUP(tblSalaries[[#This Row],[clean Country]],tblCountries[[#All],[Mapping]:[Region]],2,FALSE)</f>
        <v>USA</v>
      </c>
      <c r="L1834" s="9" t="str">
        <f>IF($T1834,tblSalaries[[#This Row],[Salary in USD]],"")</f>
        <v/>
      </c>
      <c r="M1834" s="9" t="str">
        <f>IF($T1834,tblSalaries[[#This Row],[Your Job Title]],"")</f>
        <v/>
      </c>
      <c r="N1834" s="9" t="str">
        <f>IF($T1834,tblSalaries[[#This Row],[Job Type]],"")</f>
        <v/>
      </c>
      <c r="O1834" s="9" t="str">
        <f>IF($T1834,tblSalaries[[#This Row],[clean Country]],"")</f>
        <v/>
      </c>
      <c r="P1834" s="9" t="str">
        <f>IF($T1834,tblSalaries[[#This Row],[How many hours of a day you work on Excel]],"")</f>
        <v/>
      </c>
      <c r="Q1834" s="9" t="str">
        <f>IF($T1834,tblSalaries[[#This Row],[Years of Experience]],"")</f>
        <v/>
      </c>
      <c r="R1834" s="9" t="str">
        <f>IF($T1834,tblSalaries[[#This Row],[Region]],"")</f>
        <v/>
      </c>
      <c r="T1834" s="11">
        <f t="shared" si="28"/>
        <v>0</v>
      </c>
      <c r="U1834" s="11">
        <f>VLOOKUP(tblSalaries[[#This Row],[Region]],SReg,2,FALSE)</f>
        <v>1</v>
      </c>
      <c r="V1834" s="11">
        <f>VLOOKUP(tblSalaries[[#This Row],[How many hours of a day you work on Excel]],SHours,2,FALSE)</f>
        <v>1</v>
      </c>
      <c r="W1834" s="11">
        <f>IF(tblSalaries[[#This Row],[Years of Experience]]="",Filters!$I$10,VLOOKUP(tblSalaries[[#This Row],[Years of Experience]],Filters!$G$3:$I$9,3,TRUE))</f>
        <v>0</v>
      </c>
    </row>
    <row r="1835" spans="2:23" ht="15" customHeight="1" x14ac:dyDescent="0.25">
      <c r="B1835" t="s">
        <v>3231</v>
      </c>
      <c r="C1835" s="1">
        <v>41076.590868055559</v>
      </c>
      <c r="D1835">
        <v>6410.8500074793246</v>
      </c>
      <c r="E1835" t="s">
        <v>17</v>
      </c>
      <c r="F1835" t="s">
        <v>17</v>
      </c>
      <c r="G1835" t="s">
        <v>6</v>
      </c>
      <c r="H1835" t="s">
        <v>10</v>
      </c>
      <c r="I1835">
        <v>2</v>
      </c>
      <c r="J1835" t="str">
        <f>VLOOKUP(tblSalaries[[#This Row],[clean Country]],tblCountries[[#All],[Mapping]:[Region]],2,FALSE)</f>
        <v>APAC</v>
      </c>
      <c r="L1835" s="9" t="str">
        <f>IF($T1835,tblSalaries[[#This Row],[Salary in USD]],"")</f>
        <v/>
      </c>
      <c r="M1835" s="9" t="str">
        <f>IF($T1835,tblSalaries[[#This Row],[Your Job Title]],"")</f>
        <v/>
      </c>
      <c r="N1835" s="9" t="str">
        <f>IF($T1835,tblSalaries[[#This Row],[Job Type]],"")</f>
        <v/>
      </c>
      <c r="O1835" s="9" t="str">
        <f>IF($T1835,tblSalaries[[#This Row],[clean Country]],"")</f>
        <v/>
      </c>
      <c r="P1835" s="9" t="str">
        <f>IF($T1835,tblSalaries[[#This Row],[How many hours of a day you work on Excel]],"")</f>
        <v/>
      </c>
      <c r="Q1835" s="9" t="str">
        <f>IF($T1835,tblSalaries[[#This Row],[Years of Experience]],"")</f>
        <v/>
      </c>
      <c r="R1835" s="9" t="str">
        <f>IF($T1835,tblSalaries[[#This Row],[Region]],"")</f>
        <v/>
      </c>
      <c r="T1835" s="11">
        <f t="shared" si="28"/>
        <v>0</v>
      </c>
      <c r="U1835" s="11">
        <f>VLOOKUP(tblSalaries[[#This Row],[Region]],SReg,2,FALSE)</f>
        <v>0</v>
      </c>
      <c r="V1835" s="11">
        <f>VLOOKUP(tblSalaries[[#This Row],[How many hours of a day you work on Excel]],SHours,2,FALSE)</f>
        <v>1</v>
      </c>
      <c r="W1835" s="11">
        <f>IF(tblSalaries[[#This Row],[Years of Experience]]="",Filters!$I$10,VLOOKUP(tblSalaries[[#This Row],[Years of Experience]],Filters!$G$3:$I$9,3,TRUE))</f>
        <v>0</v>
      </c>
    </row>
    <row r="1836" spans="2:23" ht="15" customHeight="1" x14ac:dyDescent="0.25">
      <c r="B1836" t="s">
        <v>3232</v>
      </c>
      <c r="C1836" s="1">
        <v>41076.71371527778</v>
      </c>
      <c r="D1836">
        <v>10684.750012465542</v>
      </c>
      <c r="E1836" t="s">
        <v>1369</v>
      </c>
      <c r="F1836" t="s">
        <v>45</v>
      </c>
      <c r="G1836" t="s">
        <v>6</v>
      </c>
      <c r="H1836" t="s">
        <v>7</v>
      </c>
      <c r="I1836">
        <v>12</v>
      </c>
      <c r="J1836" t="str">
        <f>VLOOKUP(tblSalaries[[#This Row],[clean Country]],tblCountries[[#All],[Mapping]:[Region]],2,FALSE)</f>
        <v>APAC</v>
      </c>
      <c r="L1836" s="9" t="str">
        <f>IF($T1836,tblSalaries[[#This Row],[Salary in USD]],"")</f>
        <v/>
      </c>
      <c r="M1836" s="9" t="str">
        <f>IF($T1836,tblSalaries[[#This Row],[Your Job Title]],"")</f>
        <v/>
      </c>
      <c r="N1836" s="9" t="str">
        <f>IF($T1836,tblSalaries[[#This Row],[Job Type]],"")</f>
        <v/>
      </c>
      <c r="O1836" s="9" t="str">
        <f>IF($T1836,tblSalaries[[#This Row],[clean Country]],"")</f>
        <v/>
      </c>
      <c r="P1836" s="9" t="str">
        <f>IF($T1836,tblSalaries[[#This Row],[How many hours of a day you work on Excel]],"")</f>
        <v/>
      </c>
      <c r="Q1836" s="9" t="str">
        <f>IF($T1836,tblSalaries[[#This Row],[Years of Experience]],"")</f>
        <v/>
      </c>
      <c r="R1836" s="9" t="str">
        <f>IF($T1836,tblSalaries[[#This Row],[Region]],"")</f>
        <v/>
      </c>
      <c r="T1836" s="11">
        <f t="shared" si="28"/>
        <v>0</v>
      </c>
      <c r="U1836" s="11">
        <f>VLOOKUP(tblSalaries[[#This Row],[Region]],SReg,2,FALSE)</f>
        <v>0</v>
      </c>
      <c r="V1836" s="11">
        <f>VLOOKUP(tblSalaries[[#This Row],[How many hours of a day you work on Excel]],SHours,2,FALSE)</f>
        <v>1</v>
      </c>
      <c r="W1836" s="11">
        <f>IF(tblSalaries[[#This Row],[Years of Experience]]="",Filters!$I$10,VLOOKUP(tblSalaries[[#This Row],[Years of Experience]],Filters!$G$3:$I$9,3,TRUE))</f>
        <v>1</v>
      </c>
    </row>
    <row r="1837" spans="2:23" ht="15" customHeight="1" x14ac:dyDescent="0.25">
      <c r="B1837" t="s">
        <v>3233</v>
      </c>
      <c r="C1837" s="1">
        <v>41076.718090277776</v>
      </c>
      <c r="D1837">
        <v>40000</v>
      </c>
      <c r="E1837" t="s">
        <v>751</v>
      </c>
      <c r="F1837" t="s">
        <v>45</v>
      </c>
      <c r="G1837" t="s">
        <v>6</v>
      </c>
      <c r="H1837" t="s">
        <v>7</v>
      </c>
      <c r="I1837">
        <v>5</v>
      </c>
      <c r="J1837" t="str">
        <f>VLOOKUP(tblSalaries[[#This Row],[clean Country]],tblCountries[[#All],[Mapping]:[Region]],2,FALSE)</f>
        <v>APAC</v>
      </c>
      <c r="L1837" s="9" t="str">
        <f>IF($T1837,tblSalaries[[#This Row],[Salary in USD]],"")</f>
        <v/>
      </c>
      <c r="M1837" s="9" t="str">
        <f>IF($T1837,tblSalaries[[#This Row],[Your Job Title]],"")</f>
        <v/>
      </c>
      <c r="N1837" s="9" t="str">
        <f>IF($T1837,tblSalaries[[#This Row],[Job Type]],"")</f>
        <v/>
      </c>
      <c r="O1837" s="9" t="str">
        <f>IF($T1837,tblSalaries[[#This Row],[clean Country]],"")</f>
        <v/>
      </c>
      <c r="P1837" s="9" t="str">
        <f>IF($T1837,tblSalaries[[#This Row],[How many hours of a day you work on Excel]],"")</f>
        <v/>
      </c>
      <c r="Q1837" s="9" t="str">
        <f>IF($T1837,tblSalaries[[#This Row],[Years of Experience]],"")</f>
        <v/>
      </c>
      <c r="R1837" s="9" t="str">
        <f>IF($T1837,tblSalaries[[#This Row],[Region]],"")</f>
        <v/>
      </c>
      <c r="T1837" s="11">
        <f t="shared" si="28"/>
        <v>0</v>
      </c>
      <c r="U1837" s="11">
        <f>VLOOKUP(tblSalaries[[#This Row],[Region]],SReg,2,FALSE)</f>
        <v>0</v>
      </c>
      <c r="V1837" s="11">
        <f>VLOOKUP(tblSalaries[[#This Row],[How many hours of a day you work on Excel]],SHours,2,FALSE)</f>
        <v>1</v>
      </c>
      <c r="W1837" s="11">
        <f>IF(tblSalaries[[#This Row],[Years of Experience]]="",Filters!$I$10,VLOOKUP(tblSalaries[[#This Row],[Years of Experience]],Filters!$G$3:$I$9,3,TRUE))</f>
        <v>0</v>
      </c>
    </row>
    <row r="1838" spans="2:23" ht="15" customHeight="1" x14ac:dyDescent="0.25">
      <c r="B1838" t="s">
        <v>3234</v>
      </c>
      <c r="C1838" s="1">
        <v>41076.742673611108</v>
      </c>
      <c r="D1838">
        <v>6232.7708406048987</v>
      </c>
      <c r="E1838" t="s">
        <v>17</v>
      </c>
      <c r="F1838" t="s">
        <v>17</v>
      </c>
      <c r="G1838" t="s">
        <v>6</v>
      </c>
      <c r="H1838" t="s">
        <v>7</v>
      </c>
      <c r="I1838">
        <v>6</v>
      </c>
      <c r="J1838" t="str">
        <f>VLOOKUP(tblSalaries[[#This Row],[clean Country]],tblCountries[[#All],[Mapping]:[Region]],2,FALSE)</f>
        <v>APAC</v>
      </c>
      <c r="L1838" s="9" t="str">
        <f>IF($T1838,tblSalaries[[#This Row],[Salary in USD]],"")</f>
        <v/>
      </c>
      <c r="M1838" s="9" t="str">
        <f>IF($T1838,tblSalaries[[#This Row],[Your Job Title]],"")</f>
        <v/>
      </c>
      <c r="N1838" s="9" t="str">
        <f>IF($T1838,tblSalaries[[#This Row],[Job Type]],"")</f>
        <v/>
      </c>
      <c r="O1838" s="9" t="str">
        <f>IF($T1838,tblSalaries[[#This Row],[clean Country]],"")</f>
        <v/>
      </c>
      <c r="P1838" s="9" t="str">
        <f>IF($T1838,tblSalaries[[#This Row],[How many hours of a day you work on Excel]],"")</f>
        <v/>
      </c>
      <c r="Q1838" s="9" t="str">
        <f>IF($T1838,tblSalaries[[#This Row],[Years of Experience]],"")</f>
        <v/>
      </c>
      <c r="R1838" s="9" t="str">
        <f>IF($T1838,tblSalaries[[#This Row],[Region]],"")</f>
        <v/>
      </c>
      <c r="T1838" s="11">
        <f t="shared" si="28"/>
        <v>0</v>
      </c>
      <c r="U1838" s="11">
        <f>VLOOKUP(tblSalaries[[#This Row],[Region]],SReg,2,FALSE)</f>
        <v>0</v>
      </c>
      <c r="V1838" s="11">
        <f>VLOOKUP(tblSalaries[[#This Row],[How many hours of a day you work on Excel]],SHours,2,FALSE)</f>
        <v>1</v>
      </c>
      <c r="W1838" s="11">
        <f>IF(tblSalaries[[#This Row],[Years of Experience]]="",Filters!$I$10,VLOOKUP(tblSalaries[[#This Row],[Years of Experience]],Filters!$G$3:$I$9,3,TRUE))</f>
        <v>0</v>
      </c>
    </row>
    <row r="1839" spans="2:23" ht="15" customHeight="1" x14ac:dyDescent="0.25">
      <c r="B1839" t="s">
        <v>3235</v>
      </c>
      <c r="C1839" s="1">
        <v>41076.772210648145</v>
      </c>
      <c r="D1839">
        <v>41712.231189497601</v>
      </c>
      <c r="E1839" t="s">
        <v>1370</v>
      </c>
      <c r="F1839" t="s">
        <v>3392</v>
      </c>
      <c r="G1839" t="s">
        <v>6</v>
      </c>
      <c r="H1839" t="s">
        <v>15</v>
      </c>
      <c r="I1839">
        <v>12</v>
      </c>
      <c r="J1839" t="str">
        <f>VLOOKUP(tblSalaries[[#This Row],[clean Country]],tblCountries[[#All],[Mapping]:[Region]],2,FALSE)</f>
        <v>APAC</v>
      </c>
      <c r="L1839" s="9" t="str">
        <f>IF($T1839,tblSalaries[[#This Row],[Salary in USD]],"")</f>
        <v/>
      </c>
      <c r="M1839" s="9" t="str">
        <f>IF($T1839,tblSalaries[[#This Row],[Your Job Title]],"")</f>
        <v/>
      </c>
      <c r="N1839" s="9" t="str">
        <f>IF($T1839,tblSalaries[[#This Row],[Job Type]],"")</f>
        <v/>
      </c>
      <c r="O1839" s="9" t="str">
        <f>IF($T1839,tblSalaries[[#This Row],[clean Country]],"")</f>
        <v/>
      </c>
      <c r="P1839" s="9" t="str">
        <f>IF($T1839,tblSalaries[[#This Row],[How many hours of a day you work on Excel]],"")</f>
        <v/>
      </c>
      <c r="Q1839" s="9" t="str">
        <f>IF($T1839,tblSalaries[[#This Row],[Years of Experience]],"")</f>
        <v/>
      </c>
      <c r="R1839" s="9" t="str">
        <f>IF($T1839,tblSalaries[[#This Row],[Region]],"")</f>
        <v/>
      </c>
      <c r="T1839" s="11">
        <f t="shared" si="28"/>
        <v>0</v>
      </c>
      <c r="U1839" s="11">
        <f>VLOOKUP(tblSalaries[[#This Row],[Region]],SReg,2,FALSE)</f>
        <v>0</v>
      </c>
      <c r="V1839" s="11">
        <f>VLOOKUP(tblSalaries[[#This Row],[How many hours of a day you work on Excel]],SHours,2,FALSE)</f>
        <v>0</v>
      </c>
      <c r="W1839" s="11">
        <f>IF(tblSalaries[[#This Row],[Years of Experience]]="",Filters!$I$10,VLOOKUP(tblSalaries[[#This Row],[Years of Experience]],Filters!$G$3:$I$9,3,TRUE))</f>
        <v>1</v>
      </c>
    </row>
    <row r="1840" spans="2:23" ht="15" customHeight="1" x14ac:dyDescent="0.25">
      <c r="B1840" t="s">
        <v>3236</v>
      </c>
      <c r="C1840" s="1">
        <v>41076.773206018515</v>
      </c>
      <c r="D1840">
        <v>12465.541681209797</v>
      </c>
      <c r="E1840" t="s">
        <v>1371</v>
      </c>
      <c r="F1840" t="s">
        <v>45</v>
      </c>
      <c r="G1840" t="s">
        <v>6</v>
      </c>
      <c r="H1840" t="s">
        <v>15</v>
      </c>
      <c r="I1840">
        <v>9</v>
      </c>
      <c r="J1840" t="str">
        <f>VLOOKUP(tblSalaries[[#This Row],[clean Country]],tblCountries[[#All],[Mapping]:[Region]],2,FALSE)</f>
        <v>APAC</v>
      </c>
      <c r="L1840" s="9" t="str">
        <f>IF($T1840,tblSalaries[[#This Row],[Salary in USD]],"")</f>
        <v/>
      </c>
      <c r="M1840" s="9" t="str">
        <f>IF($T1840,tblSalaries[[#This Row],[Your Job Title]],"")</f>
        <v/>
      </c>
      <c r="N1840" s="9" t="str">
        <f>IF($T1840,tblSalaries[[#This Row],[Job Type]],"")</f>
        <v/>
      </c>
      <c r="O1840" s="9" t="str">
        <f>IF($T1840,tblSalaries[[#This Row],[clean Country]],"")</f>
        <v/>
      </c>
      <c r="P1840" s="9" t="str">
        <f>IF($T1840,tblSalaries[[#This Row],[How many hours of a day you work on Excel]],"")</f>
        <v/>
      </c>
      <c r="Q1840" s="9" t="str">
        <f>IF($T1840,tblSalaries[[#This Row],[Years of Experience]],"")</f>
        <v/>
      </c>
      <c r="R1840" s="9" t="str">
        <f>IF($T1840,tblSalaries[[#This Row],[Region]],"")</f>
        <v/>
      </c>
      <c r="T1840" s="11">
        <f t="shared" si="28"/>
        <v>0</v>
      </c>
      <c r="U1840" s="11">
        <f>VLOOKUP(tblSalaries[[#This Row],[Region]],SReg,2,FALSE)</f>
        <v>0</v>
      </c>
      <c r="V1840" s="11">
        <f>VLOOKUP(tblSalaries[[#This Row],[How many hours of a day you work on Excel]],SHours,2,FALSE)</f>
        <v>0</v>
      </c>
      <c r="W1840" s="11">
        <f>IF(tblSalaries[[#This Row],[Years of Experience]]="",Filters!$I$10,VLOOKUP(tblSalaries[[#This Row],[Years of Experience]],Filters!$G$3:$I$9,3,TRUE))</f>
        <v>0</v>
      </c>
    </row>
    <row r="1841" spans="2:23" ht="15" customHeight="1" x14ac:dyDescent="0.25">
      <c r="B1841" t="s">
        <v>3237</v>
      </c>
      <c r="C1841" s="1">
        <v>41076.933680555558</v>
      </c>
      <c r="D1841">
        <v>32311.654577379326</v>
      </c>
      <c r="E1841" t="s">
        <v>215</v>
      </c>
      <c r="F1841" t="s">
        <v>17</v>
      </c>
      <c r="G1841" t="s">
        <v>59</v>
      </c>
      <c r="H1841" t="s">
        <v>7</v>
      </c>
      <c r="I1841">
        <v>20</v>
      </c>
      <c r="J1841" t="str">
        <f>VLOOKUP(tblSalaries[[#This Row],[clean Country]],tblCountries[[#All],[Mapping]:[Region]],2,FALSE)</f>
        <v>EMEA</v>
      </c>
      <c r="L1841" s="9" t="str">
        <f>IF($T1841,tblSalaries[[#This Row],[Salary in USD]],"")</f>
        <v/>
      </c>
      <c r="M1841" s="9" t="str">
        <f>IF($T1841,tblSalaries[[#This Row],[Your Job Title]],"")</f>
        <v/>
      </c>
      <c r="N1841" s="9" t="str">
        <f>IF($T1841,tblSalaries[[#This Row],[Job Type]],"")</f>
        <v/>
      </c>
      <c r="O1841" s="9" t="str">
        <f>IF($T1841,tblSalaries[[#This Row],[clean Country]],"")</f>
        <v/>
      </c>
      <c r="P1841" s="9" t="str">
        <f>IF($T1841,tblSalaries[[#This Row],[How many hours of a day you work on Excel]],"")</f>
        <v/>
      </c>
      <c r="Q1841" s="9" t="str">
        <f>IF($T1841,tblSalaries[[#This Row],[Years of Experience]],"")</f>
        <v/>
      </c>
      <c r="R1841" s="9" t="str">
        <f>IF($T1841,tblSalaries[[#This Row],[Region]],"")</f>
        <v/>
      </c>
      <c r="T1841" s="11">
        <f t="shared" si="28"/>
        <v>0</v>
      </c>
      <c r="U1841" s="11">
        <f>VLOOKUP(tblSalaries[[#This Row],[Region]],SReg,2,FALSE)</f>
        <v>0</v>
      </c>
      <c r="V1841" s="11">
        <f>VLOOKUP(tblSalaries[[#This Row],[How many hours of a day you work on Excel]],SHours,2,FALSE)</f>
        <v>1</v>
      </c>
      <c r="W1841" s="11">
        <f>IF(tblSalaries[[#This Row],[Years of Experience]]="",Filters!$I$10,VLOOKUP(tblSalaries[[#This Row],[Years of Experience]],Filters!$G$3:$I$9,3,TRUE))</f>
        <v>1</v>
      </c>
    </row>
    <row r="1842" spans="2:23" ht="15" customHeight="1" x14ac:dyDescent="0.25">
      <c r="B1842" t="s">
        <v>3238</v>
      </c>
      <c r="C1842" s="1">
        <v>41077.065810185188</v>
      </c>
      <c r="D1842">
        <v>7123.1666749770275</v>
      </c>
      <c r="E1842" t="s">
        <v>1372</v>
      </c>
      <c r="F1842" t="s">
        <v>17</v>
      </c>
      <c r="G1842" t="s">
        <v>6</v>
      </c>
      <c r="H1842" t="s">
        <v>22</v>
      </c>
      <c r="I1842">
        <v>2</v>
      </c>
      <c r="J1842" t="str">
        <f>VLOOKUP(tblSalaries[[#This Row],[clean Country]],tblCountries[[#All],[Mapping]:[Region]],2,FALSE)</f>
        <v>APAC</v>
      </c>
      <c r="L1842" s="9" t="str">
        <f>IF($T1842,tblSalaries[[#This Row],[Salary in USD]],"")</f>
        <v/>
      </c>
      <c r="M1842" s="9" t="str">
        <f>IF($T1842,tblSalaries[[#This Row],[Your Job Title]],"")</f>
        <v/>
      </c>
      <c r="N1842" s="9" t="str">
        <f>IF($T1842,tblSalaries[[#This Row],[Job Type]],"")</f>
        <v/>
      </c>
      <c r="O1842" s="9" t="str">
        <f>IF($T1842,tblSalaries[[#This Row],[clean Country]],"")</f>
        <v/>
      </c>
      <c r="P1842" s="9" t="str">
        <f>IF($T1842,tblSalaries[[#This Row],[How many hours of a day you work on Excel]],"")</f>
        <v/>
      </c>
      <c r="Q1842" s="9" t="str">
        <f>IF($T1842,tblSalaries[[#This Row],[Years of Experience]],"")</f>
        <v/>
      </c>
      <c r="R1842" s="9" t="str">
        <f>IF($T1842,tblSalaries[[#This Row],[Region]],"")</f>
        <v/>
      </c>
      <c r="T1842" s="11">
        <f t="shared" si="28"/>
        <v>0</v>
      </c>
      <c r="U1842" s="11">
        <f>VLOOKUP(tblSalaries[[#This Row],[Region]],SReg,2,FALSE)</f>
        <v>0</v>
      </c>
      <c r="V1842" s="11">
        <f>VLOOKUP(tblSalaries[[#This Row],[How many hours of a day you work on Excel]],SHours,2,FALSE)</f>
        <v>0</v>
      </c>
      <c r="W1842" s="11">
        <f>IF(tblSalaries[[#This Row],[Years of Experience]]="",Filters!$I$10,VLOOKUP(tblSalaries[[#This Row],[Years of Experience]],Filters!$G$3:$I$9,3,TRUE))</f>
        <v>0</v>
      </c>
    </row>
    <row r="1843" spans="2:23" ht="15" customHeight="1" x14ac:dyDescent="0.25">
      <c r="B1843" t="s">
        <v>3239</v>
      </c>
      <c r="C1843" s="1">
        <v>41077.168055555558</v>
      </c>
      <c r="D1843">
        <v>100000</v>
      </c>
      <c r="E1843" t="s">
        <v>1373</v>
      </c>
      <c r="F1843" t="s">
        <v>45</v>
      </c>
      <c r="G1843" t="s">
        <v>148</v>
      </c>
      <c r="H1843" t="s">
        <v>10</v>
      </c>
      <c r="I1843">
        <v>15</v>
      </c>
      <c r="J1843" t="str">
        <f>VLOOKUP(tblSalaries[[#This Row],[clean Country]],tblCountries[[#All],[Mapping]:[Region]],2,FALSE)</f>
        <v>EMEA</v>
      </c>
      <c r="L1843" s="9" t="str">
        <f>IF($T1843,tblSalaries[[#This Row],[Salary in USD]],"")</f>
        <v/>
      </c>
      <c r="M1843" s="9" t="str">
        <f>IF($T1843,tblSalaries[[#This Row],[Your Job Title]],"")</f>
        <v/>
      </c>
      <c r="N1843" s="9" t="str">
        <f>IF($T1843,tblSalaries[[#This Row],[Job Type]],"")</f>
        <v/>
      </c>
      <c r="O1843" s="9" t="str">
        <f>IF($T1843,tblSalaries[[#This Row],[clean Country]],"")</f>
        <v/>
      </c>
      <c r="P1843" s="9" t="str">
        <f>IF($T1843,tblSalaries[[#This Row],[How many hours of a day you work on Excel]],"")</f>
        <v/>
      </c>
      <c r="Q1843" s="9" t="str">
        <f>IF($T1843,tblSalaries[[#This Row],[Years of Experience]],"")</f>
        <v/>
      </c>
      <c r="R1843" s="9" t="str">
        <f>IF($T1843,tblSalaries[[#This Row],[Region]],"")</f>
        <v/>
      </c>
      <c r="T1843" s="11">
        <f t="shared" si="28"/>
        <v>0</v>
      </c>
      <c r="U1843" s="11">
        <f>VLOOKUP(tblSalaries[[#This Row],[Region]],SReg,2,FALSE)</f>
        <v>0</v>
      </c>
      <c r="V1843" s="11">
        <f>VLOOKUP(tblSalaries[[#This Row],[How many hours of a day you work on Excel]],SHours,2,FALSE)</f>
        <v>1</v>
      </c>
      <c r="W1843" s="11">
        <f>IF(tblSalaries[[#This Row],[Years of Experience]]="",Filters!$I$10,VLOOKUP(tblSalaries[[#This Row],[Years of Experience]],Filters!$G$3:$I$9,3,TRUE))</f>
        <v>1</v>
      </c>
    </row>
    <row r="1844" spans="2:23" ht="15" customHeight="1" x14ac:dyDescent="0.25">
      <c r="B1844" t="s">
        <v>3240</v>
      </c>
      <c r="C1844" s="1">
        <v>41077.485335648147</v>
      </c>
      <c r="D1844">
        <v>59819.107020370408</v>
      </c>
      <c r="E1844" t="s">
        <v>441</v>
      </c>
      <c r="F1844" t="s">
        <v>258</v>
      </c>
      <c r="G1844" t="s">
        <v>526</v>
      </c>
      <c r="H1844" t="s">
        <v>7</v>
      </c>
      <c r="I1844">
        <v>4</v>
      </c>
      <c r="J1844" t="str">
        <f>VLOOKUP(tblSalaries[[#This Row],[clean Country]],tblCountries[[#All],[Mapping]:[Region]],2,FALSE)</f>
        <v>APAC</v>
      </c>
      <c r="L1844" s="9" t="str">
        <f>IF($T1844,tblSalaries[[#This Row],[Salary in USD]],"")</f>
        <v/>
      </c>
      <c r="M1844" s="9" t="str">
        <f>IF($T1844,tblSalaries[[#This Row],[Your Job Title]],"")</f>
        <v/>
      </c>
      <c r="N1844" s="9" t="str">
        <f>IF($T1844,tblSalaries[[#This Row],[Job Type]],"")</f>
        <v/>
      </c>
      <c r="O1844" s="9" t="str">
        <f>IF($T1844,tblSalaries[[#This Row],[clean Country]],"")</f>
        <v/>
      </c>
      <c r="P1844" s="9" t="str">
        <f>IF($T1844,tblSalaries[[#This Row],[How many hours of a day you work on Excel]],"")</f>
        <v/>
      </c>
      <c r="Q1844" s="9" t="str">
        <f>IF($T1844,tblSalaries[[#This Row],[Years of Experience]],"")</f>
        <v/>
      </c>
      <c r="R1844" s="9" t="str">
        <f>IF($T1844,tblSalaries[[#This Row],[Region]],"")</f>
        <v/>
      </c>
      <c r="T1844" s="11">
        <f t="shared" si="28"/>
        <v>0</v>
      </c>
      <c r="U1844" s="11">
        <f>VLOOKUP(tblSalaries[[#This Row],[Region]],SReg,2,FALSE)</f>
        <v>0</v>
      </c>
      <c r="V1844" s="11">
        <f>VLOOKUP(tblSalaries[[#This Row],[How many hours of a day you work on Excel]],SHours,2,FALSE)</f>
        <v>1</v>
      </c>
      <c r="W1844" s="11">
        <f>IF(tblSalaries[[#This Row],[Years of Experience]]="",Filters!$I$10,VLOOKUP(tblSalaries[[#This Row],[Years of Experience]],Filters!$G$3:$I$9,3,TRUE))</f>
        <v>0</v>
      </c>
    </row>
    <row r="1845" spans="2:23" ht="15" customHeight="1" x14ac:dyDescent="0.25">
      <c r="B1845" t="s">
        <v>3241</v>
      </c>
      <c r="C1845" s="1">
        <v>41077.500659722224</v>
      </c>
      <c r="D1845">
        <v>25000</v>
      </c>
      <c r="E1845" t="s">
        <v>126</v>
      </c>
      <c r="F1845" t="s">
        <v>17</v>
      </c>
      <c r="G1845" t="s">
        <v>6</v>
      </c>
      <c r="H1845" t="s">
        <v>10</v>
      </c>
      <c r="I1845">
        <v>1.5</v>
      </c>
      <c r="J1845" t="str">
        <f>VLOOKUP(tblSalaries[[#This Row],[clean Country]],tblCountries[[#All],[Mapping]:[Region]],2,FALSE)</f>
        <v>APAC</v>
      </c>
      <c r="L1845" s="9" t="str">
        <f>IF($T1845,tblSalaries[[#This Row],[Salary in USD]],"")</f>
        <v/>
      </c>
      <c r="M1845" s="9" t="str">
        <f>IF($T1845,tblSalaries[[#This Row],[Your Job Title]],"")</f>
        <v/>
      </c>
      <c r="N1845" s="9" t="str">
        <f>IF($T1845,tblSalaries[[#This Row],[Job Type]],"")</f>
        <v/>
      </c>
      <c r="O1845" s="9" t="str">
        <f>IF($T1845,tblSalaries[[#This Row],[clean Country]],"")</f>
        <v/>
      </c>
      <c r="P1845" s="9" t="str">
        <f>IF($T1845,tblSalaries[[#This Row],[How many hours of a day you work on Excel]],"")</f>
        <v/>
      </c>
      <c r="Q1845" s="9" t="str">
        <f>IF($T1845,tblSalaries[[#This Row],[Years of Experience]],"")</f>
        <v/>
      </c>
      <c r="R1845" s="9" t="str">
        <f>IF($T1845,tblSalaries[[#This Row],[Region]],"")</f>
        <v/>
      </c>
      <c r="T1845" s="11">
        <f t="shared" si="28"/>
        <v>0</v>
      </c>
      <c r="U1845" s="11">
        <f>VLOOKUP(tblSalaries[[#This Row],[Region]],SReg,2,FALSE)</f>
        <v>0</v>
      </c>
      <c r="V1845" s="11">
        <f>VLOOKUP(tblSalaries[[#This Row],[How many hours of a day you work on Excel]],SHours,2,FALSE)</f>
        <v>1</v>
      </c>
      <c r="W1845" s="11">
        <f>IF(tblSalaries[[#This Row],[Years of Experience]]="",Filters!$I$10,VLOOKUP(tblSalaries[[#This Row],[Years of Experience]],Filters!$G$3:$I$9,3,TRUE))</f>
        <v>0</v>
      </c>
    </row>
    <row r="1846" spans="2:23" ht="15" customHeight="1" x14ac:dyDescent="0.25">
      <c r="B1846" t="s">
        <v>3242</v>
      </c>
      <c r="C1846" s="1">
        <v>41077.533935185187</v>
      </c>
      <c r="D1846">
        <v>5000</v>
      </c>
      <c r="E1846" t="s">
        <v>811</v>
      </c>
      <c r="F1846" t="s">
        <v>17</v>
      </c>
      <c r="G1846" t="s">
        <v>6</v>
      </c>
      <c r="H1846" t="s">
        <v>15</v>
      </c>
      <c r="I1846">
        <v>10</v>
      </c>
      <c r="J1846" t="str">
        <f>VLOOKUP(tblSalaries[[#This Row],[clean Country]],tblCountries[[#All],[Mapping]:[Region]],2,FALSE)</f>
        <v>APAC</v>
      </c>
      <c r="L1846" s="9" t="str">
        <f>IF($T1846,tblSalaries[[#This Row],[Salary in USD]],"")</f>
        <v/>
      </c>
      <c r="M1846" s="9" t="str">
        <f>IF($T1846,tblSalaries[[#This Row],[Your Job Title]],"")</f>
        <v/>
      </c>
      <c r="N1846" s="9" t="str">
        <f>IF($T1846,tblSalaries[[#This Row],[Job Type]],"")</f>
        <v/>
      </c>
      <c r="O1846" s="9" t="str">
        <f>IF($T1846,tblSalaries[[#This Row],[clean Country]],"")</f>
        <v/>
      </c>
      <c r="P1846" s="9" t="str">
        <f>IF($T1846,tblSalaries[[#This Row],[How many hours of a day you work on Excel]],"")</f>
        <v/>
      </c>
      <c r="Q1846" s="9" t="str">
        <f>IF($T1846,tblSalaries[[#This Row],[Years of Experience]],"")</f>
        <v/>
      </c>
      <c r="R1846" s="9" t="str">
        <f>IF($T1846,tblSalaries[[#This Row],[Region]],"")</f>
        <v/>
      </c>
      <c r="T1846" s="11">
        <f t="shared" si="28"/>
        <v>0</v>
      </c>
      <c r="U1846" s="11">
        <f>VLOOKUP(tblSalaries[[#This Row],[Region]],SReg,2,FALSE)</f>
        <v>0</v>
      </c>
      <c r="V1846" s="11">
        <f>VLOOKUP(tblSalaries[[#This Row],[How many hours of a day you work on Excel]],SHours,2,FALSE)</f>
        <v>0</v>
      </c>
      <c r="W1846" s="11">
        <f>IF(tblSalaries[[#This Row],[Years of Experience]]="",Filters!$I$10,VLOOKUP(tblSalaries[[#This Row],[Years of Experience]],Filters!$G$3:$I$9,3,TRUE))</f>
        <v>1</v>
      </c>
    </row>
    <row r="1847" spans="2:23" ht="15" customHeight="1" x14ac:dyDescent="0.25">
      <c r="B1847" t="s">
        <v>3243</v>
      </c>
      <c r="C1847" s="1">
        <v>41077.560162037036</v>
      </c>
      <c r="D1847">
        <v>64254.308353366054</v>
      </c>
      <c r="E1847" t="s">
        <v>1374</v>
      </c>
      <c r="F1847" t="s">
        <v>258</v>
      </c>
      <c r="G1847" t="s">
        <v>70</v>
      </c>
      <c r="H1847" t="s">
        <v>10</v>
      </c>
      <c r="I1847">
        <v>3</v>
      </c>
      <c r="J1847" t="str">
        <f>VLOOKUP(tblSalaries[[#This Row],[clean Country]],tblCountries[[#All],[Mapping]:[Region]],2,FALSE)</f>
        <v>APAC</v>
      </c>
      <c r="L1847" s="9" t="str">
        <f>IF($T1847,tblSalaries[[#This Row],[Salary in USD]],"")</f>
        <v/>
      </c>
      <c r="M1847" s="9" t="str">
        <f>IF($T1847,tblSalaries[[#This Row],[Your Job Title]],"")</f>
        <v/>
      </c>
      <c r="N1847" s="9" t="str">
        <f>IF($T1847,tblSalaries[[#This Row],[Job Type]],"")</f>
        <v/>
      </c>
      <c r="O1847" s="9" t="str">
        <f>IF($T1847,tblSalaries[[#This Row],[clean Country]],"")</f>
        <v/>
      </c>
      <c r="P1847" s="9" t="str">
        <f>IF($T1847,tblSalaries[[#This Row],[How many hours of a day you work on Excel]],"")</f>
        <v/>
      </c>
      <c r="Q1847" s="9" t="str">
        <f>IF($T1847,tblSalaries[[#This Row],[Years of Experience]],"")</f>
        <v/>
      </c>
      <c r="R1847" s="9" t="str">
        <f>IF($T1847,tblSalaries[[#This Row],[Region]],"")</f>
        <v/>
      </c>
      <c r="T1847" s="11">
        <f t="shared" si="28"/>
        <v>0</v>
      </c>
      <c r="U1847" s="11">
        <f>VLOOKUP(tblSalaries[[#This Row],[Region]],SReg,2,FALSE)</f>
        <v>0</v>
      </c>
      <c r="V1847" s="11">
        <f>VLOOKUP(tblSalaries[[#This Row],[How many hours of a day you work on Excel]],SHours,2,FALSE)</f>
        <v>1</v>
      </c>
      <c r="W1847" s="11">
        <f>IF(tblSalaries[[#This Row],[Years of Experience]]="",Filters!$I$10,VLOOKUP(tblSalaries[[#This Row],[Years of Experience]],Filters!$G$3:$I$9,3,TRUE))</f>
        <v>0</v>
      </c>
    </row>
    <row r="1848" spans="2:23" ht="15" customHeight="1" x14ac:dyDescent="0.25">
      <c r="B1848" t="s">
        <v>3244</v>
      </c>
      <c r="C1848" s="1">
        <v>41077.667939814812</v>
      </c>
      <c r="D1848">
        <v>76223.966339496474</v>
      </c>
      <c r="E1848" t="s">
        <v>1375</v>
      </c>
      <c r="F1848" t="s">
        <v>45</v>
      </c>
      <c r="G1848" t="s">
        <v>21</v>
      </c>
      <c r="H1848" t="s">
        <v>7</v>
      </c>
      <c r="I1848">
        <v>6</v>
      </c>
      <c r="J1848" t="str">
        <f>VLOOKUP(tblSalaries[[#This Row],[clean Country]],tblCountries[[#All],[Mapping]:[Region]],2,FALSE)</f>
        <v>EMEA</v>
      </c>
      <c r="L1848" s="9" t="str">
        <f>IF($T1848,tblSalaries[[#This Row],[Salary in USD]],"")</f>
        <v/>
      </c>
      <c r="M1848" s="9" t="str">
        <f>IF($T1848,tblSalaries[[#This Row],[Your Job Title]],"")</f>
        <v/>
      </c>
      <c r="N1848" s="9" t="str">
        <f>IF($T1848,tblSalaries[[#This Row],[Job Type]],"")</f>
        <v/>
      </c>
      <c r="O1848" s="9" t="str">
        <f>IF($T1848,tblSalaries[[#This Row],[clean Country]],"")</f>
        <v/>
      </c>
      <c r="P1848" s="9" t="str">
        <f>IF($T1848,tblSalaries[[#This Row],[How many hours of a day you work on Excel]],"")</f>
        <v/>
      </c>
      <c r="Q1848" s="9" t="str">
        <f>IF($T1848,tblSalaries[[#This Row],[Years of Experience]],"")</f>
        <v/>
      </c>
      <c r="R1848" s="9" t="str">
        <f>IF($T1848,tblSalaries[[#This Row],[Region]],"")</f>
        <v/>
      </c>
      <c r="T1848" s="11">
        <f t="shared" si="28"/>
        <v>0</v>
      </c>
      <c r="U1848" s="11">
        <f>VLOOKUP(tblSalaries[[#This Row],[Region]],SReg,2,FALSE)</f>
        <v>0</v>
      </c>
      <c r="V1848" s="11">
        <f>VLOOKUP(tblSalaries[[#This Row],[How many hours of a day you work on Excel]],SHours,2,FALSE)</f>
        <v>1</v>
      </c>
      <c r="W1848" s="11">
        <f>IF(tblSalaries[[#This Row],[Years of Experience]]="",Filters!$I$10,VLOOKUP(tblSalaries[[#This Row],[Years of Experience]],Filters!$G$3:$I$9,3,TRUE))</f>
        <v>0</v>
      </c>
    </row>
    <row r="1849" spans="2:23" ht="15" customHeight="1" x14ac:dyDescent="0.25">
      <c r="B1849" t="s">
        <v>3245</v>
      </c>
      <c r="C1849" s="1">
        <v>41078.237708333334</v>
      </c>
      <c r="D1849">
        <v>102542.54233725216</v>
      </c>
      <c r="E1849" t="s">
        <v>233</v>
      </c>
      <c r="F1849" t="s">
        <v>233</v>
      </c>
      <c r="G1849" t="s">
        <v>660</v>
      </c>
      <c r="H1849" t="s">
        <v>15</v>
      </c>
      <c r="I1849">
        <v>20</v>
      </c>
      <c r="J1849" t="str">
        <f>VLOOKUP(tblSalaries[[#This Row],[clean Country]],tblCountries[[#All],[Mapping]:[Region]],2,FALSE)</f>
        <v>EMEA</v>
      </c>
      <c r="L1849" s="9" t="str">
        <f>IF($T1849,tblSalaries[[#This Row],[Salary in USD]],"")</f>
        <v/>
      </c>
      <c r="M1849" s="9" t="str">
        <f>IF($T1849,tblSalaries[[#This Row],[Your Job Title]],"")</f>
        <v/>
      </c>
      <c r="N1849" s="9" t="str">
        <f>IF($T1849,tblSalaries[[#This Row],[Job Type]],"")</f>
        <v/>
      </c>
      <c r="O1849" s="9" t="str">
        <f>IF($T1849,tblSalaries[[#This Row],[clean Country]],"")</f>
        <v/>
      </c>
      <c r="P1849" s="9" t="str">
        <f>IF($T1849,tblSalaries[[#This Row],[How many hours of a day you work on Excel]],"")</f>
        <v/>
      </c>
      <c r="Q1849" s="9" t="str">
        <f>IF($T1849,tblSalaries[[#This Row],[Years of Experience]],"")</f>
        <v/>
      </c>
      <c r="R1849" s="9" t="str">
        <f>IF($T1849,tblSalaries[[#This Row],[Region]],"")</f>
        <v/>
      </c>
      <c r="T1849" s="11">
        <f t="shared" si="28"/>
        <v>0</v>
      </c>
      <c r="U1849" s="11">
        <f>VLOOKUP(tblSalaries[[#This Row],[Region]],SReg,2,FALSE)</f>
        <v>0</v>
      </c>
      <c r="V1849" s="11">
        <f>VLOOKUP(tblSalaries[[#This Row],[How many hours of a day you work on Excel]],SHours,2,FALSE)</f>
        <v>0</v>
      </c>
      <c r="W1849" s="11">
        <f>IF(tblSalaries[[#This Row],[Years of Experience]]="",Filters!$I$10,VLOOKUP(tblSalaries[[#This Row],[Years of Experience]],Filters!$G$3:$I$9,3,TRUE))</f>
        <v>1</v>
      </c>
    </row>
    <row r="1850" spans="2:23" ht="15" customHeight="1" x14ac:dyDescent="0.25">
      <c r="B1850" t="s">
        <v>3246</v>
      </c>
      <c r="C1850" s="1">
        <v>41078.260127314818</v>
      </c>
      <c r="D1850">
        <v>46000</v>
      </c>
      <c r="E1850" t="s">
        <v>1377</v>
      </c>
      <c r="F1850" t="s">
        <v>17</v>
      </c>
      <c r="G1850" t="s">
        <v>12</v>
      </c>
      <c r="H1850" t="s">
        <v>10</v>
      </c>
      <c r="I1850">
        <v>1</v>
      </c>
      <c r="J1850" t="str">
        <f>VLOOKUP(tblSalaries[[#This Row],[clean Country]],tblCountries[[#All],[Mapping]:[Region]],2,FALSE)</f>
        <v>USA</v>
      </c>
      <c r="L1850" s="9" t="str">
        <f>IF($T1850,tblSalaries[[#This Row],[Salary in USD]],"")</f>
        <v/>
      </c>
      <c r="M1850" s="9" t="str">
        <f>IF($T1850,tblSalaries[[#This Row],[Your Job Title]],"")</f>
        <v/>
      </c>
      <c r="N1850" s="9" t="str">
        <f>IF($T1850,tblSalaries[[#This Row],[Job Type]],"")</f>
        <v/>
      </c>
      <c r="O1850" s="9" t="str">
        <f>IF($T1850,tblSalaries[[#This Row],[clean Country]],"")</f>
        <v/>
      </c>
      <c r="P1850" s="9" t="str">
        <f>IF($T1850,tblSalaries[[#This Row],[How many hours of a day you work on Excel]],"")</f>
        <v/>
      </c>
      <c r="Q1850" s="9" t="str">
        <f>IF($T1850,tblSalaries[[#This Row],[Years of Experience]],"")</f>
        <v/>
      </c>
      <c r="R1850" s="9" t="str">
        <f>IF($T1850,tblSalaries[[#This Row],[Region]],"")</f>
        <v/>
      </c>
      <c r="T1850" s="11">
        <f t="shared" si="28"/>
        <v>0</v>
      </c>
      <c r="U1850" s="11">
        <f>VLOOKUP(tblSalaries[[#This Row],[Region]],SReg,2,FALSE)</f>
        <v>1</v>
      </c>
      <c r="V1850" s="11">
        <f>VLOOKUP(tblSalaries[[#This Row],[How many hours of a day you work on Excel]],SHours,2,FALSE)</f>
        <v>1</v>
      </c>
      <c r="W1850" s="11">
        <f>IF(tblSalaries[[#This Row],[Years of Experience]]="",Filters!$I$10,VLOOKUP(tblSalaries[[#This Row],[Years of Experience]],Filters!$G$3:$I$9,3,TRUE))</f>
        <v>0</v>
      </c>
    </row>
    <row r="1851" spans="2:23" ht="15" customHeight="1" x14ac:dyDescent="0.25">
      <c r="B1851" t="s">
        <v>3247</v>
      </c>
      <c r="C1851" s="1">
        <v>41078.346539351849</v>
      </c>
      <c r="D1851">
        <v>5000</v>
      </c>
      <c r="E1851" t="s">
        <v>1378</v>
      </c>
      <c r="F1851" t="s">
        <v>17</v>
      </c>
      <c r="G1851" t="s">
        <v>6</v>
      </c>
      <c r="H1851" t="s">
        <v>10</v>
      </c>
      <c r="I1851">
        <v>2</v>
      </c>
      <c r="J1851" t="str">
        <f>VLOOKUP(tblSalaries[[#This Row],[clean Country]],tblCountries[[#All],[Mapping]:[Region]],2,FALSE)</f>
        <v>APAC</v>
      </c>
      <c r="L1851" s="9" t="str">
        <f>IF($T1851,tblSalaries[[#This Row],[Salary in USD]],"")</f>
        <v/>
      </c>
      <c r="M1851" s="9" t="str">
        <f>IF($T1851,tblSalaries[[#This Row],[Your Job Title]],"")</f>
        <v/>
      </c>
      <c r="N1851" s="9" t="str">
        <f>IF($T1851,tblSalaries[[#This Row],[Job Type]],"")</f>
        <v/>
      </c>
      <c r="O1851" s="9" t="str">
        <f>IF($T1851,tblSalaries[[#This Row],[clean Country]],"")</f>
        <v/>
      </c>
      <c r="P1851" s="9" t="str">
        <f>IF($T1851,tblSalaries[[#This Row],[How many hours of a day you work on Excel]],"")</f>
        <v/>
      </c>
      <c r="Q1851" s="9" t="str">
        <f>IF($T1851,tblSalaries[[#This Row],[Years of Experience]],"")</f>
        <v/>
      </c>
      <c r="R1851" s="9" t="str">
        <f>IF($T1851,tblSalaries[[#This Row],[Region]],"")</f>
        <v/>
      </c>
      <c r="T1851" s="11">
        <f t="shared" si="28"/>
        <v>0</v>
      </c>
      <c r="U1851" s="11">
        <f>VLOOKUP(tblSalaries[[#This Row],[Region]],SReg,2,FALSE)</f>
        <v>0</v>
      </c>
      <c r="V1851" s="11">
        <f>VLOOKUP(tblSalaries[[#This Row],[How many hours of a day you work on Excel]],SHours,2,FALSE)</f>
        <v>1</v>
      </c>
      <c r="W1851" s="11">
        <f>IF(tblSalaries[[#This Row],[Years of Experience]]="",Filters!$I$10,VLOOKUP(tblSalaries[[#This Row],[Years of Experience]],Filters!$G$3:$I$9,3,TRUE))</f>
        <v>0</v>
      </c>
    </row>
    <row r="1852" spans="2:23" ht="15" customHeight="1" x14ac:dyDescent="0.25">
      <c r="B1852" t="s">
        <v>3248</v>
      </c>
      <c r="C1852" s="1">
        <v>41078.602766203701</v>
      </c>
      <c r="D1852">
        <v>77819.106783521114</v>
      </c>
      <c r="E1852" t="s">
        <v>315</v>
      </c>
      <c r="F1852" t="s">
        <v>17</v>
      </c>
      <c r="G1852" t="s">
        <v>70</v>
      </c>
      <c r="H1852" t="s">
        <v>10</v>
      </c>
      <c r="I1852">
        <v>3</v>
      </c>
      <c r="J1852" t="str">
        <f>VLOOKUP(tblSalaries[[#This Row],[clean Country]],tblCountries[[#All],[Mapping]:[Region]],2,FALSE)</f>
        <v>APAC</v>
      </c>
      <c r="L1852" s="9" t="str">
        <f>IF($T1852,tblSalaries[[#This Row],[Salary in USD]],"")</f>
        <v/>
      </c>
      <c r="M1852" s="9" t="str">
        <f>IF($T1852,tblSalaries[[#This Row],[Your Job Title]],"")</f>
        <v/>
      </c>
      <c r="N1852" s="9" t="str">
        <f>IF($T1852,tblSalaries[[#This Row],[Job Type]],"")</f>
        <v/>
      </c>
      <c r="O1852" s="9" t="str">
        <f>IF($T1852,tblSalaries[[#This Row],[clean Country]],"")</f>
        <v/>
      </c>
      <c r="P1852" s="9" t="str">
        <f>IF($T1852,tblSalaries[[#This Row],[How many hours of a day you work on Excel]],"")</f>
        <v/>
      </c>
      <c r="Q1852" s="9" t="str">
        <f>IF($T1852,tblSalaries[[#This Row],[Years of Experience]],"")</f>
        <v/>
      </c>
      <c r="R1852" s="9" t="str">
        <f>IF($T1852,tblSalaries[[#This Row],[Region]],"")</f>
        <v/>
      </c>
      <c r="T1852" s="11">
        <f t="shared" si="28"/>
        <v>0</v>
      </c>
      <c r="U1852" s="11">
        <f>VLOOKUP(tblSalaries[[#This Row],[Region]],SReg,2,FALSE)</f>
        <v>0</v>
      </c>
      <c r="V1852" s="11">
        <f>VLOOKUP(tblSalaries[[#This Row],[How many hours of a day you work on Excel]],SHours,2,FALSE)</f>
        <v>1</v>
      </c>
      <c r="W1852" s="11">
        <f>IF(tblSalaries[[#This Row],[Years of Experience]]="",Filters!$I$10,VLOOKUP(tblSalaries[[#This Row],[Years of Experience]],Filters!$G$3:$I$9,3,TRUE))</f>
        <v>0</v>
      </c>
    </row>
    <row r="1853" spans="2:23" ht="15" customHeight="1" x14ac:dyDescent="0.25">
      <c r="B1853" t="s">
        <v>3249</v>
      </c>
      <c r="C1853" s="1">
        <v>41078.744351851848</v>
      </c>
      <c r="D1853">
        <v>6232.7708406048987</v>
      </c>
      <c r="E1853" t="s">
        <v>1379</v>
      </c>
      <c r="F1853" t="s">
        <v>45</v>
      </c>
      <c r="G1853" t="s">
        <v>6</v>
      </c>
      <c r="H1853" t="s">
        <v>15</v>
      </c>
      <c r="I1853">
        <v>27</v>
      </c>
      <c r="J1853" t="str">
        <f>VLOOKUP(tblSalaries[[#This Row],[clean Country]],tblCountries[[#All],[Mapping]:[Region]],2,FALSE)</f>
        <v>APAC</v>
      </c>
      <c r="L1853" s="9" t="str">
        <f>IF($T1853,tblSalaries[[#This Row],[Salary in USD]],"")</f>
        <v/>
      </c>
      <c r="M1853" s="9" t="str">
        <f>IF($T1853,tblSalaries[[#This Row],[Your Job Title]],"")</f>
        <v/>
      </c>
      <c r="N1853" s="9" t="str">
        <f>IF($T1853,tblSalaries[[#This Row],[Job Type]],"")</f>
        <v/>
      </c>
      <c r="O1853" s="9" t="str">
        <f>IF($T1853,tblSalaries[[#This Row],[clean Country]],"")</f>
        <v/>
      </c>
      <c r="P1853" s="9" t="str">
        <f>IF($T1853,tblSalaries[[#This Row],[How many hours of a day you work on Excel]],"")</f>
        <v/>
      </c>
      <c r="Q1853" s="9" t="str">
        <f>IF($T1853,tblSalaries[[#This Row],[Years of Experience]],"")</f>
        <v/>
      </c>
      <c r="R1853" s="9" t="str">
        <f>IF($T1853,tblSalaries[[#This Row],[Region]],"")</f>
        <v/>
      </c>
      <c r="T1853" s="11">
        <f t="shared" si="28"/>
        <v>0</v>
      </c>
      <c r="U1853" s="11">
        <f>VLOOKUP(tblSalaries[[#This Row],[Region]],SReg,2,FALSE)</f>
        <v>0</v>
      </c>
      <c r="V1853" s="11">
        <f>VLOOKUP(tblSalaries[[#This Row],[How many hours of a day you work on Excel]],SHours,2,FALSE)</f>
        <v>0</v>
      </c>
      <c r="W1853" s="11">
        <f>IF(tblSalaries[[#This Row],[Years of Experience]]="",Filters!$I$10,VLOOKUP(tblSalaries[[#This Row],[Years of Experience]],Filters!$G$3:$I$9,3,TRUE))</f>
        <v>1</v>
      </c>
    </row>
    <row r="1854" spans="2:23" ht="15" customHeight="1" x14ac:dyDescent="0.25">
      <c r="B1854" t="s">
        <v>3250</v>
      </c>
      <c r="C1854" s="1">
        <v>41078.768599537034</v>
      </c>
      <c r="D1854">
        <v>55166.239522354947</v>
      </c>
      <c r="E1854" t="s">
        <v>1380</v>
      </c>
      <c r="F1854" t="s">
        <v>17</v>
      </c>
      <c r="G1854" t="s">
        <v>59</v>
      </c>
      <c r="H1854" t="s">
        <v>10</v>
      </c>
      <c r="I1854">
        <v>34</v>
      </c>
      <c r="J1854" t="str">
        <f>VLOOKUP(tblSalaries[[#This Row],[clean Country]],tblCountries[[#All],[Mapping]:[Region]],2,FALSE)</f>
        <v>EMEA</v>
      </c>
      <c r="L1854" s="9" t="str">
        <f>IF($T1854,tblSalaries[[#This Row],[Salary in USD]],"")</f>
        <v/>
      </c>
      <c r="M1854" s="9" t="str">
        <f>IF($T1854,tblSalaries[[#This Row],[Your Job Title]],"")</f>
        <v/>
      </c>
      <c r="N1854" s="9" t="str">
        <f>IF($T1854,tblSalaries[[#This Row],[Job Type]],"")</f>
        <v/>
      </c>
      <c r="O1854" s="9" t="str">
        <f>IF($T1854,tblSalaries[[#This Row],[clean Country]],"")</f>
        <v/>
      </c>
      <c r="P1854" s="9" t="str">
        <f>IF($T1854,tblSalaries[[#This Row],[How many hours of a day you work on Excel]],"")</f>
        <v/>
      </c>
      <c r="Q1854" s="9" t="str">
        <f>IF($T1854,tblSalaries[[#This Row],[Years of Experience]],"")</f>
        <v/>
      </c>
      <c r="R1854" s="9" t="str">
        <f>IF($T1854,tblSalaries[[#This Row],[Region]],"")</f>
        <v/>
      </c>
      <c r="T1854" s="11">
        <f t="shared" si="28"/>
        <v>0</v>
      </c>
      <c r="U1854" s="11">
        <f>VLOOKUP(tblSalaries[[#This Row],[Region]],SReg,2,FALSE)</f>
        <v>0</v>
      </c>
      <c r="V1854" s="11">
        <f>VLOOKUP(tblSalaries[[#This Row],[How many hours of a day you work on Excel]],SHours,2,FALSE)</f>
        <v>1</v>
      </c>
      <c r="W1854" s="11">
        <f>IF(tblSalaries[[#This Row],[Years of Experience]]="",Filters!$I$10,VLOOKUP(tblSalaries[[#This Row],[Years of Experience]],Filters!$G$3:$I$9,3,TRUE))</f>
        <v>1</v>
      </c>
    </row>
    <row r="1855" spans="2:23" ht="15" customHeight="1" x14ac:dyDescent="0.25">
      <c r="B1855" t="s">
        <v>3251</v>
      </c>
      <c r="C1855" s="1">
        <v>41079.016250000001</v>
      </c>
      <c r="D1855">
        <v>45000</v>
      </c>
      <c r="E1855" t="s">
        <v>75</v>
      </c>
      <c r="F1855" t="s">
        <v>258</v>
      </c>
      <c r="G1855" t="s">
        <v>12</v>
      </c>
      <c r="H1855" t="s">
        <v>15</v>
      </c>
      <c r="I1855">
        <v>5</v>
      </c>
      <c r="J1855" t="str">
        <f>VLOOKUP(tblSalaries[[#This Row],[clean Country]],tblCountries[[#All],[Mapping]:[Region]],2,FALSE)</f>
        <v>USA</v>
      </c>
      <c r="L1855" s="9" t="str">
        <f>IF($T1855,tblSalaries[[#This Row],[Salary in USD]],"")</f>
        <v/>
      </c>
      <c r="M1855" s="9" t="str">
        <f>IF($T1855,tblSalaries[[#This Row],[Your Job Title]],"")</f>
        <v/>
      </c>
      <c r="N1855" s="9" t="str">
        <f>IF($T1855,tblSalaries[[#This Row],[Job Type]],"")</f>
        <v/>
      </c>
      <c r="O1855" s="9" t="str">
        <f>IF($T1855,tblSalaries[[#This Row],[clean Country]],"")</f>
        <v/>
      </c>
      <c r="P1855" s="9" t="str">
        <f>IF($T1855,tblSalaries[[#This Row],[How many hours of a day you work on Excel]],"")</f>
        <v/>
      </c>
      <c r="Q1855" s="9" t="str">
        <f>IF($T1855,tblSalaries[[#This Row],[Years of Experience]],"")</f>
        <v/>
      </c>
      <c r="R1855" s="9" t="str">
        <f>IF($T1855,tblSalaries[[#This Row],[Region]],"")</f>
        <v/>
      </c>
      <c r="T1855" s="11">
        <f t="shared" si="28"/>
        <v>0</v>
      </c>
      <c r="U1855" s="11">
        <f>VLOOKUP(tblSalaries[[#This Row],[Region]],SReg,2,FALSE)</f>
        <v>1</v>
      </c>
      <c r="V1855" s="11">
        <f>VLOOKUP(tblSalaries[[#This Row],[How many hours of a day you work on Excel]],SHours,2,FALSE)</f>
        <v>0</v>
      </c>
      <c r="W1855" s="11">
        <f>IF(tblSalaries[[#This Row],[Years of Experience]]="",Filters!$I$10,VLOOKUP(tblSalaries[[#This Row],[Years of Experience]],Filters!$G$3:$I$9,3,TRUE))</f>
        <v>0</v>
      </c>
    </row>
    <row r="1856" spans="2:23" ht="15" customHeight="1" x14ac:dyDescent="0.25">
      <c r="B1856" t="s">
        <v>3252</v>
      </c>
      <c r="C1856" s="1">
        <v>41079.076261574075</v>
      </c>
      <c r="D1856">
        <v>60000</v>
      </c>
      <c r="E1856" t="s">
        <v>1381</v>
      </c>
      <c r="F1856" t="s">
        <v>45</v>
      </c>
      <c r="G1856" t="s">
        <v>74</v>
      </c>
      <c r="H1856" t="s">
        <v>15</v>
      </c>
      <c r="I1856">
        <v>10</v>
      </c>
      <c r="J1856" t="str">
        <f>VLOOKUP(tblSalaries[[#This Row],[clean Country]],tblCountries[[#All],[Mapping]:[Region]],2,FALSE)</f>
        <v>CAN</v>
      </c>
      <c r="L1856" s="9" t="str">
        <f>IF($T1856,tblSalaries[[#This Row],[Salary in USD]],"")</f>
        <v/>
      </c>
      <c r="M1856" s="9" t="str">
        <f>IF($T1856,tblSalaries[[#This Row],[Your Job Title]],"")</f>
        <v/>
      </c>
      <c r="N1856" s="9" t="str">
        <f>IF($T1856,tblSalaries[[#This Row],[Job Type]],"")</f>
        <v/>
      </c>
      <c r="O1856" s="9" t="str">
        <f>IF($T1856,tblSalaries[[#This Row],[clean Country]],"")</f>
        <v/>
      </c>
      <c r="P1856" s="9" t="str">
        <f>IF($T1856,tblSalaries[[#This Row],[How many hours of a day you work on Excel]],"")</f>
        <v/>
      </c>
      <c r="Q1856" s="9" t="str">
        <f>IF($T1856,tblSalaries[[#This Row],[Years of Experience]],"")</f>
        <v/>
      </c>
      <c r="R1856" s="9" t="str">
        <f>IF($T1856,tblSalaries[[#This Row],[Region]],"")</f>
        <v/>
      </c>
      <c r="T1856" s="11">
        <f t="shared" si="28"/>
        <v>0</v>
      </c>
      <c r="U1856" s="11">
        <f>VLOOKUP(tblSalaries[[#This Row],[Region]],SReg,2,FALSE)</f>
        <v>0</v>
      </c>
      <c r="V1856" s="11">
        <f>VLOOKUP(tblSalaries[[#This Row],[How many hours of a day you work on Excel]],SHours,2,FALSE)</f>
        <v>0</v>
      </c>
      <c r="W1856" s="11">
        <f>IF(tblSalaries[[#This Row],[Years of Experience]]="",Filters!$I$10,VLOOKUP(tblSalaries[[#This Row],[Years of Experience]],Filters!$G$3:$I$9,3,TRUE))</f>
        <v>1</v>
      </c>
    </row>
    <row r="1857" spans="2:23" ht="15" customHeight="1" x14ac:dyDescent="0.25">
      <c r="B1857" t="s">
        <v>3253</v>
      </c>
      <c r="C1857" s="1">
        <v>41079.142754629633</v>
      </c>
      <c r="D1857">
        <v>43000</v>
      </c>
      <c r="E1857" t="s">
        <v>537</v>
      </c>
      <c r="F1857" t="s">
        <v>17</v>
      </c>
      <c r="G1857" t="s">
        <v>12</v>
      </c>
      <c r="H1857" t="s">
        <v>7</v>
      </c>
      <c r="I1857">
        <v>5</v>
      </c>
      <c r="J1857" t="str">
        <f>VLOOKUP(tblSalaries[[#This Row],[clean Country]],tblCountries[[#All],[Mapping]:[Region]],2,FALSE)</f>
        <v>USA</v>
      </c>
      <c r="L1857" s="9" t="str">
        <f>IF($T1857,tblSalaries[[#This Row],[Salary in USD]],"")</f>
        <v/>
      </c>
      <c r="M1857" s="9" t="str">
        <f>IF($T1857,tblSalaries[[#This Row],[Your Job Title]],"")</f>
        <v/>
      </c>
      <c r="N1857" s="9" t="str">
        <f>IF($T1857,tblSalaries[[#This Row],[Job Type]],"")</f>
        <v/>
      </c>
      <c r="O1857" s="9" t="str">
        <f>IF($T1857,tblSalaries[[#This Row],[clean Country]],"")</f>
        <v/>
      </c>
      <c r="P1857" s="9" t="str">
        <f>IF($T1857,tblSalaries[[#This Row],[How many hours of a day you work on Excel]],"")</f>
        <v/>
      </c>
      <c r="Q1857" s="9" t="str">
        <f>IF($T1857,tblSalaries[[#This Row],[Years of Experience]],"")</f>
        <v/>
      </c>
      <c r="R1857" s="9" t="str">
        <f>IF($T1857,tblSalaries[[#This Row],[Region]],"")</f>
        <v/>
      </c>
      <c r="T1857" s="11">
        <f t="shared" si="28"/>
        <v>0</v>
      </c>
      <c r="U1857" s="11">
        <f>VLOOKUP(tblSalaries[[#This Row],[Region]],SReg,2,FALSE)</f>
        <v>1</v>
      </c>
      <c r="V1857" s="11">
        <f>VLOOKUP(tblSalaries[[#This Row],[How many hours of a day you work on Excel]],SHours,2,FALSE)</f>
        <v>1</v>
      </c>
      <c r="W1857" s="11">
        <f>IF(tblSalaries[[#This Row],[Years of Experience]]="",Filters!$I$10,VLOOKUP(tblSalaries[[#This Row],[Years of Experience]],Filters!$G$3:$I$9,3,TRUE))</f>
        <v>0</v>
      </c>
    </row>
    <row r="1858" spans="2:23" ht="15" customHeight="1" x14ac:dyDescent="0.25">
      <c r="B1858" t="s">
        <v>3254</v>
      </c>
      <c r="C1858" s="1">
        <v>41079.204930555556</v>
      </c>
      <c r="D1858">
        <v>35571.184291765021</v>
      </c>
      <c r="E1858" t="s">
        <v>227</v>
      </c>
      <c r="F1858" t="s">
        <v>391</v>
      </c>
      <c r="G1858" t="s">
        <v>478</v>
      </c>
      <c r="H1858" t="s">
        <v>7</v>
      </c>
      <c r="I1858">
        <v>8</v>
      </c>
      <c r="J1858" t="str">
        <f>VLOOKUP(tblSalaries[[#This Row],[clean Country]],tblCountries[[#All],[Mapping]:[Region]],2,FALSE)</f>
        <v>EMEA</v>
      </c>
      <c r="L1858" s="9" t="str">
        <f>IF($T1858,tblSalaries[[#This Row],[Salary in USD]],"")</f>
        <v/>
      </c>
      <c r="M1858" s="9" t="str">
        <f>IF($T1858,tblSalaries[[#This Row],[Your Job Title]],"")</f>
        <v/>
      </c>
      <c r="N1858" s="9" t="str">
        <f>IF($T1858,tblSalaries[[#This Row],[Job Type]],"")</f>
        <v/>
      </c>
      <c r="O1858" s="9" t="str">
        <f>IF($T1858,tblSalaries[[#This Row],[clean Country]],"")</f>
        <v/>
      </c>
      <c r="P1858" s="9" t="str">
        <f>IF($T1858,tblSalaries[[#This Row],[How many hours of a day you work on Excel]],"")</f>
        <v/>
      </c>
      <c r="Q1858" s="9" t="str">
        <f>IF($T1858,tblSalaries[[#This Row],[Years of Experience]],"")</f>
        <v/>
      </c>
      <c r="R1858" s="9" t="str">
        <f>IF($T1858,tblSalaries[[#This Row],[Region]],"")</f>
        <v/>
      </c>
      <c r="T1858" s="11">
        <f t="shared" si="28"/>
        <v>0</v>
      </c>
      <c r="U1858" s="11">
        <f>VLOOKUP(tblSalaries[[#This Row],[Region]],SReg,2,FALSE)</f>
        <v>0</v>
      </c>
      <c r="V1858" s="11">
        <f>VLOOKUP(tblSalaries[[#This Row],[How many hours of a day you work on Excel]],SHours,2,FALSE)</f>
        <v>1</v>
      </c>
      <c r="W1858" s="11">
        <f>IF(tblSalaries[[#This Row],[Years of Experience]]="",Filters!$I$10,VLOOKUP(tblSalaries[[#This Row],[Years of Experience]],Filters!$G$3:$I$9,3,TRUE))</f>
        <v>0</v>
      </c>
    </row>
    <row r="1859" spans="2:23" ht="15" customHeight="1" x14ac:dyDescent="0.25">
      <c r="B1859" t="s">
        <v>3255</v>
      </c>
      <c r="C1859" s="1">
        <v>41079.285266203704</v>
      </c>
      <c r="D1859">
        <v>48000</v>
      </c>
      <c r="E1859" t="s">
        <v>1382</v>
      </c>
      <c r="F1859" t="s">
        <v>17</v>
      </c>
      <c r="G1859" t="s">
        <v>12</v>
      </c>
      <c r="H1859" t="s">
        <v>7</v>
      </c>
      <c r="I1859">
        <v>12</v>
      </c>
      <c r="J1859" t="str">
        <f>VLOOKUP(tblSalaries[[#This Row],[clean Country]],tblCountries[[#All],[Mapping]:[Region]],2,FALSE)</f>
        <v>USA</v>
      </c>
      <c r="L1859" s="9">
        <f>IF($T1859,tblSalaries[[#This Row],[Salary in USD]],"")</f>
        <v>48000</v>
      </c>
      <c r="M1859" s="9" t="str">
        <f>IF($T1859,tblSalaries[[#This Row],[Your Job Title]],"")</f>
        <v>Inventory Analyst</v>
      </c>
      <c r="N1859" s="9" t="str">
        <f>IF($T1859,tblSalaries[[#This Row],[Job Type]],"")</f>
        <v>Analyst</v>
      </c>
      <c r="O1859" s="9" t="str">
        <f>IF($T1859,tblSalaries[[#This Row],[clean Country]],"")</f>
        <v>USA</v>
      </c>
      <c r="P1859" s="9" t="str">
        <f>IF($T1859,tblSalaries[[#This Row],[How many hours of a day you work on Excel]],"")</f>
        <v>4 to 6 hours a day</v>
      </c>
      <c r="Q1859" s="9">
        <f>IF($T1859,tblSalaries[[#This Row],[Years of Experience]],"")</f>
        <v>12</v>
      </c>
      <c r="R1859" s="9" t="str">
        <f>IF($T1859,tblSalaries[[#This Row],[Region]],"")</f>
        <v>USA</v>
      </c>
      <c r="T1859" s="11">
        <f t="shared" si="28"/>
        <v>1</v>
      </c>
      <c r="U1859" s="11">
        <f>VLOOKUP(tblSalaries[[#This Row],[Region]],SReg,2,FALSE)</f>
        <v>1</v>
      </c>
      <c r="V1859" s="11">
        <f>VLOOKUP(tblSalaries[[#This Row],[How many hours of a day you work on Excel]],SHours,2,FALSE)</f>
        <v>1</v>
      </c>
      <c r="W1859" s="11">
        <f>IF(tblSalaries[[#This Row],[Years of Experience]]="",Filters!$I$10,VLOOKUP(tblSalaries[[#This Row],[Years of Experience]],Filters!$G$3:$I$9,3,TRUE))</f>
        <v>1</v>
      </c>
    </row>
    <row r="1860" spans="2:23" ht="15" customHeight="1" x14ac:dyDescent="0.25">
      <c r="B1860" t="s">
        <v>3256</v>
      </c>
      <c r="C1860" s="1">
        <v>41079.332638888889</v>
      </c>
      <c r="D1860">
        <v>122389.15876831629</v>
      </c>
      <c r="E1860" t="s">
        <v>45</v>
      </c>
      <c r="F1860" t="s">
        <v>45</v>
      </c>
      <c r="G1860" t="s">
        <v>70</v>
      </c>
      <c r="H1860" t="s">
        <v>22</v>
      </c>
      <c r="I1860">
        <v>8</v>
      </c>
      <c r="J1860" t="str">
        <f>VLOOKUP(tblSalaries[[#This Row],[clean Country]],tblCountries[[#All],[Mapping]:[Region]],2,FALSE)</f>
        <v>APAC</v>
      </c>
      <c r="L1860" s="9" t="str">
        <f>IF($T1860,tblSalaries[[#This Row],[Salary in USD]],"")</f>
        <v/>
      </c>
      <c r="M1860" s="9" t="str">
        <f>IF($T1860,tblSalaries[[#This Row],[Your Job Title]],"")</f>
        <v/>
      </c>
      <c r="N1860" s="9" t="str">
        <f>IF($T1860,tblSalaries[[#This Row],[Job Type]],"")</f>
        <v/>
      </c>
      <c r="O1860" s="9" t="str">
        <f>IF($T1860,tblSalaries[[#This Row],[clean Country]],"")</f>
        <v/>
      </c>
      <c r="P1860" s="9" t="str">
        <f>IF($T1860,tblSalaries[[#This Row],[How many hours of a day you work on Excel]],"")</f>
        <v/>
      </c>
      <c r="Q1860" s="9" t="str">
        <f>IF($T1860,tblSalaries[[#This Row],[Years of Experience]],"")</f>
        <v/>
      </c>
      <c r="R1860" s="9" t="str">
        <f>IF($T1860,tblSalaries[[#This Row],[Region]],"")</f>
        <v/>
      </c>
      <c r="T1860" s="11">
        <f t="shared" si="28"/>
        <v>0</v>
      </c>
      <c r="U1860" s="11">
        <f>VLOOKUP(tblSalaries[[#This Row],[Region]],SReg,2,FALSE)</f>
        <v>0</v>
      </c>
      <c r="V1860" s="11">
        <f>VLOOKUP(tblSalaries[[#This Row],[How many hours of a day you work on Excel]],SHours,2,FALSE)</f>
        <v>0</v>
      </c>
      <c r="W1860" s="11">
        <f>IF(tblSalaries[[#This Row],[Years of Experience]]="",Filters!$I$10,VLOOKUP(tblSalaries[[#This Row],[Years of Experience]],Filters!$G$3:$I$9,3,TRUE))</f>
        <v>0</v>
      </c>
    </row>
    <row r="1861" spans="2:23" ht="15" customHeight="1" x14ac:dyDescent="0.25">
      <c r="B1861" t="s">
        <v>3257</v>
      </c>
      <c r="C1861" s="1">
        <v>41079.527268518519</v>
      </c>
      <c r="D1861">
        <v>4000</v>
      </c>
      <c r="E1861" t="s">
        <v>1383</v>
      </c>
      <c r="F1861" t="s">
        <v>17</v>
      </c>
      <c r="G1861" t="s">
        <v>6</v>
      </c>
      <c r="H1861" t="s">
        <v>15</v>
      </c>
      <c r="I1861">
        <v>4</v>
      </c>
      <c r="J1861" t="str">
        <f>VLOOKUP(tblSalaries[[#This Row],[clean Country]],tblCountries[[#All],[Mapping]:[Region]],2,FALSE)</f>
        <v>APAC</v>
      </c>
      <c r="L1861" s="9" t="str">
        <f>IF($T1861,tblSalaries[[#This Row],[Salary in USD]],"")</f>
        <v/>
      </c>
      <c r="M1861" s="9" t="str">
        <f>IF($T1861,tblSalaries[[#This Row],[Your Job Title]],"")</f>
        <v/>
      </c>
      <c r="N1861" s="9" t="str">
        <f>IF($T1861,tblSalaries[[#This Row],[Job Type]],"")</f>
        <v/>
      </c>
      <c r="O1861" s="9" t="str">
        <f>IF($T1861,tblSalaries[[#This Row],[clean Country]],"")</f>
        <v/>
      </c>
      <c r="P1861" s="9" t="str">
        <f>IF($T1861,tblSalaries[[#This Row],[How many hours of a day you work on Excel]],"")</f>
        <v/>
      </c>
      <c r="Q1861" s="9" t="str">
        <f>IF($T1861,tblSalaries[[#This Row],[Years of Experience]],"")</f>
        <v/>
      </c>
      <c r="R1861" s="9" t="str">
        <f>IF($T1861,tblSalaries[[#This Row],[Region]],"")</f>
        <v/>
      </c>
      <c r="T1861" s="11">
        <f t="shared" si="28"/>
        <v>0</v>
      </c>
      <c r="U1861" s="11">
        <f>VLOOKUP(tblSalaries[[#This Row],[Region]],SReg,2,FALSE)</f>
        <v>0</v>
      </c>
      <c r="V1861" s="11">
        <f>VLOOKUP(tblSalaries[[#This Row],[How many hours of a day you work on Excel]],SHours,2,FALSE)</f>
        <v>0</v>
      </c>
      <c r="W1861" s="11">
        <f>IF(tblSalaries[[#This Row],[Years of Experience]]="",Filters!$I$10,VLOOKUP(tblSalaries[[#This Row],[Years of Experience]],Filters!$G$3:$I$9,3,TRUE))</f>
        <v>0</v>
      </c>
    </row>
    <row r="1862" spans="2:23" ht="15" customHeight="1" x14ac:dyDescent="0.25">
      <c r="B1862" t="s">
        <v>3258</v>
      </c>
      <c r="C1862" s="1">
        <v>41079.63585648148</v>
      </c>
      <c r="D1862">
        <v>4451.9791718606421</v>
      </c>
      <c r="E1862" t="s">
        <v>592</v>
      </c>
      <c r="F1862" t="s">
        <v>3391</v>
      </c>
      <c r="G1862" t="s">
        <v>6</v>
      </c>
      <c r="H1862" t="s">
        <v>7</v>
      </c>
      <c r="I1862">
        <v>3</v>
      </c>
      <c r="J1862" t="str">
        <f>VLOOKUP(tblSalaries[[#This Row],[clean Country]],tblCountries[[#All],[Mapping]:[Region]],2,FALSE)</f>
        <v>APAC</v>
      </c>
      <c r="L1862" s="9" t="str">
        <f>IF($T1862,tblSalaries[[#This Row],[Salary in USD]],"")</f>
        <v/>
      </c>
      <c r="M1862" s="9" t="str">
        <f>IF($T1862,tblSalaries[[#This Row],[Your Job Title]],"")</f>
        <v/>
      </c>
      <c r="N1862" s="9" t="str">
        <f>IF($T1862,tblSalaries[[#This Row],[Job Type]],"")</f>
        <v/>
      </c>
      <c r="O1862" s="9" t="str">
        <f>IF($T1862,tblSalaries[[#This Row],[clean Country]],"")</f>
        <v/>
      </c>
      <c r="P1862" s="9" t="str">
        <f>IF($T1862,tblSalaries[[#This Row],[How many hours of a day you work on Excel]],"")</f>
        <v/>
      </c>
      <c r="Q1862" s="9" t="str">
        <f>IF($T1862,tblSalaries[[#This Row],[Years of Experience]],"")</f>
        <v/>
      </c>
      <c r="R1862" s="9" t="str">
        <f>IF($T1862,tblSalaries[[#This Row],[Region]],"")</f>
        <v/>
      </c>
      <c r="T1862" s="11">
        <f t="shared" si="28"/>
        <v>0</v>
      </c>
      <c r="U1862" s="11">
        <f>VLOOKUP(tblSalaries[[#This Row],[Region]],SReg,2,FALSE)</f>
        <v>0</v>
      </c>
      <c r="V1862" s="11">
        <f>VLOOKUP(tblSalaries[[#This Row],[How many hours of a day you work on Excel]],SHours,2,FALSE)</f>
        <v>1</v>
      </c>
      <c r="W1862" s="11">
        <f>IF(tblSalaries[[#This Row],[Years of Experience]]="",Filters!$I$10,VLOOKUP(tblSalaries[[#This Row],[Years of Experience]],Filters!$G$3:$I$9,3,TRUE))</f>
        <v>0</v>
      </c>
    </row>
    <row r="1863" spans="2:23" ht="15" customHeight="1" x14ac:dyDescent="0.25">
      <c r="B1863" t="s">
        <v>3259</v>
      </c>
      <c r="C1863" s="1">
        <v>41079.709467592591</v>
      </c>
      <c r="D1863">
        <v>2953.8461538461538</v>
      </c>
      <c r="E1863" t="s">
        <v>1385</v>
      </c>
      <c r="F1863" t="s">
        <v>3391</v>
      </c>
      <c r="G1863" t="s">
        <v>1386</v>
      </c>
      <c r="H1863" t="s">
        <v>7</v>
      </c>
      <c r="I1863">
        <v>3</v>
      </c>
      <c r="J1863" t="str">
        <f>VLOOKUP(tblSalaries[[#This Row],[clean Country]],tblCountries[[#All],[Mapping]:[Region]],2,FALSE)</f>
        <v>EMEA</v>
      </c>
      <c r="L1863" s="9" t="str">
        <f>IF($T1863,tblSalaries[[#This Row],[Salary in USD]],"")</f>
        <v/>
      </c>
      <c r="M1863" s="9" t="str">
        <f>IF($T1863,tblSalaries[[#This Row],[Your Job Title]],"")</f>
        <v/>
      </c>
      <c r="N1863" s="9" t="str">
        <f>IF($T1863,tblSalaries[[#This Row],[Job Type]],"")</f>
        <v/>
      </c>
      <c r="O1863" s="9" t="str">
        <f>IF($T1863,tblSalaries[[#This Row],[clean Country]],"")</f>
        <v/>
      </c>
      <c r="P1863" s="9" t="str">
        <f>IF($T1863,tblSalaries[[#This Row],[How many hours of a day you work on Excel]],"")</f>
        <v/>
      </c>
      <c r="Q1863" s="9" t="str">
        <f>IF($T1863,tblSalaries[[#This Row],[Years of Experience]],"")</f>
        <v/>
      </c>
      <c r="R1863" s="9" t="str">
        <f>IF($T1863,tblSalaries[[#This Row],[Region]],"")</f>
        <v/>
      </c>
      <c r="T1863" s="11">
        <f t="shared" ref="T1863:T1888" si="29">U1863*V1863*W1863</f>
        <v>0</v>
      </c>
      <c r="U1863" s="11">
        <f>VLOOKUP(tblSalaries[[#This Row],[Region]],SReg,2,FALSE)</f>
        <v>0</v>
      </c>
      <c r="V1863" s="11">
        <f>VLOOKUP(tblSalaries[[#This Row],[How many hours of a day you work on Excel]],SHours,2,FALSE)</f>
        <v>1</v>
      </c>
      <c r="W1863" s="11">
        <f>IF(tblSalaries[[#This Row],[Years of Experience]]="",Filters!$I$10,VLOOKUP(tblSalaries[[#This Row],[Years of Experience]],Filters!$G$3:$I$9,3,TRUE))</f>
        <v>0</v>
      </c>
    </row>
    <row r="1864" spans="2:23" ht="15" customHeight="1" x14ac:dyDescent="0.25">
      <c r="B1864" t="s">
        <v>3260</v>
      </c>
      <c r="C1864" s="1">
        <v>41079.762291666666</v>
      </c>
      <c r="D1864">
        <v>39404.456801682099</v>
      </c>
      <c r="E1864" t="s">
        <v>126</v>
      </c>
      <c r="F1864" t="s">
        <v>17</v>
      </c>
      <c r="G1864" t="s">
        <v>59</v>
      </c>
      <c r="H1864" t="s">
        <v>7</v>
      </c>
      <c r="I1864">
        <v>3</v>
      </c>
      <c r="J1864" t="str">
        <f>VLOOKUP(tblSalaries[[#This Row],[clean Country]],tblCountries[[#All],[Mapping]:[Region]],2,FALSE)</f>
        <v>EMEA</v>
      </c>
      <c r="L1864" s="9" t="str">
        <f>IF($T1864,tblSalaries[[#This Row],[Salary in USD]],"")</f>
        <v/>
      </c>
      <c r="M1864" s="9" t="str">
        <f>IF($T1864,tblSalaries[[#This Row],[Your Job Title]],"")</f>
        <v/>
      </c>
      <c r="N1864" s="9" t="str">
        <f>IF($T1864,tblSalaries[[#This Row],[Job Type]],"")</f>
        <v/>
      </c>
      <c r="O1864" s="9" t="str">
        <f>IF($T1864,tblSalaries[[#This Row],[clean Country]],"")</f>
        <v/>
      </c>
      <c r="P1864" s="9" t="str">
        <f>IF($T1864,tblSalaries[[#This Row],[How many hours of a day you work on Excel]],"")</f>
        <v/>
      </c>
      <c r="Q1864" s="9" t="str">
        <f>IF($T1864,tblSalaries[[#This Row],[Years of Experience]],"")</f>
        <v/>
      </c>
      <c r="R1864" s="9" t="str">
        <f>IF($T1864,tblSalaries[[#This Row],[Region]],"")</f>
        <v/>
      </c>
      <c r="T1864" s="11">
        <f t="shared" si="29"/>
        <v>0</v>
      </c>
      <c r="U1864" s="11">
        <f>VLOOKUP(tblSalaries[[#This Row],[Region]],SReg,2,FALSE)</f>
        <v>0</v>
      </c>
      <c r="V1864" s="11">
        <f>VLOOKUP(tblSalaries[[#This Row],[How many hours of a day you work on Excel]],SHours,2,FALSE)</f>
        <v>1</v>
      </c>
      <c r="W1864" s="11">
        <f>IF(tblSalaries[[#This Row],[Years of Experience]]="",Filters!$I$10,VLOOKUP(tblSalaries[[#This Row],[Years of Experience]],Filters!$G$3:$I$9,3,TRUE))</f>
        <v>0</v>
      </c>
    </row>
    <row r="1865" spans="2:23" ht="15" customHeight="1" x14ac:dyDescent="0.25">
      <c r="B1865" t="s">
        <v>3261</v>
      </c>
      <c r="C1865" s="1">
        <v>41079.814872685187</v>
      </c>
      <c r="D1865">
        <v>75473.31457379504</v>
      </c>
      <c r="E1865" t="s">
        <v>885</v>
      </c>
      <c r="F1865" t="s">
        <v>17</v>
      </c>
      <c r="G1865" t="s">
        <v>70</v>
      </c>
      <c r="H1865" t="s">
        <v>7</v>
      </c>
      <c r="I1865">
        <v>8</v>
      </c>
      <c r="J1865" t="str">
        <f>VLOOKUP(tblSalaries[[#This Row],[clean Country]],tblCountries[[#All],[Mapping]:[Region]],2,FALSE)</f>
        <v>APAC</v>
      </c>
      <c r="L1865" s="9" t="str">
        <f>IF($T1865,tblSalaries[[#This Row],[Salary in USD]],"")</f>
        <v/>
      </c>
      <c r="M1865" s="9" t="str">
        <f>IF($T1865,tblSalaries[[#This Row],[Your Job Title]],"")</f>
        <v/>
      </c>
      <c r="N1865" s="9" t="str">
        <f>IF($T1865,tblSalaries[[#This Row],[Job Type]],"")</f>
        <v/>
      </c>
      <c r="O1865" s="9" t="str">
        <f>IF($T1865,tblSalaries[[#This Row],[clean Country]],"")</f>
        <v/>
      </c>
      <c r="P1865" s="9" t="str">
        <f>IF($T1865,tblSalaries[[#This Row],[How many hours of a day you work on Excel]],"")</f>
        <v/>
      </c>
      <c r="Q1865" s="9" t="str">
        <f>IF($T1865,tblSalaries[[#This Row],[Years of Experience]],"")</f>
        <v/>
      </c>
      <c r="R1865" s="9" t="str">
        <f>IF($T1865,tblSalaries[[#This Row],[Region]],"")</f>
        <v/>
      </c>
      <c r="T1865" s="11">
        <f t="shared" si="29"/>
        <v>0</v>
      </c>
      <c r="U1865" s="11">
        <f>VLOOKUP(tblSalaries[[#This Row],[Region]],SReg,2,FALSE)</f>
        <v>0</v>
      </c>
      <c r="V1865" s="11">
        <f>VLOOKUP(tblSalaries[[#This Row],[How many hours of a day you work on Excel]],SHours,2,FALSE)</f>
        <v>1</v>
      </c>
      <c r="W1865" s="11">
        <f>IF(tblSalaries[[#This Row],[Years of Experience]]="",Filters!$I$10,VLOOKUP(tblSalaries[[#This Row],[Years of Experience]],Filters!$G$3:$I$9,3,TRUE))</f>
        <v>0</v>
      </c>
    </row>
    <row r="1866" spans="2:23" ht="15" customHeight="1" x14ac:dyDescent="0.25">
      <c r="B1866" t="s">
        <v>3262</v>
      </c>
      <c r="C1866" s="1">
        <v>41079.84479166667</v>
      </c>
      <c r="D1866">
        <v>13355.937515581925</v>
      </c>
      <c r="E1866" t="s">
        <v>17</v>
      </c>
      <c r="F1866" t="s">
        <v>17</v>
      </c>
      <c r="G1866" t="s">
        <v>6</v>
      </c>
      <c r="H1866" t="s">
        <v>7</v>
      </c>
      <c r="I1866">
        <v>5</v>
      </c>
      <c r="J1866" t="str">
        <f>VLOOKUP(tblSalaries[[#This Row],[clean Country]],tblCountries[[#All],[Mapping]:[Region]],2,FALSE)</f>
        <v>APAC</v>
      </c>
      <c r="L1866" s="9" t="str">
        <f>IF($T1866,tblSalaries[[#This Row],[Salary in USD]],"")</f>
        <v/>
      </c>
      <c r="M1866" s="9" t="str">
        <f>IF($T1866,tblSalaries[[#This Row],[Your Job Title]],"")</f>
        <v/>
      </c>
      <c r="N1866" s="9" t="str">
        <f>IF($T1866,tblSalaries[[#This Row],[Job Type]],"")</f>
        <v/>
      </c>
      <c r="O1866" s="9" t="str">
        <f>IF($T1866,tblSalaries[[#This Row],[clean Country]],"")</f>
        <v/>
      </c>
      <c r="P1866" s="9" t="str">
        <f>IF($T1866,tblSalaries[[#This Row],[How many hours of a day you work on Excel]],"")</f>
        <v/>
      </c>
      <c r="Q1866" s="9" t="str">
        <f>IF($T1866,tblSalaries[[#This Row],[Years of Experience]],"")</f>
        <v/>
      </c>
      <c r="R1866" s="9" t="str">
        <f>IF($T1866,tblSalaries[[#This Row],[Region]],"")</f>
        <v/>
      </c>
      <c r="T1866" s="11">
        <f t="shared" si="29"/>
        <v>0</v>
      </c>
      <c r="U1866" s="11">
        <f>VLOOKUP(tblSalaries[[#This Row],[Region]],SReg,2,FALSE)</f>
        <v>0</v>
      </c>
      <c r="V1866" s="11">
        <f>VLOOKUP(tblSalaries[[#This Row],[How many hours of a day you work on Excel]],SHours,2,FALSE)</f>
        <v>1</v>
      </c>
      <c r="W1866" s="11">
        <f>IF(tblSalaries[[#This Row],[Years of Experience]]="",Filters!$I$10,VLOOKUP(tblSalaries[[#This Row],[Years of Experience]],Filters!$G$3:$I$9,3,TRUE))</f>
        <v>0</v>
      </c>
    </row>
    <row r="1867" spans="2:23" ht="15" customHeight="1" x14ac:dyDescent="0.25">
      <c r="B1867" t="s">
        <v>3263</v>
      </c>
      <c r="C1867" s="1">
        <v>41079.858043981483</v>
      </c>
      <c r="D1867">
        <v>25000</v>
      </c>
      <c r="E1867" t="s">
        <v>77</v>
      </c>
      <c r="F1867" t="s">
        <v>45</v>
      </c>
      <c r="G1867" t="s">
        <v>6</v>
      </c>
      <c r="H1867" t="s">
        <v>7</v>
      </c>
      <c r="I1867">
        <v>10</v>
      </c>
      <c r="J1867" t="str">
        <f>VLOOKUP(tblSalaries[[#This Row],[clean Country]],tblCountries[[#All],[Mapping]:[Region]],2,FALSE)</f>
        <v>APAC</v>
      </c>
      <c r="L1867" s="9" t="str">
        <f>IF($T1867,tblSalaries[[#This Row],[Salary in USD]],"")</f>
        <v/>
      </c>
      <c r="M1867" s="9" t="str">
        <f>IF($T1867,tblSalaries[[#This Row],[Your Job Title]],"")</f>
        <v/>
      </c>
      <c r="N1867" s="9" t="str">
        <f>IF($T1867,tblSalaries[[#This Row],[Job Type]],"")</f>
        <v/>
      </c>
      <c r="O1867" s="9" t="str">
        <f>IF($T1867,tblSalaries[[#This Row],[clean Country]],"")</f>
        <v/>
      </c>
      <c r="P1867" s="9" t="str">
        <f>IF($T1867,tblSalaries[[#This Row],[How many hours of a day you work on Excel]],"")</f>
        <v/>
      </c>
      <c r="Q1867" s="9" t="str">
        <f>IF($T1867,tblSalaries[[#This Row],[Years of Experience]],"")</f>
        <v/>
      </c>
      <c r="R1867" s="9" t="str">
        <f>IF($T1867,tblSalaries[[#This Row],[Region]],"")</f>
        <v/>
      </c>
      <c r="T1867" s="11">
        <f t="shared" si="29"/>
        <v>0</v>
      </c>
      <c r="U1867" s="11">
        <f>VLOOKUP(tblSalaries[[#This Row],[Region]],SReg,2,FALSE)</f>
        <v>0</v>
      </c>
      <c r="V1867" s="11">
        <f>VLOOKUP(tblSalaries[[#This Row],[How many hours of a day you work on Excel]],SHours,2,FALSE)</f>
        <v>1</v>
      </c>
      <c r="W1867" s="11">
        <f>IF(tblSalaries[[#This Row],[Years of Experience]]="",Filters!$I$10,VLOOKUP(tblSalaries[[#This Row],[Years of Experience]],Filters!$G$3:$I$9,3,TRUE))</f>
        <v>1</v>
      </c>
    </row>
    <row r="1868" spans="2:23" ht="15" customHeight="1" x14ac:dyDescent="0.25">
      <c r="B1868" t="s">
        <v>3264</v>
      </c>
      <c r="C1868" s="1">
        <v>41079.875937500001</v>
      </c>
      <c r="D1868">
        <v>7479.3250087258784</v>
      </c>
      <c r="E1868" t="s">
        <v>17</v>
      </c>
      <c r="F1868" t="s">
        <v>17</v>
      </c>
      <c r="G1868" t="s">
        <v>6</v>
      </c>
      <c r="H1868" t="s">
        <v>7</v>
      </c>
      <c r="I1868">
        <v>2</v>
      </c>
      <c r="J1868" t="str">
        <f>VLOOKUP(tblSalaries[[#This Row],[clean Country]],tblCountries[[#All],[Mapping]:[Region]],2,FALSE)</f>
        <v>APAC</v>
      </c>
      <c r="L1868" s="9" t="str">
        <f>IF($T1868,tblSalaries[[#This Row],[Salary in USD]],"")</f>
        <v/>
      </c>
      <c r="M1868" s="9" t="str">
        <f>IF($T1868,tblSalaries[[#This Row],[Your Job Title]],"")</f>
        <v/>
      </c>
      <c r="N1868" s="9" t="str">
        <f>IF($T1868,tblSalaries[[#This Row],[Job Type]],"")</f>
        <v/>
      </c>
      <c r="O1868" s="9" t="str">
        <f>IF($T1868,tblSalaries[[#This Row],[clean Country]],"")</f>
        <v/>
      </c>
      <c r="P1868" s="9" t="str">
        <f>IF($T1868,tblSalaries[[#This Row],[How many hours of a day you work on Excel]],"")</f>
        <v/>
      </c>
      <c r="Q1868" s="9" t="str">
        <f>IF($T1868,tblSalaries[[#This Row],[Years of Experience]],"")</f>
        <v/>
      </c>
      <c r="R1868" s="9" t="str">
        <f>IF($T1868,tblSalaries[[#This Row],[Region]],"")</f>
        <v/>
      </c>
      <c r="T1868" s="11">
        <f t="shared" si="29"/>
        <v>0</v>
      </c>
      <c r="U1868" s="11">
        <f>VLOOKUP(tblSalaries[[#This Row],[Region]],SReg,2,FALSE)</f>
        <v>0</v>
      </c>
      <c r="V1868" s="11">
        <f>VLOOKUP(tblSalaries[[#This Row],[How many hours of a day you work on Excel]],SHours,2,FALSE)</f>
        <v>1</v>
      </c>
      <c r="W1868" s="11">
        <f>IF(tblSalaries[[#This Row],[Years of Experience]]="",Filters!$I$10,VLOOKUP(tblSalaries[[#This Row],[Years of Experience]],Filters!$G$3:$I$9,3,TRUE))</f>
        <v>0</v>
      </c>
    </row>
    <row r="1869" spans="2:23" ht="15" customHeight="1" x14ac:dyDescent="0.25">
      <c r="B1869" t="s">
        <v>3265</v>
      </c>
      <c r="C1869" s="1">
        <v>41079.879351851851</v>
      </c>
      <c r="D1869">
        <v>62000</v>
      </c>
      <c r="E1869" t="s">
        <v>17</v>
      </c>
      <c r="F1869" t="s">
        <v>17</v>
      </c>
      <c r="G1869" t="s">
        <v>12</v>
      </c>
      <c r="H1869" t="s">
        <v>7</v>
      </c>
      <c r="I1869">
        <v>4</v>
      </c>
      <c r="J1869" t="str">
        <f>VLOOKUP(tblSalaries[[#This Row],[clean Country]],tblCountries[[#All],[Mapping]:[Region]],2,FALSE)</f>
        <v>USA</v>
      </c>
      <c r="L1869" s="9" t="str">
        <f>IF($T1869,tblSalaries[[#This Row],[Salary in USD]],"")</f>
        <v/>
      </c>
      <c r="M1869" s="9" t="str">
        <f>IF($T1869,tblSalaries[[#This Row],[Your Job Title]],"")</f>
        <v/>
      </c>
      <c r="N1869" s="9" t="str">
        <f>IF($T1869,tblSalaries[[#This Row],[Job Type]],"")</f>
        <v/>
      </c>
      <c r="O1869" s="9" t="str">
        <f>IF($T1869,tblSalaries[[#This Row],[clean Country]],"")</f>
        <v/>
      </c>
      <c r="P1869" s="9" t="str">
        <f>IF($T1869,tblSalaries[[#This Row],[How many hours of a day you work on Excel]],"")</f>
        <v/>
      </c>
      <c r="Q1869" s="9" t="str">
        <f>IF($T1869,tblSalaries[[#This Row],[Years of Experience]],"")</f>
        <v/>
      </c>
      <c r="R1869" s="9" t="str">
        <f>IF($T1869,tblSalaries[[#This Row],[Region]],"")</f>
        <v/>
      </c>
      <c r="T1869" s="11">
        <f t="shared" si="29"/>
        <v>0</v>
      </c>
      <c r="U1869" s="11">
        <f>VLOOKUP(tblSalaries[[#This Row],[Region]],SReg,2,FALSE)</f>
        <v>1</v>
      </c>
      <c r="V1869" s="11">
        <f>VLOOKUP(tblSalaries[[#This Row],[How many hours of a day you work on Excel]],SHours,2,FALSE)</f>
        <v>1</v>
      </c>
      <c r="W1869" s="11">
        <f>IF(tblSalaries[[#This Row],[Years of Experience]]="",Filters!$I$10,VLOOKUP(tblSalaries[[#This Row],[Years of Experience]],Filters!$G$3:$I$9,3,TRUE))</f>
        <v>0</v>
      </c>
    </row>
    <row r="1870" spans="2:23" ht="15" customHeight="1" x14ac:dyDescent="0.25">
      <c r="B1870" t="s">
        <v>3266</v>
      </c>
      <c r="C1870" s="1">
        <v>41079.897638888891</v>
      </c>
      <c r="D1870">
        <v>48000</v>
      </c>
      <c r="E1870" t="s">
        <v>1387</v>
      </c>
      <c r="F1870" t="s">
        <v>17</v>
      </c>
      <c r="G1870" t="s">
        <v>12</v>
      </c>
      <c r="H1870" t="s">
        <v>7</v>
      </c>
      <c r="I1870">
        <v>1</v>
      </c>
      <c r="J1870" t="str">
        <f>VLOOKUP(tblSalaries[[#This Row],[clean Country]],tblCountries[[#All],[Mapping]:[Region]],2,FALSE)</f>
        <v>USA</v>
      </c>
      <c r="L1870" s="9" t="str">
        <f>IF($T1870,tblSalaries[[#This Row],[Salary in USD]],"")</f>
        <v/>
      </c>
      <c r="M1870" s="9" t="str">
        <f>IF($T1870,tblSalaries[[#This Row],[Your Job Title]],"")</f>
        <v/>
      </c>
      <c r="N1870" s="9" t="str">
        <f>IF($T1870,tblSalaries[[#This Row],[Job Type]],"")</f>
        <v/>
      </c>
      <c r="O1870" s="9" t="str">
        <f>IF($T1870,tblSalaries[[#This Row],[clean Country]],"")</f>
        <v/>
      </c>
      <c r="P1870" s="9" t="str">
        <f>IF($T1870,tblSalaries[[#This Row],[How many hours of a day you work on Excel]],"")</f>
        <v/>
      </c>
      <c r="Q1870" s="9" t="str">
        <f>IF($T1870,tblSalaries[[#This Row],[Years of Experience]],"")</f>
        <v/>
      </c>
      <c r="R1870" s="9" t="str">
        <f>IF($T1870,tblSalaries[[#This Row],[Region]],"")</f>
        <v/>
      </c>
      <c r="T1870" s="11">
        <f t="shared" si="29"/>
        <v>0</v>
      </c>
      <c r="U1870" s="11">
        <f>VLOOKUP(tblSalaries[[#This Row],[Region]],SReg,2,FALSE)</f>
        <v>1</v>
      </c>
      <c r="V1870" s="11">
        <f>VLOOKUP(tblSalaries[[#This Row],[How many hours of a day you work on Excel]],SHours,2,FALSE)</f>
        <v>1</v>
      </c>
      <c r="W1870" s="11">
        <f>IF(tblSalaries[[#This Row],[Years of Experience]]="",Filters!$I$10,VLOOKUP(tblSalaries[[#This Row],[Years of Experience]],Filters!$G$3:$I$9,3,TRUE))</f>
        <v>0</v>
      </c>
    </row>
    <row r="1871" spans="2:23" ht="15" customHeight="1" x14ac:dyDescent="0.25">
      <c r="B1871" t="s">
        <v>3267</v>
      </c>
      <c r="C1871" s="1">
        <v>41079.946469907409</v>
      </c>
      <c r="D1871">
        <v>5000</v>
      </c>
      <c r="E1871" t="s">
        <v>1388</v>
      </c>
      <c r="F1871" t="s">
        <v>3392</v>
      </c>
      <c r="G1871" t="s">
        <v>6</v>
      </c>
      <c r="H1871" t="s">
        <v>7</v>
      </c>
      <c r="I1871">
        <v>3</v>
      </c>
      <c r="J1871" t="str">
        <f>VLOOKUP(tblSalaries[[#This Row],[clean Country]],tblCountries[[#All],[Mapping]:[Region]],2,FALSE)</f>
        <v>APAC</v>
      </c>
      <c r="L1871" s="9" t="str">
        <f>IF($T1871,tblSalaries[[#This Row],[Salary in USD]],"")</f>
        <v/>
      </c>
      <c r="M1871" s="9" t="str">
        <f>IF($T1871,tblSalaries[[#This Row],[Your Job Title]],"")</f>
        <v/>
      </c>
      <c r="N1871" s="9" t="str">
        <f>IF($T1871,tblSalaries[[#This Row],[Job Type]],"")</f>
        <v/>
      </c>
      <c r="O1871" s="9" t="str">
        <f>IF($T1871,tblSalaries[[#This Row],[clean Country]],"")</f>
        <v/>
      </c>
      <c r="P1871" s="9" t="str">
        <f>IF($T1871,tblSalaries[[#This Row],[How many hours of a day you work on Excel]],"")</f>
        <v/>
      </c>
      <c r="Q1871" s="9" t="str">
        <f>IF($T1871,tblSalaries[[#This Row],[Years of Experience]],"")</f>
        <v/>
      </c>
      <c r="R1871" s="9" t="str">
        <f>IF($T1871,tblSalaries[[#This Row],[Region]],"")</f>
        <v/>
      </c>
      <c r="T1871" s="11">
        <f t="shared" si="29"/>
        <v>0</v>
      </c>
      <c r="U1871" s="11">
        <f>VLOOKUP(tblSalaries[[#This Row],[Region]],SReg,2,FALSE)</f>
        <v>0</v>
      </c>
      <c r="V1871" s="11">
        <f>VLOOKUP(tblSalaries[[#This Row],[How many hours of a day you work on Excel]],SHours,2,FALSE)</f>
        <v>1</v>
      </c>
      <c r="W1871" s="11">
        <f>IF(tblSalaries[[#This Row],[Years of Experience]]="",Filters!$I$10,VLOOKUP(tblSalaries[[#This Row],[Years of Experience]],Filters!$G$3:$I$9,3,TRUE))</f>
        <v>0</v>
      </c>
    </row>
    <row r="1872" spans="2:23" ht="15" customHeight="1" x14ac:dyDescent="0.25">
      <c r="B1872" t="s">
        <v>3268</v>
      </c>
      <c r="C1872" s="1">
        <v>41080.019375000003</v>
      </c>
      <c r="D1872">
        <v>4914.9850057341491</v>
      </c>
      <c r="E1872" t="s">
        <v>1389</v>
      </c>
      <c r="F1872" t="s">
        <v>3391</v>
      </c>
      <c r="G1872" t="s">
        <v>6</v>
      </c>
      <c r="H1872" t="s">
        <v>10</v>
      </c>
      <c r="I1872">
        <v>6</v>
      </c>
      <c r="J1872" t="str">
        <f>VLOOKUP(tblSalaries[[#This Row],[clean Country]],tblCountries[[#All],[Mapping]:[Region]],2,FALSE)</f>
        <v>APAC</v>
      </c>
      <c r="L1872" s="9" t="str">
        <f>IF($T1872,tblSalaries[[#This Row],[Salary in USD]],"")</f>
        <v/>
      </c>
      <c r="M1872" s="9" t="str">
        <f>IF($T1872,tblSalaries[[#This Row],[Your Job Title]],"")</f>
        <v/>
      </c>
      <c r="N1872" s="9" t="str">
        <f>IF($T1872,tblSalaries[[#This Row],[Job Type]],"")</f>
        <v/>
      </c>
      <c r="O1872" s="9" t="str">
        <f>IF($T1872,tblSalaries[[#This Row],[clean Country]],"")</f>
        <v/>
      </c>
      <c r="P1872" s="9" t="str">
        <f>IF($T1872,tblSalaries[[#This Row],[How many hours of a day you work on Excel]],"")</f>
        <v/>
      </c>
      <c r="Q1872" s="9" t="str">
        <f>IF($T1872,tblSalaries[[#This Row],[Years of Experience]],"")</f>
        <v/>
      </c>
      <c r="R1872" s="9" t="str">
        <f>IF($T1872,tblSalaries[[#This Row],[Region]],"")</f>
        <v/>
      </c>
      <c r="T1872" s="11">
        <f t="shared" si="29"/>
        <v>0</v>
      </c>
      <c r="U1872" s="11">
        <f>VLOOKUP(tblSalaries[[#This Row],[Region]],SReg,2,FALSE)</f>
        <v>0</v>
      </c>
      <c r="V1872" s="11">
        <f>VLOOKUP(tblSalaries[[#This Row],[How many hours of a day you work on Excel]],SHours,2,FALSE)</f>
        <v>1</v>
      </c>
      <c r="W1872" s="11">
        <f>IF(tblSalaries[[#This Row],[Years of Experience]]="",Filters!$I$10,VLOOKUP(tblSalaries[[#This Row],[Years of Experience]],Filters!$G$3:$I$9,3,TRUE))</f>
        <v>0</v>
      </c>
    </row>
    <row r="1873" spans="2:23" ht="15" customHeight="1" x14ac:dyDescent="0.25">
      <c r="B1873" t="s">
        <v>3269</v>
      </c>
      <c r="C1873" s="1">
        <v>41080.038518518515</v>
      </c>
      <c r="D1873">
        <v>75000</v>
      </c>
      <c r="E1873" t="s">
        <v>126</v>
      </c>
      <c r="F1873" t="s">
        <v>17</v>
      </c>
      <c r="G1873" t="s">
        <v>12</v>
      </c>
      <c r="H1873" t="s">
        <v>22</v>
      </c>
      <c r="I1873">
        <v>3</v>
      </c>
      <c r="J1873" t="str">
        <f>VLOOKUP(tblSalaries[[#This Row],[clean Country]],tblCountries[[#All],[Mapping]:[Region]],2,FALSE)</f>
        <v>USA</v>
      </c>
      <c r="L1873" s="9" t="str">
        <f>IF($T1873,tblSalaries[[#This Row],[Salary in USD]],"")</f>
        <v/>
      </c>
      <c r="M1873" s="9" t="str">
        <f>IF($T1873,tblSalaries[[#This Row],[Your Job Title]],"")</f>
        <v/>
      </c>
      <c r="N1873" s="9" t="str">
        <f>IF($T1873,tblSalaries[[#This Row],[Job Type]],"")</f>
        <v/>
      </c>
      <c r="O1873" s="9" t="str">
        <f>IF($T1873,tblSalaries[[#This Row],[clean Country]],"")</f>
        <v/>
      </c>
      <c r="P1873" s="9" t="str">
        <f>IF($T1873,tblSalaries[[#This Row],[How many hours of a day you work on Excel]],"")</f>
        <v/>
      </c>
      <c r="Q1873" s="9" t="str">
        <f>IF($T1873,tblSalaries[[#This Row],[Years of Experience]],"")</f>
        <v/>
      </c>
      <c r="R1873" s="9" t="str">
        <f>IF($T1873,tblSalaries[[#This Row],[Region]],"")</f>
        <v/>
      </c>
      <c r="T1873" s="11">
        <f t="shared" si="29"/>
        <v>0</v>
      </c>
      <c r="U1873" s="11">
        <f>VLOOKUP(tblSalaries[[#This Row],[Region]],SReg,2,FALSE)</f>
        <v>1</v>
      </c>
      <c r="V1873" s="11">
        <f>VLOOKUP(tblSalaries[[#This Row],[How many hours of a day you work on Excel]],SHours,2,FALSE)</f>
        <v>0</v>
      </c>
      <c r="W1873" s="11">
        <f>IF(tblSalaries[[#This Row],[Years of Experience]]="",Filters!$I$10,VLOOKUP(tblSalaries[[#This Row],[Years of Experience]],Filters!$G$3:$I$9,3,TRUE))</f>
        <v>0</v>
      </c>
    </row>
    <row r="1874" spans="2:23" ht="15" customHeight="1" x14ac:dyDescent="0.25">
      <c r="B1874" t="s">
        <v>3270</v>
      </c>
      <c r="C1874" s="1">
        <v>41080.056122685186</v>
      </c>
      <c r="D1874">
        <v>4451.9791718606421</v>
      </c>
      <c r="E1874" t="s">
        <v>1390</v>
      </c>
      <c r="F1874" t="s">
        <v>17</v>
      </c>
      <c r="G1874" t="s">
        <v>6</v>
      </c>
      <c r="H1874" t="s">
        <v>155</v>
      </c>
      <c r="I1874">
        <v>1.6</v>
      </c>
      <c r="J1874" t="str">
        <f>VLOOKUP(tblSalaries[[#This Row],[clean Country]],tblCountries[[#All],[Mapping]:[Region]],2,FALSE)</f>
        <v>APAC</v>
      </c>
      <c r="L1874" s="9" t="str">
        <f>IF($T1874,tblSalaries[[#This Row],[Salary in USD]],"")</f>
        <v/>
      </c>
      <c r="M1874" s="9" t="str">
        <f>IF($T1874,tblSalaries[[#This Row],[Your Job Title]],"")</f>
        <v/>
      </c>
      <c r="N1874" s="9" t="str">
        <f>IF($T1874,tblSalaries[[#This Row],[Job Type]],"")</f>
        <v/>
      </c>
      <c r="O1874" s="9" t="str">
        <f>IF($T1874,tblSalaries[[#This Row],[clean Country]],"")</f>
        <v/>
      </c>
      <c r="P1874" s="9" t="str">
        <f>IF($T1874,tblSalaries[[#This Row],[How many hours of a day you work on Excel]],"")</f>
        <v/>
      </c>
      <c r="Q1874" s="9" t="str">
        <f>IF($T1874,tblSalaries[[#This Row],[Years of Experience]],"")</f>
        <v/>
      </c>
      <c r="R1874" s="9" t="str">
        <f>IF($T1874,tblSalaries[[#This Row],[Region]],"")</f>
        <v/>
      </c>
      <c r="T1874" s="11">
        <f t="shared" si="29"/>
        <v>0</v>
      </c>
      <c r="U1874" s="11">
        <f>VLOOKUP(tblSalaries[[#This Row],[Region]],SReg,2,FALSE)</f>
        <v>0</v>
      </c>
      <c r="V1874" s="11">
        <f>VLOOKUP(tblSalaries[[#This Row],[How many hours of a day you work on Excel]],SHours,2,FALSE)</f>
        <v>0</v>
      </c>
      <c r="W1874" s="11">
        <f>IF(tblSalaries[[#This Row],[Years of Experience]]="",Filters!$I$10,VLOOKUP(tblSalaries[[#This Row],[Years of Experience]],Filters!$G$3:$I$9,3,TRUE))</f>
        <v>0</v>
      </c>
    </row>
    <row r="1875" spans="2:23" ht="15" customHeight="1" x14ac:dyDescent="0.25">
      <c r="B1875" t="s">
        <v>3271</v>
      </c>
      <c r="C1875" s="1">
        <v>41080.071666666663</v>
      </c>
      <c r="D1875">
        <v>8400</v>
      </c>
      <c r="E1875" t="s">
        <v>693</v>
      </c>
      <c r="F1875" t="s">
        <v>3391</v>
      </c>
      <c r="G1875" t="s">
        <v>6</v>
      </c>
      <c r="H1875" t="s">
        <v>10</v>
      </c>
      <c r="I1875">
        <v>6</v>
      </c>
      <c r="J1875" t="str">
        <f>VLOOKUP(tblSalaries[[#This Row],[clean Country]],tblCountries[[#All],[Mapping]:[Region]],2,FALSE)</f>
        <v>APAC</v>
      </c>
      <c r="L1875" s="9" t="str">
        <f>IF($T1875,tblSalaries[[#This Row],[Salary in USD]],"")</f>
        <v/>
      </c>
      <c r="M1875" s="9" t="str">
        <f>IF($T1875,tblSalaries[[#This Row],[Your Job Title]],"")</f>
        <v/>
      </c>
      <c r="N1875" s="9" t="str">
        <f>IF($T1875,tblSalaries[[#This Row],[Job Type]],"")</f>
        <v/>
      </c>
      <c r="O1875" s="9" t="str">
        <f>IF($T1875,tblSalaries[[#This Row],[clean Country]],"")</f>
        <v/>
      </c>
      <c r="P1875" s="9" t="str">
        <f>IF($T1875,tblSalaries[[#This Row],[How many hours of a day you work on Excel]],"")</f>
        <v/>
      </c>
      <c r="Q1875" s="9" t="str">
        <f>IF($T1875,tblSalaries[[#This Row],[Years of Experience]],"")</f>
        <v/>
      </c>
      <c r="R1875" s="9" t="str">
        <f>IF($T1875,tblSalaries[[#This Row],[Region]],"")</f>
        <v/>
      </c>
      <c r="T1875" s="11">
        <f t="shared" si="29"/>
        <v>0</v>
      </c>
      <c r="U1875" s="11">
        <f>VLOOKUP(tblSalaries[[#This Row],[Region]],SReg,2,FALSE)</f>
        <v>0</v>
      </c>
      <c r="V1875" s="11">
        <f>VLOOKUP(tblSalaries[[#This Row],[How many hours of a day you work on Excel]],SHours,2,FALSE)</f>
        <v>1</v>
      </c>
      <c r="W1875" s="11">
        <f>IF(tblSalaries[[#This Row],[Years of Experience]]="",Filters!$I$10,VLOOKUP(tblSalaries[[#This Row],[Years of Experience]],Filters!$G$3:$I$9,3,TRUE))</f>
        <v>0</v>
      </c>
    </row>
    <row r="1876" spans="2:23" ht="15" customHeight="1" x14ac:dyDescent="0.25">
      <c r="B1876" t="s">
        <v>3272</v>
      </c>
      <c r="C1876" s="1">
        <v>41080.079282407409</v>
      </c>
      <c r="D1876">
        <v>20000</v>
      </c>
      <c r="E1876" t="s">
        <v>1391</v>
      </c>
      <c r="F1876" t="s">
        <v>45</v>
      </c>
      <c r="G1876" t="s">
        <v>6</v>
      </c>
      <c r="H1876" t="s">
        <v>15</v>
      </c>
      <c r="I1876">
        <v>5</v>
      </c>
      <c r="J1876" t="str">
        <f>VLOOKUP(tblSalaries[[#This Row],[clean Country]],tblCountries[[#All],[Mapping]:[Region]],2,FALSE)</f>
        <v>APAC</v>
      </c>
      <c r="L1876" s="9" t="str">
        <f>IF($T1876,tblSalaries[[#This Row],[Salary in USD]],"")</f>
        <v/>
      </c>
      <c r="M1876" s="9" t="str">
        <f>IF($T1876,tblSalaries[[#This Row],[Your Job Title]],"")</f>
        <v/>
      </c>
      <c r="N1876" s="9" t="str">
        <f>IF($T1876,tblSalaries[[#This Row],[Job Type]],"")</f>
        <v/>
      </c>
      <c r="O1876" s="9" t="str">
        <f>IF($T1876,tblSalaries[[#This Row],[clean Country]],"")</f>
        <v/>
      </c>
      <c r="P1876" s="9" t="str">
        <f>IF($T1876,tblSalaries[[#This Row],[How many hours of a day you work on Excel]],"")</f>
        <v/>
      </c>
      <c r="Q1876" s="9" t="str">
        <f>IF($T1876,tblSalaries[[#This Row],[Years of Experience]],"")</f>
        <v/>
      </c>
      <c r="R1876" s="9" t="str">
        <f>IF($T1876,tblSalaries[[#This Row],[Region]],"")</f>
        <v/>
      </c>
      <c r="T1876" s="11">
        <f t="shared" si="29"/>
        <v>0</v>
      </c>
      <c r="U1876" s="11">
        <f>VLOOKUP(tblSalaries[[#This Row],[Region]],SReg,2,FALSE)</f>
        <v>0</v>
      </c>
      <c r="V1876" s="11">
        <f>VLOOKUP(tblSalaries[[#This Row],[How many hours of a day you work on Excel]],SHours,2,FALSE)</f>
        <v>0</v>
      </c>
      <c r="W1876" s="11">
        <f>IF(tblSalaries[[#This Row],[Years of Experience]]="",Filters!$I$10,VLOOKUP(tblSalaries[[#This Row],[Years of Experience]],Filters!$G$3:$I$9,3,TRUE))</f>
        <v>0</v>
      </c>
    </row>
    <row r="1877" spans="2:23" ht="15" customHeight="1" x14ac:dyDescent="0.25">
      <c r="B1877" t="s">
        <v>3273</v>
      </c>
      <c r="C1877" s="1">
        <v>41080.105462962965</v>
      </c>
      <c r="D1877">
        <v>110000</v>
      </c>
      <c r="E1877" t="s">
        <v>1392</v>
      </c>
      <c r="F1877" t="s">
        <v>3393</v>
      </c>
      <c r="G1877" t="s">
        <v>12</v>
      </c>
      <c r="H1877" t="s">
        <v>7</v>
      </c>
      <c r="I1877">
        <v>10</v>
      </c>
      <c r="J1877" t="str">
        <f>VLOOKUP(tblSalaries[[#This Row],[clean Country]],tblCountries[[#All],[Mapping]:[Region]],2,FALSE)</f>
        <v>USA</v>
      </c>
      <c r="L1877" s="9">
        <f>IF($T1877,tblSalaries[[#This Row],[Salary in USD]],"")</f>
        <v>110000</v>
      </c>
      <c r="M1877" s="9" t="str">
        <f>IF($T1877,tblSalaries[[#This Row],[Your Job Title]],"")</f>
        <v>Vice President - Finance</v>
      </c>
      <c r="N1877" s="9" t="str">
        <f>IF($T1877,tblSalaries[[#This Row],[Job Type]],"")</f>
        <v>CXO or Top Mgmt.</v>
      </c>
      <c r="O1877" s="9" t="str">
        <f>IF($T1877,tblSalaries[[#This Row],[clean Country]],"")</f>
        <v>USA</v>
      </c>
      <c r="P1877" s="9" t="str">
        <f>IF($T1877,tblSalaries[[#This Row],[How many hours of a day you work on Excel]],"")</f>
        <v>4 to 6 hours a day</v>
      </c>
      <c r="Q1877" s="9">
        <f>IF($T1877,tblSalaries[[#This Row],[Years of Experience]],"")</f>
        <v>10</v>
      </c>
      <c r="R1877" s="9" t="str">
        <f>IF($T1877,tblSalaries[[#This Row],[Region]],"")</f>
        <v>USA</v>
      </c>
      <c r="T1877" s="11">
        <f t="shared" si="29"/>
        <v>1</v>
      </c>
      <c r="U1877" s="11">
        <f>VLOOKUP(tblSalaries[[#This Row],[Region]],SReg,2,FALSE)</f>
        <v>1</v>
      </c>
      <c r="V1877" s="11">
        <f>VLOOKUP(tblSalaries[[#This Row],[How many hours of a day you work on Excel]],SHours,2,FALSE)</f>
        <v>1</v>
      </c>
      <c r="W1877" s="11">
        <f>IF(tblSalaries[[#This Row],[Years of Experience]]="",Filters!$I$10,VLOOKUP(tblSalaries[[#This Row],[Years of Experience]],Filters!$G$3:$I$9,3,TRUE))</f>
        <v>1</v>
      </c>
    </row>
    <row r="1878" spans="2:23" ht="15" customHeight="1" x14ac:dyDescent="0.25">
      <c r="B1878" t="s">
        <v>3274</v>
      </c>
      <c r="C1878" s="1">
        <v>41080.161574074074</v>
      </c>
      <c r="D1878">
        <v>50000</v>
      </c>
      <c r="E1878" t="s">
        <v>1393</v>
      </c>
      <c r="F1878" t="s">
        <v>17</v>
      </c>
      <c r="G1878" t="s">
        <v>12</v>
      </c>
      <c r="H1878" t="s">
        <v>10</v>
      </c>
      <c r="I1878">
        <v>3.5</v>
      </c>
      <c r="J1878" t="str">
        <f>VLOOKUP(tblSalaries[[#This Row],[clean Country]],tblCountries[[#All],[Mapping]:[Region]],2,FALSE)</f>
        <v>USA</v>
      </c>
      <c r="L1878" s="9" t="str">
        <f>IF($T1878,tblSalaries[[#This Row],[Salary in USD]],"")</f>
        <v/>
      </c>
      <c r="M1878" s="9" t="str">
        <f>IF($T1878,tblSalaries[[#This Row],[Your Job Title]],"")</f>
        <v/>
      </c>
      <c r="N1878" s="9" t="str">
        <f>IF($T1878,tblSalaries[[#This Row],[Job Type]],"")</f>
        <v/>
      </c>
      <c r="O1878" s="9" t="str">
        <f>IF($T1878,tblSalaries[[#This Row],[clean Country]],"")</f>
        <v/>
      </c>
      <c r="P1878" s="9" t="str">
        <f>IF($T1878,tblSalaries[[#This Row],[How many hours of a day you work on Excel]],"")</f>
        <v/>
      </c>
      <c r="Q1878" s="9" t="str">
        <f>IF($T1878,tblSalaries[[#This Row],[Years of Experience]],"")</f>
        <v/>
      </c>
      <c r="R1878" s="9" t="str">
        <f>IF($T1878,tblSalaries[[#This Row],[Region]],"")</f>
        <v/>
      </c>
      <c r="T1878" s="11">
        <f t="shared" si="29"/>
        <v>0</v>
      </c>
      <c r="U1878" s="11">
        <f>VLOOKUP(tblSalaries[[#This Row],[Region]],SReg,2,FALSE)</f>
        <v>1</v>
      </c>
      <c r="V1878" s="11">
        <f>VLOOKUP(tblSalaries[[#This Row],[How many hours of a day you work on Excel]],SHours,2,FALSE)</f>
        <v>1</v>
      </c>
      <c r="W1878" s="11">
        <f>IF(tblSalaries[[#This Row],[Years of Experience]]="",Filters!$I$10,VLOOKUP(tblSalaries[[#This Row],[Years of Experience]],Filters!$G$3:$I$9,3,TRUE))</f>
        <v>0</v>
      </c>
    </row>
    <row r="1879" spans="2:23" ht="15" customHeight="1" x14ac:dyDescent="0.25">
      <c r="B1879" t="s">
        <v>3275</v>
      </c>
      <c r="C1879" s="1">
        <v>41080.163831018515</v>
      </c>
      <c r="D1879">
        <v>46000</v>
      </c>
      <c r="E1879" t="s">
        <v>1394</v>
      </c>
      <c r="F1879" t="s">
        <v>17</v>
      </c>
      <c r="G1879" t="s">
        <v>12</v>
      </c>
      <c r="H1879" t="s">
        <v>7</v>
      </c>
      <c r="I1879">
        <v>8</v>
      </c>
      <c r="J1879" t="str">
        <f>VLOOKUP(tblSalaries[[#This Row],[clean Country]],tblCountries[[#All],[Mapping]:[Region]],2,FALSE)</f>
        <v>USA</v>
      </c>
      <c r="L1879" s="9" t="str">
        <f>IF($T1879,tblSalaries[[#This Row],[Salary in USD]],"")</f>
        <v/>
      </c>
      <c r="M1879" s="9" t="str">
        <f>IF($T1879,tblSalaries[[#This Row],[Your Job Title]],"")</f>
        <v/>
      </c>
      <c r="N1879" s="9" t="str">
        <f>IF($T1879,tblSalaries[[#This Row],[Job Type]],"")</f>
        <v/>
      </c>
      <c r="O1879" s="9" t="str">
        <f>IF($T1879,tblSalaries[[#This Row],[clean Country]],"")</f>
        <v/>
      </c>
      <c r="P1879" s="9" t="str">
        <f>IF($T1879,tblSalaries[[#This Row],[How many hours of a day you work on Excel]],"")</f>
        <v/>
      </c>
      <c r="Q1879" s="9" t="str">
        <f>IF($T1879,tblSalaries[[#This Row],[Years of Experience]],"")</f>
        <v/>
      </c>
      <c r="R1879" s="9" t="str">
        <f>IF($T1879,tblSalaries[[#This Row],[Region]],"")</f>
        <v/>
      </c>
      <c r="T1879" s="11">
        <f t="shared" si="29"/>
        <v>0</v>
      </c>
      <c r="U1879" s="11">
        <f>VLOOKUP(tblSalaries[[#This Row],[Region]],SReg,2,FALSE)</f>
        <v>1</v>
      </c>
      <c r="V1879" s="11">
        <f>VLOOKUP(tblSalaries[[#This Row],[How many hours of a day you work on Excel]],SHours,2,FALSE)</f>
        <v>1</v>
      </c>
      <c r="W1879" s="11">
        <f>IF(tblSalaries[[#This Row],[Years of Experience]]="",Filters!$I$10,VLOOKUP(tblSalaries[[#This Row],[Years of Experience]],Filters!$G$3:$I$9,3,TRUE))</f>
        <v>0</v>
      </c>
    </row>
    <row r="1880" spans="2:23" ht="15" customHeight="1" x14ac:dyDescent="0.25">
      <c r="B1880" t="s">
        <v>3276</v>
      </c>
      <c r="C1880" s="1">
        <v>41080.210925925923</v>
      </c>
      <c r="D1880">
        <v>115000</v>
      </c>
      <c r="E1880" t="s">
        <v>173</v>
      </c>
      <c r="F1880" t="s">
        <v>17</v>
      </c>
      <c r="G1880" t="s">
        <v>12</v>
      </c>
      <c r="H1880" t="s">
        <v>10</v>
      </c>
      <c r="I1880">
        <v>15</v>
      </c>
      <c r="J1880" t="str">
        <f>VLOOKUP(tblSalaries[[#This Row],[clean Country]],tblCountries[[#All],[Mapping]:[Region]],2,FALSE)</f>
        <v>USA</v>
      </c>
      <c r="L1880" s="9">
        <f>IF($T1880,tblSalaries[[#This Row],[Salary in USD]],"")</f>
        <v>115000</v>
      </c>
      <c r="M1880" s="9" t="str">
        <f>IF($T1880,tblSalaries[[#This Row],[Your Job Title]],"")</f>
        <v>Business Analyst</v>
      </c>
      <c r="N1880" s="9" t="str">
        <f>IF($T1880,tblSalaries[[#This Row],[Job Type]],"")</f>
        <v>Analyst</v>
      </c>
      <c r="O1880" s="9" t="str">
        <f>IF($T1880,tblSalaries[[#This Row],[clean Country]],"")</f>
        <v>USA</v>
      </c>
      <c r="P1880" s="9" t="str">
        <f>IF($T1880,tblSalaries[[#This Row],[How many hours of a day you work on Excel]],"")</f>
        <v>All the 8 hours baby, all the 8!</v>
      </c>
      <c r="Q1880" s="9">
        <f>IF($T1880,tblSalaries[[#This Row],[Years of Experience]],"")</f>
        <v>15</v>
      </c>
      <c r="R1880" s="9" t="str">
        <f>IF($T1880,tblSalaries[[#This Row],[Region]],"")</f>
        <v>USA</v>
      </c>
      <c r="T1880" s="11">
        <f t="shared" si="29"/>
        <v>1</v>
      </c>
      <c r="U1880" s="11">
        <f>VLOOKUP(tblSalaries[[#This Row],[Region]],SReg,2,FALSE)</f>
        <v>1</v>
      </c>
      <c r="V1880" s="11">
        <f>VLOOKUP(tblSalaries[[#This Row],[How many hours of a day you work on Excel]],SHours,2,FALSE)</f>
        <v>1</v>
      </c>
      <c r="W1880" s="11">
        <f>IF(tblSalaries[[#This Row],[Years of Experience]]="",Filters!$I$10,VLOOKUP(tblSalaries[[#This Row],[Years of Experience]],Filters!$G$3:$I$9,3,TRUE))</f>
        <v>1</v>
      </c>
    </row>
    <row r="1881" spans="2:23" ht="15" customHeight="1" x14ac:dyDescent="0.25">
      <c r="B1881" t="s">
        <v>3277</v>
      </c>
      <c r="C1881" s="1">
        <v>41080.537453703706</v>
      </c>
      <c r="D1881">
        <v>3205.4250037396623</v>
      </c>
      <c r="E1881" t="s">
        <v>1395</v>
      </c>
      <c r="F1881" t="s">
        <v>17</v>
      </c>
      <c r="G1881" t="s">
        <v>6</v>
      </c>
      <c r="H1881" t="s">
        <v>7</v>
      </c>
      <c r="I1881">
        <v>3</v>
      </c>
      <c r="J1881" t="str">
        <f>VLOOKUP(tblSalaries[[#This Row],[clean Country]],tblCountries[[#All],[Mapping]:[Region]],2,FALSE)</f>
        <v>APAC</v>
      </c>
      <c r="L1881" s="9" t="str">
        <f>IF($T1881,tblSalaries[[#This Row],[Salary in USD]],"")</f>
        <v/>
      </c>
      <c r="M1881" s="9" t="str">
        <f>IF($T1881,tblSalaries[[#This Row],[Your Job Title]],"")</f>
        <v/>
      </c>
      <c r="N1881" s="9" t="str">
        <f>IF($T1881,tblSalaries[[#This Row],[Job Type]],"")</f>
        <v/>
      </c>
      <c r="O1881" s="9" t="str">
        <f>IF($T1881,tblSalaries[[#This Row],[clean Country]],"")</f>
        <v/>
      </c>
      <c r="P1881" s="9" t="str">
        <f>IF($T1881,tblSalaries[[#This Row],[How many hours of a day you work on Excel]],"")</f>
        <v/>
      </c>
      <c r="Q1881" s="9" t="str">
        <f>IF($T1881,tblSalaries[[#This Row],[Years of Experience]],"")</f>
        <v/>
      </c>
      <c r="R1881" s="9" t="str">
        <f>IF($T1881,tblSalaries[[#This Row],[Region]],"")</f>
        <v/>
      </c>
      <c r="T1881" s="11">
        <f t="shared" si="29"/>
        <v>0</v>
      </c>
      <c r="U1881" s="11">
        <f>VLOOKUP(tblSalaries[[#This Row],[Region]],SReg,2,FALSE)</f>
        <v>0</v>
      </c>
      <c r="V1881" s="11">
        <f>VLOOKUP(tblSalaries[[#This Row],[How many hours of a day you work on Excel]],SHours,2,FALSE)</f>
        <v>1</v>
      </c>
      <c r="W1881" s="11">
        <f>IF(tblSalaries[[#This Row],[Years of Experience]]="",Filters!$I$10,VLOOKUP(tblSalaries[[#This Row],[Years of Experience]],Filters!$G$3:$I$9,3,TRUE))</f>
        <v>0</v>
      </c>
    </row>
    <row r="1882" spans="2:23" ht="15" customHeight="1" x14ac:dyDescent="0.25">
      <c r="B1882" t="s">
        <v>3278</v>
      </c>
      <c r="C1882" s="1">
        <v>41080.545335648145</v>
      </c>
      <c r="D1882">
        <v>76223.966339496474</v>
      </c>
      <c r="E1882" t="s">
        <v>168</v>
      </c>
      <c r="F1882" t="s">
        <v>45</v>
      </c>
      <c r="G1882" t="s">
        <v>723</v>
      </c>
      <c r="H1882" t="s">
        <v>15</v>
      </c>
      <c r="I1882">
        <v>20</v>
      </c>
      <c r="J1882" t="str">
        <f>VLOOKUP(tblSalaries[[#This Row],[clean Country]],tblCountries[[#All],[Mapping]:[Region]],2,FALSE)</f>
        <v>EMEA</v>
      </c>
      <c r="L1882" s="9" t="str">
        <f>IF($T1882,tblSalaries[[#This Row],[Salary in USD]],"")</f>
        <v/>
      </c>
      <c r="M1882" s="9" t="str">
        <f>IF($T1882,tblSalaries[[#This Row],[Your Job Title]],"")</f>
        <v/>
      </c>
      <c r="N1882" s="9" t="str">
        <f>IF($T1882,tblSalaries[[#This Row],[Job Type]],"")</f>
        <v/>
      </c>
      <c r="O1882" s="9" t="str">
        <f>IF($T1882,tblSalaries[[#This Row],[clean Country]],"")</f>
        <v/>
      </c>
      <c r="P1882" s="9" t="str">
        <f>IF($T1882,tblSalaries[[#This Row],[How many hours of a day you work on Excel]],"")</f>
        <v/>
      </c>
      <c r="Q1882" s="9" t="str">
        <f>IF($T1882,tblSalaries[[#This Row],[Years of Experience]],"")</f>
        <v/>
      </c>
      <c r="R1882" s="9" t="str">
        <f>IF($T1882,tblSalaries[[#This Row],[Region]],"")</f>
        <v/>
      </c>
      <c r="T1882" s="11">
        <f t="shared" si="29"/>
        <v>0</v>
      </c>
      <c r="U1882" s="11">
        <f>VLOOKUP(tblSalaries[[#This Row],[Region]],SReg,2,FALSE)</f>
        <v>0</v>
      </c>
      <c r="V1882" s="11">
        <f>VLOOKUP(tblSalaries[[#This Row],[How many hours of a day you work on Excel]],SHours,2,FALSE)</f>
        <v>0</v>
      </c>
      <c r="W1882" s="11">
        <f>IF(tblSalaries[[#This Row],[Years of Experience]]="",Filters!$I$10,VLOOKUP(tblSalaries[[#This Row],[Years of Experience]],Filters!$G$3:$I$9,3,TRUE))</f>
        <v>1</v>
      </c>
    </row>
    <row r="1883" spans="2:23" ht="15" customHeight="1" x14ac:dyDescent="0.25">
      <c r="B1883" t="s">
        <v>3279</v>
      </c>
      <c r="C1883" s="1">
        <v>41080.589479166665</v>
      </c>
      <c r="D1883">
        <v>52500</v>
      </c>
      <c r="E1883" t="s">
        <v>1396</v>
      </c>
      <c r="F1883" t="s">
        <v>17</v>
      </c>
      <c r="G1883" t="s">
        <v>41</v>
      </c>
      <c r="H1883" t="s">
        <v>7</v>
      </c>
      <c r="I1883">
        <v>21</v>
      </c>
      <c r="J1883" t="str">
        <f>VLOOKUP(tblSalaries[[#This Row],[clean Country]],tblCountries[[#All],[Mapping]:[Region]],2,FALSE)</f>
        <v>EMEA</v>
      </c>
      <c r="L1883" s="9" t="str">
        <f>IF($T1883,tblSalaries[[#This Row],[Salary in USD]],"")</f>
        <v/>
      </c>
      <c r="M1883" s="9" t="str">
        <f>IF($T1883,tblSalaries[[#This Row],[Your Job Title]],"")</f>
        <v/>
      </c>
      <c r="N1883" s="9" t="str">
        <f>IF($T1883,tblSalaries[[#This Row],[Job Type]],"")</f>
        <v/>
      </c>
      <c r="O1883" s="9" t="str">
        <f>IF($T1883,tblSalaries[[#This Row],[clean Country]],"")</f>
        <v/>
      </c>
      <c r="P1883" s="9" t="str">
        <f>IF($T1883,tblSalaries[[#This Row],[How many hours of a day you work on Excel]],"")</f>
        <v/>
      </c>
      <c r="Q1883" s="9" t="str">
        <f>IF($T1883,tblSalaries[[#This Row],[Years of Experience]],"")</f>
        <v/>
      </c>
      <c r="R1883" s="9" t="str">
        <f>IF($T1883,tblSalaries[[#This Row],[Region]],"")</f>
        <v/>
      </c>
      <c r="T1883" s="11">
        <f t="shared" si="29"/>
        <v>0</v>
      </c>
      <c r="U1883" s="11">
        <f>VLOOKUP(tblSalaries[[#This Row],[Region]],SReg,2,FALSE)</f>
        <v>0</v>
      </c>
      <c r="V1883" s="11">
        <f>VLOOKUP(tblSalaries[[#This Row],[How many hours of a day you work on Excel]],SHours,2,FALSE)</f>
        <v>1</v>
      </c>
      <c r="W1883" s="11">
        <f>IF(tblSalaries[[#This Row],[Years of Experience]]="",Filters!$I$10,VLOOKUP(tblSalaries[[#This Row],[Years of Experience]],Filters!$G$3:$I$9,3,TRUE))</f>
        <v>1</v>
      </c>
    </row>
    <row r="1884" spans="2:23" ht="15" customHeight="1" x14ac:dyDescent="0.25">
      <c r="B1884" t="s">
        <v>3280</v>
      </c>
      <c r="C1884" s="1">
        <v>41080.873877314814</v>
      </c>
      <c r="D1884">
        <v>100800</v>
      </c>
      <c r="E1884" t="s">
        <v>1211</v>
      </c>
      <c r="F1884" t="s">
        <v>3393</v>
      </c>
      <c r="G1884" t="s">
        <v>1397</v>
      </c>
      <c r="H1884" t="s">
        <v>7</v>
      </c>
      <c r="I1884">
        <v>4</v>
      </c>
      <c r="J1884" t="str">
        <f>VLOOKUP(tblSalaries[[#This Row],[clean Country]],tblCountries[[#All],[Mapping]:[Region]],2,FALSE)</f>
        <v>EMEA</v>
      </c>
      <c r="L1884" s="9" t="str">
        <f>IF($T1884,tblSalaries[[#This Row],[Salary in USD]],"")</f>
        <v/>
      </c>
      <c r="M1884" s="9" t="str">
        <f>IF($T1884,tblSalaries[[#This Row],[Your Job Title]],"")</f>
        <v/>
      </c>
      <c r="N1884" s="9" t="str">
        <f>IF($T1884,tblSalaries[[#This Row],[Job Type]],"")</f>
        <v/>
      </c>
      <c r="O1884" s="9" t="str">
        <f>IF($T1884,tblSalaries[[#This Row],[clean Country]],"")</f>
        <v/>
      </c>
      <c r="P1884" s="9" t="str">
        <f>IF($T1884,tblSalaries[[#This Row],[How many hours of a day you work on Excel]],"")</f>
        <v/>
      </c>
      <c r="Q1884" s="9" t="str">
        <f>IF($T1884,tblSalaries[[#This Row],[Years of Experience]],"")</f>
        <v/>
      </c>
      <c r="R1884" s="9" t="str">
        <f>IF($T1884,tblSalaries[[#This Row],[Region]],"")</f>
        <v/>
      </c>
      <c r="T1884" s="11">
        <f t="shared" si="29"/>
        <v>0</v>
      </c>
      <c r="U1884" s="11">
        <f>VLOOKUP(tblSalaries[[#This Row],[Region]],SReg,2,FALSE)</f>
        <v>0</v>
      </c>
      <c r="V1884" s="11">
        <f>VLOOKUP(tblSalaries[[#This Row],[How many hours of a day you work on Excel]],SHours,2,FALSE)</f>
        <v>1</v>
      </c>
      <c r="W1884" s="11">
        <f>IF(tblSalaries[[#This Row],[Years of Experience]]="",Filters!$I$10,VLOOKUP(tblSalaries[[#This Row],[Years of Experience]],Filters!$G$3:$I$9,3,TRUE))</f>
        <v>0</v>
      </c>
    </row>
    <row r="1885" spans="2:23" ht="15" customHeight="1" x14ac:dyDescent="0.25">
      <c r="B1885" t="s">
        <v>3281</v>
      </c>
      <c r="C1885" s="1">
        <v>41081.157210648147</v>
      </c>
      <c r="D1885">
        <v>21000</v>
      </c>
      <c r="E1885" t="s">
        <v>1398</v>
      </c>
      <c r="F1885" t="s">
        <v>3392</v>
      </c>
      <c r="G1885" t="s">
        <v>6</v>
      </c>
      <c r="H1885" t="s">
        <v>10</v>
      </c>
      <c r="I1885">
        <v>5</v>
      </c>
      <c r="J1885" t="str">
        <f>VLOOKUP(tblSalaries[[#This Row],[clean Country]],tblCountries[[#All],[Mapping]:[Region]],2,FALSE)</f>
        <v>APAC</v>
      </c>
      <c r="L1885" s="9" t="str">
        <f>IF($T1885,tblSalaries[[#This Row],[Salary in USD]],"")</f>
        <v/>
      </c>
      <c r="M1885" s="9" t="str">
        <f>IF($T1885,tblSalaries[[#This Row],[Your Job Title]],"")</f>
        <v/>
      </c>
      <c r="N1885" s="9" t="str">
        <f>IF($T1885,tblSalaries[[#This Row],[Job Type]],"")</f>
        <v/>
      </c>
      <c r="O1885" s="9" t="str">
        <f>IF($T1885,tblSalaries[[#This Row],[clean Country]],"")</f>
        <v/>
      </c>
      <c r="P1885" s="9" t="str">
        <f>IF($T1885,tblSalaries[[#This Row],[How many hours of a day you work on Excel]],"")</f>
        <v/>
      </c>
      <c r="Q1885" s="9" t="str">
        <f>IF($T1885,tblSalaries[[#This Row],[Years of Experience]],"")</f>
        <v/>
      </c>
      <c r="R1885" s="9" t="str">
        <f>IF($T1885,tblSalaries[[#This Row],[Region]],"")</f>
        <v/>
      </c>
      <c r="T1885" s="11">
        <f t="shared" si="29"/>
        <v>0</v>
      </c>
      <c r="U1885" s="11">
        <f>VLOOKUP(tblSalaries[[#This Row],[Region]],SReg,2,FALSE)</f>
        <v>0</v>
      </c>
      <c r="V1885" s="11">
        <f>VLOOKUP(tblSalaries[[#This Row],[How many hours of a day you work on Excel]],SHours,2,FALSE)</f>
        <v>1</v>
      </c>
      <c r="W1885" s="11">
        <f>IF(tblSalaries[[#This Row],[Years of Experience]]="",Filters!$I$10,VLOOKUP(tblSalaries[[#This Row],[Years of Experience]],Filters!$G$3:$I$9,3,TRUE))</f>
        <v>0</v>
      </c>
    </row>
    <row r="1886" spans="2:23" ht="15" customHeight="1" x14ac:dyDescent="0.25">
      <c r="B1886" t="s">
        <v>3282</v>
      </c>
      <c r="C1886" s="1">
        <v>41081.171006944445</v>
      </c>
      <c r="D1886">
        <v>40000</v>
      </c>
      <c r="E1886" t="s">
        <v>1399</v>
      </c>
      <c r="F1886" t="s">
        <v>17</v>
      </c>
      <c r="G1886" t="s">
        <v>12</v>
      </c>
      <c r="H1886" t="s">
        <v>22</v>
      </c>
      <c r="I1886">
        <v>3</v>
      </c>
      <c r="J1886" t="str">
        <f>VLOOKUP(tblSalaries[[#This Row],[clean Country]],tblCountries[[#All],[Mapping]:[Region]],2,FALSE)</f>
        <v>USA</v>
      </c>
      <c r="L1886" s="9" t="str">
        <f>IF($T1886,tblSalaries[[#This Row],[Salary in USD]],"")</f>
        <v/>
      </c>
      <c r="M1886" s="9" t="str">
        <f>IF($T1886,tblSalaries[[#This Row],[Your Job Title]],"")</f>
        <v/>
      </c>
      <c r="N1886" s="9" t="str">
        <f>IF($T1886,tblSalaries[[#This Row],[Job Type]],"")</f>
        <v/>
      </c>
      <c r="O1886" s="9" t="str">
        <f>IF($T1886,tblSalaries[[#This Row],[clean Country]],"")</f>
        <v/>
      </c>
      <c r="P1886" s="9" t="str">
        <f>IF($T1886,tblSalaries[[#This Row],[How many hours of a day you work on Excel]],"")</f>
        <v/>
      </c>
      <c r="Q1886" s="9" t="str">
        <f>IF($T1886,tblSalaries[[#This Row],[Years of Experience]],"")</f>
        <v/>
      </c>
      <c r="R1886" s="9" t="str">
        <f>IF($T1886,tblSalaries[[#This Row],[Region]],"")</f>
        <v/>
      </c>
      <c r="T1886" s="11">
        <f t="shared" si="29"/>
        <v>0</v>
      </c>
      <c r="U1886" s="11">
        <f>VLOOKUP(tblSalaries[[#This Row],[Region]],SReg,2,FALSE)</f>
        <v>1</v>
      </c>
      <c r="V1886" s="11">
        <f>VLOOKUP(tblSalaries[[#This Row],[How many hours of a day you work on Excel]],SHours,2,FALSE)</f>
        <v>0</v>
      </c>
      <c r="W1886" s="11">
        <f>IF(tblSalaries[[#This Row],[Years of Experience]]="",Filters!$I$10,VLOOKUP(tblSalaries[[#This Row],[Years of Experience]],Filters!$G$3:$I$9,3,TRUE))</f>
        <v>0</v>
      </c>
    </row>
    <row r="1887" spans="2:23" ht="15" customHeight="1" x14ac:dyDescent="0.25">
      <c r="B1887" t="s">
        <v>3283</v>
      </c>
      <c r="C1887" s="1">
        <v>41081.197453703702</v>
      </c>
      <c r="D1887">
        <v>46359</v>
      </c>
      <c r="E1887" t="s">
        <v>126</v>
      </c>
      <c r="F1887" t="s">
        <v>17</v>
      </c>
      <c r="G1887" t="s">
        <v>12</v>
      </c>
      <c r="H1887" t="s">
        <v>10</v>
      </c>
      <c r="I1887">
        <v>5</v>
      </c>
      <c r="J1887" t="str">
        <f>VLOOKUP(tblSalaries[[#This Row],[clean Country]],tblCountries[[#All],[Mapping]:[Region]],2,FALSE)</f>
        <v>USA</v>
      </c>
      <c r="L1887" s="9" t="str">
        <f>IF($T1887,tblSalaries[[#This Row],[Salary in USD]],"")</f>
        <v/>
      </c>
      <c r="M1887" s="9" t="str">
        <f>IF($T1887,tblSalaries[[#This Row],[Your Job Title]],"")</f>
        <v/>
      </c>
      <c r="N1887" s="9" t="str">
        <f>IF($T1887,tblSalaries[[#This Row],[Job Type]],"")</f>
        <v/>
      </c>
      <c r="O1887" s="9" t="str">
        <f>IF($T1887,tblSalaries[[#This Row],[clean Country]],"")</f>
        <v/>
      </c>
      <c r="P1887" s="9" t="str">
        <f>IF($T1887,tblSalaries[[#This Row],[How many hours of a day you work on Excel]],"")</f>
        <v/>
      </c>
      <c r="Q1887" s="9" t="str">
        <f>IF($T1887,tblSalaries[[#This Row],[Years of Experience]],"")</f>
        <v/>
      </c>
      <c r="R1887" s="9" t="str">
        <f>IF($T1887,tblSalaries[[#This Row],[Region]],"")</f>
        <v/>
      </c>
      <c r="T1887" s="11">
        <f t="shared" si="29"/>
        <v>0</v>
      </c>
      <c r="U1887" s="11">
        <f>VLOOKUP(tblSalaries[[#This Row],[Region]],SReg,2,FALSE)</f>
        <v>1</v>
      </c>
      <c r="V1887" s="11">
        <f>VLOOKUP(tblSalaries[[#This Row],[How many hours of a day you work on Excel]],SHours,2,FALSE)</f>
        <v>1</v>
      </c>
      <c r="W1887" s="11">
        <f>IF(tblSalaries[[#This Row],[Years of Experience]]="",Filters!$I$10,VLOOKUP(tblSalaries[[#This Row],[Years of Experience]],Filters!$G$3:$I$9,3,TRUE))</f>
        <v>0</v>
      </c>
    </row>
    <row r="1888" spans="2:23" ht="15" customHeight="1" x14ac:dyDescent="0.25">
      <c r="B1888" t="s">
        <v>3284</v>
      </c>
      <c r="C1888" s="1">
        <v>41081.198888888888</v>
      </c>
      <c r="D1888">
        <v>70000</v>
      </c>
      <c r="E1888" t="s">
        <v>1400</v>
      </c>
      <c r="F1888" t="s">
        <v>17</v>
      </c>
      <c r="G1888" t="s">
        <v>12</v>
      </c>
      <c r="H1888" t="s">
        <v>7</v>
      </c>
      <c r="I1888">
        <v>10</v>
      </c>
      <c r="J1888" t="str">
        <f>VLOOKUP(tblSalaries[[#This Row],[clean Country]],tblCountries[[#All],[Mapping]:[Region]],2,FALSE)</f>
        <v>USA</v>
      </c>
      <c r="L1888" s="9">
        <f>IF($T1888,tblSalaries[[#This Row],[Salary in USD]],"")</f>
        <v>70000</v>
      </c>
      <c r="M1888" s="9" t="str">
        <f>IF($T1888,tblSalaries[[#This Row],[Your Job Title]],"")</f>
        <v>Administrative Coordinator</v>
      </c>
      <c r="N1888" s="9" t="str">
        <f>IF($T1888,tblSalaries[[#This Row],[Job Type]],"")</f>
        <v>Analyst</v>
      </c>
      <c r="O1888" s="9" t="str">
        <f>IF($T1888,tblSalaries[[#This Row],[clean Country]],"")</f>
        <v>USA</v>
      </c>
      <c r="P1888" s="9" t="str">
        <f>IF($T1888,tblSalaries[[#This Row],[How many hours of a day you work on Excel]],"")</f>
        <v>4 to 6 hours a day</v>
      </c>
      <c r="Q1888" s="9">
        <f>IF($T1888,tblSalaries[[#This Row],[Years of Experience]],"")</f>
        <v>10</v>
      </c>
      <c r="R1888" s="9" t="str">
        <f>IF($T1888,tblSalaries[[#This Row],[Region]],"")</f>
        <v>USA</v>
      </c>
      <c r="T1888" s="11">
        <f t="shared" si="29"/>
        <v>1</v>
      </c>
      <c r="U1888" s="11">
        <f>VLOOKUP(tblSalaries[[#This Row],[Region]],SReg,2,FALSE)</f>
        <v>1</v>
      </c>
      <c r="V1888" s="11">
        <f>VLOOKUP(tblSalaries[[#This Row],[How many hours of a day you work on Excel]],SHours,2,FALSE)</f>
        <v>1</v>
      </c>
      <c r="W1888" s="11">
        <f>IF(tblSalaries[[#This Row],[Years of Experience]]="",Filters!$I$10,VLOOKUP(tblSalaries[[#This Row],[Years of Experience]],Filters!$G$3:$I$9,3,TRUE))</f>
        <v>1</v>
      </c>
    </row>
  </sheetData>
  <mergeCells count="1">
    <mergeCell ref="B1:C1"/>
  </mergeCells>
  <conditionalFormatting sqref="B6:I1888">
    <cfRule type="expression" dxfId="13" priority="2">
      <formula>#REF!="ERR"</formula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35"/>
  <sheetViews>
    <sheetView showGridLines="0" tabSelected="1" topLeftCell="A3" zoomScale="90" zoomScaleNormal="90" workbookViewId="0">
      <selection activeCell="E10" sqref="E10"/>
    </sheetView>
  </sheetViews>
  <sheetFormatPr defaultRowHeight="15" x14ac:dyDescent="0.25"/>
  <cols>
    <col min="1" max="1" width="1.42578125" customWidth="1"/>
    <col min="2" max="2" width="1.28515625" customWidth="1"/>
    <col min="3" max="3" width="39.7109375" customWidth="1"/>
    <col min="5" max="5" width="17" bestFit="1" customWidth="1"/>
    <col min="6" max="6" width="10.140625" bestFit="1" customWidth="1"/>
    <col min="7" max="7" width="16.5703125" customWidth="1"/>
    <col min="8" max="8" width="2.42578125" customWidth="1"/>
    <col min="9" max="9" width="5.42578125" customWidth="1"/>
    <col min="10" max="10" width="6.28515625" bestFit="1" customWidth="1"/>
    <col min="11" max="11" width="17.28515625" customWidth="1"/>
    <col min="12" max="12" width="8.5703125" customWidth="1"/>
    <col min="13" max="13" width="12.28515625" hidden="1" customWidth="1"/>
    <col min="15" max="15" width="4.7109375" bestFit="1" customWidth="1"/>
  </cols>
  <sheetData>
    <row r="1" spans="1:16" hidden="1" x14ac:dyDescent="0.25">
      <c r="C1" t="s">
        <v>3406</v>
      </c>
      <c r="E1" t="s">
        <v>3404</v>
      </c>
      <c r="I1" t="s">
        <v>3409</v>
      </c>
    </row>
    <row r="2" spans="1:16" hidden="1" x14ac:dyDescent="0.25">
      <c r="C2" s="7">
        <v>6</v>
      </c>
      <c r="D2" s="7"/>
      <c r="E2" s="7">
        <v>6</v>
      </c>
      <c r="I2" s="12" t="s">
        <v>3408</v>
      </c>
    </row>
    <row r="3" spans="1:16" ht="21" x14ac:dyDescent="0.35">
      <c r="A3" s="20"/>
      <c r="B3" s="20"/>
      <c r="C3" s="44" t="s">
        <v>3451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6" s="37" customFormat="1" ht="4.5" customHeight="1" thickBot="1" x14ac:dyDescent="0.35">
      <c r="C4" s="38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6" s="37" customFormat="1" ht="16.5" customHeight="1" x14ac:dyDescent="0.3">
      <c r="B5" s="40"/>
      <c r="C5" s="43" t="s">
        <v>3453</v>
      </c>
      <c r="D5" s="41"/>
      <c r="E5" s="41"/>
      <c r="F5" s="41"/>
      <c r="G5" s="41"/>
      <c r="H5" s="42"/>
      <c r="I5" s="24"/>
      <c r="J5" s="24"/>
      <c r="K5" s="21" t="s">
        <v>3390</v>
      </c>
      <c r="L5" s="22" t="s">
        <v>3410</v>
      </c>
      <c r="M5" s="22" t="s">
        <v>3411</v>
      </c>
      <c r="N5" s="22" t="s">
        <v>3413</v>
      </c>
      <c r="O5" s="30" t="s">
        <v>3414</v>
      </c>
      <c r="P5" s="30" t="s">
        <v>3415</v>
      </c>
    </row>
    <row r="6" spans="1:16" x14ac:dyDescent="0.25">
      <c r="B6" s="46"/>
      <c r="C6" s="48"/>
      <c r="D6" s="48"/>
      <c r="E6" s="48"/>
      <c r="F6" s="48"/>
      <c r="G6" s="48"/>
      <c r="H6" s="49"/>
      <c r="K6" s="9" t="s">
        <v>258</v>
      </c>
      <c r="L6" s="9">
        <f t="shared" ref="L6:L15" si="0">COUNTIF(FType,"="&amp;K6)</f>
        <v>10</v>
      </c>
      <c r="M6" s="14">
        <f t="shared" ref="M6:M15" si="1">SUMIF(FType,"="&amp;K6,FSalary)</f>
        <v>792300</v>
      </c>
      <c r="N6" s="15">
        <f>IFERROR(M6/L6,0)</f>
        <v>79230</v>
      </c>
      <c r="O6" s="30">
        <f t="shared" ref="O6:O16" si="2">IF(N6=MAX($N$6:$N$15),1,0)</f>
        <v>0</v>
      </c>
      <c r="P6" s="30" t="str">
        <f>IF(O6,"Max","")</f>
        <v/>
      </c>
    </row>
    <row r="7" spans="1:16" x14ac:dyDescent="0.25">
      <c r="B7" s="46"/>
      <c r="C7" s="18" t="s">
        <v>3</v>
      </c>
      <c r="D7" s="48"/>
      <c r="E7" s="18" t="s">
        <v>3404</v>
      </c>
      <c r="F7" s="48"/>
      <c r="G7" s="18" t="s">
        <v>3420</v>
      </c>
      <c r="H7" s="49"/>
      <c r="K7" s="9" t="s">
        <v>17</v>
      </c>
      <c r="L7" s="9">
        <f t="shared" si="0"/>
        <v>48</v>
      </c>
      <c r="M7" s="14">
        <f t="shared" si="1"/>
        <v>3181142</v>
      </c>
      <c r="N7" s="15">
        <f t="shared" ref="N7:N16" si="3">IFERROR(M7/L7,0)</f>
        <v>66273.791666666672</v>
      </c>
      <c r="O7" s="30">
        <f t="shared" si="2"/>
        <v>0</v>
      </c>
      <c r="P7" s="30" t="str">
        <f t="shared" ref="P7:P16" si="4">IF(O7,"Max","")</f>
        <v/>
      </c>
    </row>
    <row r="8" spans="1:16" x14ac:dyDescent="0.25">
      <c r="B8" s="46"/>
      <c r="C8" s="19" t="s">
        <v>10</v>
      </c>
      <c r="D8" s="52" t="b">
        <v>1</v>
      </c>
      <c r="E8" s="19" t="s">
        <v>12</v>
      </c>
      <c r="F8" s="52" t="b">
        <v>1</v>
      </c>
      <c r="G8" s="19" t="s">
        <v>3421</v>
      </c>
      <c r="H8" s="53" t="b">
        <v>0</v>
      </c>
      <c r="K8" s="9" t="s">
        <v>294</v>
      </c>
      <c r="L8" s="9">
        <f t="shared" si="0"/>
        <v>2</v>
      </c>
      <c r="M8" s="14">
        <f t="shared" si="1"/>
        <v>291000</v>
      </c>
      <c r="N8" s="15">
        <f t="shared" si="3"/>
        <v>145500</v>
      </c>
      <c r="O8" s="30">
        <f t="shared" si="2"/>
        <v>1</v>
      </c>
      <c r="P8" s="30" t="str">
        <f t="shared" si="4"/>
        <v>Max</v>
      </c>
    </row>
    <row r="9" spans="1:16" x14ac:dyDescent="0.25">
      <c r="B9" s="46"/>
      <c r="C9" s="19" t="s">
        <v>7</v>
      </c>
      <c r="D9" s="52" t="b">
        <v>1</v>
      </c>
      <c r="E9" s="19" t="s">
        <v>3400</v>
      </c>
      <c r="F9" s="52" t="b">
        <v>0</v>
      </c>
      <c r="G9" s="19" t="s">
        <v>3422</v>
      </c>
      <c r="H9" s="53" t="b">
        <v>0</v>
      </c>
      <c r="K9" s="9" t="s">
        <v>391</v>
      </c>
      <c r="L9" s="9">
        <f t="shared" si="0"/>
        <v>5</v>
      </c>
      <c r="M9" s="14">
        <f t="shared" si="1"/>
        <v>616000</v>
      </c>
      <c r="N9" s="15">
        <f t="shared" si="3"/>
        <v>123200</v>
      </c>
      <c r="O9" s="30">
        <f t="shared" si="2"/>
        <v>0</v>
      </c>
      <c r="P9" s="30" t="str">
        <f t="shared" si="4"/>
        <v/>
      </c>
    </row>
    <row r="10" spans="1:16" x14ac:dyDescent="0.25">
      <c r="B10" s="46"/>
      <c r="C10" s="19" t="s">
        <v>15</v>
      </c>
      <c r="D10" s="52" t="b">
        <v>0</v>
      </c>
      <c r="E10" s="19" t="s">
        <v>3401</v>
      </c>
      <c r="F10" s="52" t="b">
        <v>0</v>
      </c>
      <c r="G10" s="19" t="s">
        <v>3423</v>
      </c>
      <c r="H10" s="53" t="b">
        <v>0</v>
      </c>
      <c r="K10" s="9" t="s">
        <v>3393</v>
      </c>
      <c r="L10" s="9">
        <f t="shared" si="0"/>
        <v>11</v>
      </c>
      <c r="M10" s="14">
        <f t="shared" si="1"/>
        <v>1353500</v>
      </c>
      <c r="N10" s="15">
        <f t="shared" si="3"/>
        <v>123045.45454545454</v>
      </c>
      <c r="O10" s="30">
        <f t="shared" si="2"/>
        <v>0</v>
      </c>
      <c r="P10" s="30" t="str">
        <f t="shared" si="4"/>
        <v/>
      </c>
    </row>
    <row r="11" spans="1:16" x14ac:dyDescent="0.25">
      <c r="B11" s="46"/>
      <c r="C11" s="19" t="s">
        <v>22</v>
      </c>
      <c r="D11" s="52" t="b">
        <v>0</v>
      </c>
      <c r="E11" s="19" t="s">
        <v>3402</v>
      </c>
      <c r="F11" s="52" t="b">
        <v>0</v>
      </c>
      <c r="G11" s="19" t="s">
        <v>3424</v>
      </c>
      <c r="H11" s="53" t="b">
        <v>1</v>
      </c>
      <c r="K11" s="9" t="s">
        <v>233</v>
      </c>
      <c r="L11" s="9">
        <f t="shared" si="0"/>
        <v>3</v>
      </c>
      <c r="M11" s="14">
        <f t="shared" si="1"/>
        <v>216000</v>
      </c>
      <c r="N11" s="15">
        <f t="shared" si="3"/>
        <v>72000</v>
      </c>
      <c r="O11" s="30">
        <f t="shared" si="2"/>
        <v>0</v>
      </c>
      <c r="P11" s="30" t="str">
        <f t="shared" si="4"/>
        <v/>
      </c>
    </row>
    <row r="12" spans="1:16" x14ac:dyDescent="0.25">
      <c r="B12" s="46"/>
      <c r="C12" s="19" t="s">
        <v>155</v>
      </c>
      <c r="D12" s="52" t="b">
        <v>0</v>
      </c>
      <c r="E12" s="19" t="s">
        <v>3403</v>
      </c>
      <c r="F12" s="52" t="b">
        <v>0</v>
      </c>
      <c r="G12" s="19" t="s">
        <v>3425</v>
      </c>
      <c r="H12" s="53" t="b">
        <v>1</v>
      </c>
      <c r="K12" s="9" t="s">
        <v>45</v>
      </c>
      <c r="L12" s="9">
        <f t="shared" si="0"/>
        <v>25</v>
      </c>
      <c r="M12" s="14">
        <f t="shared" si="1"/>
        <v>2237080</v>
      </c>
      <c r="N12" s="15">
        <f t="shared" si="3"/>
        <v>89483.199999999997</v>
      </c>
      <c r="O12" s="30">
        <f t="shared" si="2"/>
        <v>0</v>
      </c>
      <c r="P12" s="30" t="str">
        <f t="shared" si="4"/>
        <v/>
      </c>
    </row>
    <row r="13" spans="1:16" x14ac:dyDescent="0.25">
      <c r="B13" s="46"/>
      <c r="C13" s="48"/>
      <c r="D13" s="48"/>
      <c r="E13" s="48"/>
      <c r="F13" s="48"/>
      <c r="G13" s="19" t="s">
        <v>3426</v>
      </c>
      <c r="H13" s="53" t="b">
        <v>1</v>
      </c>
      <c r="K13" s="9" t="s">
        <v>3392</v>
      </c>
      <c r="L13" s="9">
        <f t="shared" si="0"/>
        <v>0</v>
      </c>
      <c r="M13" s="14">
        <f t="shared" si="1"/>
        <v>0</v>
      </c>
      <c r="N13" s="15">
        <f t="shared" si="3"/>
        <v>0</v>
      </c>
      <c r="O13" s="30">
        <f t="shared" si="2"/>
        <v>0</v>
      </c>
      <c r="P13" s="30" t="str">
        <f t="shared" si="4"/>
        <v/>
      </c>
    </row>
    <row r="14" spans="1:16" x14ac:dyDescent="0.25">
      <c r="B14" s="46"/>
      <c r="C14" s="39"/>
      <c r="D14" s="25" t="s">
        <v>3419</v>
      </c>
      <c r="E14" s="39"/>
      <c r="F14" s="48"/>
      <c r="G14" s="19" t="s">
        <v>3427</v>
      </c>
      <c r="H14" s="53" t="b">
        <v>1</v>
      </c>
      <c r="K14" s="9" t="s">
        <v>3391</v>
      </c>
      <c r="L14" s="9">
        <f t="shared" si="0"/>
        <v>2</v>
      </c>
      <c r="M14" s="14">
        <f t="shared" si="1"/>
        <v>117000</v>
      </c>
      <c r="N14" s="15">
        <f t="shared" si="3"/>
        <v>58500</v>
      </c>
      <c r="O14" s="30">
        <f t="shared" si="2"/>
        <v>0</v>
      </c>
      <c r="P14" s="30" t="str">
        <f t="shared" si="4"/>
        <v/>
      </c>
    </row>
    <row r="15" spans="1:16" x14ac:dyDescent="0.25">
      <c r="B15" s="46"/>
      <c r="C15" s="48"/>
      <c r="D15" s="48"/>
      <c r="E15" s="48"/>
      <c r="F15" s="48"/>
      <c r="G15" s="19" t="s">
        <v>3428</v>
      </c>
      <c r="H15" s="53" t="b">
        <v>0</v>
      </c>
      <c r="K15" s="9" t="s">
        <v>56</v>
      </c>
      <c r="L15" s="9">
        <f t="shared" si="0"/>
        <v>5</v>
      </c>
      <c r="M15" s="14">
        <f t="shared" si="1"/>
        <v>268000</v>
      </c>
      <c r="N15" s="15">
        <f t="shared" si="3"/>
        <v>53600</v>
      </c>
      <c r="O15" s="30">
        <f t="shared" si="2"/>
        <v>0</v>
      </c>
      <c r="P15" s="30" t="str">
        <f t="shared" si="4"/>
        <v/>
      </c>
    </row>
    <row r="16" spans="1:16" ht="14.25" customHeight="1" thickBot="1" x14ac:dyDescent="0.3">
      <c r="B16" s="47"/>
      <c r="C16" s="50"/>
      <c r="D16" s="50"/>
      <c r="E16" s="50"/>
      <c r="F16" s="50"/>
      <c r="G16" s="50"/>
      <c r="H16" s="51"/>
      <c r="K16" s="28" t="s">
        <v>3412</v>
      </c>
      <c r="L16" s="28">
        <f>SUM(L6:L15)</f>
        <v>111</v>
      </c>
      <c r="M16" s="29">
        <f>SUM(M6:M15)</f>
        <v>9072022</v>
      </c>
      <c r="N16" s="29">
        <f t="shared" si="3"/>
        <v>81729.927927927929</v>
      </c>
      <c r="O16" s="30">
        <f t="shared" si="2"/>
        <v>0</v>
      </c>
      <c r="P16" s="30" t="str">
        <f t="shared" si="4"/>
        <v/>
      </c>
    </row>
    <row r="19" ht="1.5" customHeight="1" x14ac:dyDescent="0.25"/>
    <row r="35" spans="3:7" x14ac:dyDescent="0.25">
      <c r="C35" s="45" t="s">
        <v>3454</v>
      </c>
      <c r="D35" s="26"/>
      <c r="E35" s="26"/>
      <c r="F35" s="26"/>
      <c r="G35" s="26"/>
    </row>
  </sheetData>
  <conditionalFormatting sqref="C8:C12">
    <cfRule type="expression" dxfId="7" priority="8">
      <formula>D8</formula>
    </cfRule>
  </conditionalFormatting>
  <conditionalFormatting sqref="E8">
    <cfRule type="expression" dxfId="6" priority="6">
      <formula>F8</formula>
    </cfRule>
  </conditionalFormatting>
  <conditionalFormatting sqref="E9:E12">
    <cfRule type="expression" dxfId="5" priority="5">
      <formula>F9</formula>
    </cfRule>
  </conditionalFormatting>
  <conditionalFormatting sqref="D14">
    <cfRule type="expression" dxfId="4" priority="9">
      <formula>#REF!</formula>
    </cfRule>
  </conditionalFormatting>
  <conditionalFormatting sqref="G8 G14">
    <cfRule type="expression" dxfId="3" priority="4">
      <formula>H8</formula>
    </cfRule>
  </conditionalFormatting>
  <conditionalFormatting sqref="G9:G12">
    <cfRule type="expression" dxfId="2" priority="3">
      <formula>H9</formula>
    </cfRule>
  </conditionalFormatting>
  <conditionalFormatting sqref="G13">
    <cfRule type="expression" dxfId="1" priority="2">
      <formula>H13</formula>
    </cfRule>
  </conditionalFormatting>
  <conditionalFormatting sqref="G15">
    <cfRule type="expression" dxfId="0" priority="1">
      <formula>H15</formula>
    </cfRule>
  </conditionalFormatting>
  <pageMargins left="0.32" right="0.38" top="0.75" bottom="0.75" header="0.3" footer="0.3"/>
  <pageSetup scale="91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4" name="Check Box 8">
              <controlPr defaultSize="0" autoFill="0" autoLine="0" autoPict="0">
                <anchor moveWithCells="1">
                  <from>
                    <xdr:col>2</xdr:col>
                    <xdr:colOff>2428875</xdr:colOff>
                    <xdr:row>7</xdr:row>
                    <xdr:rowOff>171450</xdr:rowOff>
                  </from>
                  <to>
                    <xdr:col>3</xdr:col>
                    <xdr:colOff>28575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5" name="Check Box 9">
              <controlPr defaultSize="0" autoFill="0" autoLine="0" autoPict="0">
                <anchor moveWithCells="1">
                  <from>
                    <xdr:col>2</xdr:col>
                    <xdr:colOff>2428875</xdr:colOff>
                    <xdr:row>6</xdr:row>
                    <xdr:rowOff>171450</xdr:rowOff>
                  </from>
                  <to>
                    <xdr:col>3</xdr:col>
                    <xdr:colOff>28575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2</xdr:col>
                    <xdr:colOff>2428875</xdr:colOff>
                    <xdr:row>8</xdr:row>
                    <xdr:rowOff>171450</xdr:rowOff>
                  </from>
                  <to>
                    <xdr:col>3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7" name="Check Box 11">
              <controlPr defaultSize="0" autoFill="0" autoLine="0" autoPict="0">
                <anchor moveWithCells="1">
                  <from>
                    <xdr:col>2</xdr:col>
                    <xdr:colOff>2428875</xdr:colOff>
                    <xdr:row>9</xdr:row>
                    <xdr:rowOff>171450</xdr:rowOff>
                  </from>
                  <to>
                    <xdr:col>3</xdr:col>
                    <xdr:colOff>28575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8" name="Check Box 12">
              <controlPr defaultSize="0" autoFill="0" autoLine="0" autoPict="0">
                <anchor moveWithCells="1">
                  <from>
                    <xdr:col>2</xdr:col>
                    <xdr:colOff>2428875</xdr:colOff>
                    <xdr:row>10</xdr:row>
                    <xdr:rowOff>171450</xdr:rowOff>
                  </from>
                  <to>
                    <xdr:col>3</xdr:col>
                    <xdr:colOff>28575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9" name="Check Box 13">
              <controlPr defaultSize="0" autoFill="0" autoLine="0" autoPict="0">
                <anchor moveWithCells="1">
                  <from>
                    <xdr:col>4</xdr:col>
                    <xdr:colOff>914400</xdr:colOff>
                    <xdr:row>6</xdr:row>
                    <xdr:rowOff>180975</xdr:rowOff>
                  </from>
                  <to>
                    <xdr:col>5</xdr:col>
                    <xdr:colOff>28575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0" name="Check Box 14">
              <controlPr defaultSize="0" autoFill="0" autoLine="0" autoPict="0">
                <anchor moveWithCells="1">
                  <from>
                    <xdr:col>4</xdr:col>
                    <xdr:colOff>914400</xdr:colOff>
                    <xdr:row>7</xdr:row>
                    <xdr:rowOff>171450</xdr:rowOff>
                  </from>
                  <to>
                    <xdr:col>5</xdr:col>
                    <xdr:colOff>28575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1" name="Check Box 15">
              <controlPr defaultSize="0" autoFill="0" autoLine="0" autoPict="0">
                <anchor moveWithCells="1">
                  <from>
                    <xdr:col>4</xdr:col>
                    <xdr:colOff>914400</xdr:colOff>
                    <xdr:row>8</xdr:row>
                    <xdr:rowOff>171450</xdr:rowOff>
                  </from>
                  <to>
                    <xdr:col>5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2" name="Check Box 16">
              <controlPr defaultSize="0" autoFill="0" autoLine="0" autoPict="0">
                <anchor moveWithCells="1">
                  <from>
                    <xdr:col>4</xdr:col>
                    <xdr:colOff>914400</xdr:colOff>
                    <xdr:row>9</xdr:row>
                    <xdr:rowOff>180975</xdr:rowOff>
                  </from>
                  <to>
                    <xdr:col>5</xdr:col>
                    <xdr:colOff>28575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3" name="Check Box 17">
              <controlPr defaultSize="0" autoFill="0" autoLine="0" autoPict="0">
                <anchor moveWithCells="1">
                  <from>
                    <xdr:col>4</xdr:col>
                    <xdr:colOff>914400</xdr:colOff>
                    <xdr:row>10</xdr:row>
                    <xdr:rowOff>171450</xdr:rowOff>
                  </from>
                  <to>
                    <xdr:col>5</xdr:col>
                    <xdr:colOff>28575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4" name="Check Box 20">
              <controlPr defaultSize="0" autoFill="0" autoLine="0" autoPict="0">
                <anchor moveWithCells="1">
                  <from>
                    <xdr:col>6</xdr:col>
                    <xdr:colOff>876300</xdr:colOff>
                    <xdr:row>6</xdr:row>
                    <xdr:rowOff>171450</xdr:rowOff>
                  </from>
                  <to>
                    <xdr:col>7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5" name="Check Box 21">
              <controlPr defaultSize="0" autoFill="0" autoLine="0" autoPict="0">
                <anchor moveWithCells="1">
                  <from>
                    <xdr:col>6</xdr:col>
                    <xdr:colOff>876300</xdr:colOff>
                    <xdr:row>7</xdr:row>
                    <xdr:rowOff>180975</xdr:rowOff>
                  </from>
                  <to>
                    <xdr:col>7</xdr:col>
                    <xdr:colOff>19050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6" name="Check Box 22">
              <controlPr defaultSize="0" autoFill="0" autoLine="0" autoPict="0">
                <anchor moveWithCells="1">
                  <from>
                    <xdr:col>6</xdr:col>
                    <xdr:colOff>876300</xdr:colOff>
                    <xdr:row>8</xdr:row>
                    <xdr:rowOff>171450</xdr:rowOff>
                  </from>
                  <to>
                    <xdr:col>7</xdr:col>
                    <xdr:colOff>19050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7" name="Check Box 23">
              <controlPr defaultSize="0" autoFill="0" autoLine="0" autoPict="0">
                <anchor moveWithCells="1">
                  <from>
                    <xdr:col>6</xdr:col>
                    <xdr:colOff>876300</xdr:colOff>
                    <xdr:row>9</xdr:row>
                    <xdr:rowOff>171450</xdr:rowOff>
                  </from>
                  <to>
                    <xdr:col>7</xdr:col>
                    <xdr:colOff>19050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8" name="Check Box 24">
              <controlPr defaultSize="0" autoFill="0" autoLine="0" autoPict="0">
                <anchor moveWithCells="1">
                  <from>
                    <xdr:col>6</xdr:col>
                    <xdr:colOff>876300</xdr:colOff>
                    <xdr:row>10</xdr:row>
                    <xdr:rowOff>171450</xdr:rowOff>
                  </from>
                  <to>
                    <xdr:col>7</xdr:col>
                    <xdr:colOff>19050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19" name="Check Box 25">
              <controlPr defaultSize="0" autoFill="0" autoLine="0" autoPict="0">
                <anchor moveWithCells="1">
                  <from>
                    <xdr:col>6</xdr:col>
                    <xdr:colOff>876300</xdr:colOff>
                    <xdr:row>11</xdr:row>
                    <xdr:rowOff>171450</xdr:rowOff>
                  </from>
                  <to>
                    <xdr:col>7</xdr:col>
                    <xdr:colOff>19050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0" name="Check Box 26">
              <controlPr defaultSize="0" autoFill="0" autoLine="0" autoPict="0">
                <anchor moveWithCells="1">
                  <from>
                    <xdr:col>6</xdr:col>
                    <xdr:colOff>876300</xdr:colOff>
                    <xdr:row>12</xdr:row>
                    <xdr:rowOff>161925</xdr:rowOff>
                  </from>
                  <to>
                    <xdr:col>7</xdr:col>
                    <xdr:colOff>19050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1" name="Check Box 27">
              <controlPr defaultSize="0" autoFill="0" autoLine="0" autoPict="0">
                <anchor moveWithCells="1">
                  <from>
                    <xdr:col>6</xdr:col>
                    <xdr:colOff>876300</xdr:colOff>
                    <xdr:row>13</xdr:row>
                    <xdr:rowOff>161925</xdr:rowOff>
                  </from>
                  <to>
                    <xdr:col>7</xdr:col>
                    <xdr:colOff>19050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0"/>
  <sheetViews>
    <sheetView workbookViewId="0">
      <selection activeCell="A6" sqref="A6"/>
    </sheetView>
  </sheetViews>
  <sheetFormatPr defaultRowHeight="15" x14ac:dyDescent="0.25"/>
  <cols>
    <col min="4" max="4" width="40" bestFit="1" customWidth="1"/>
  </cols>
  <sheetData>
    <row r="1" spans="1:9" x14ac:dyDescent="0.25">
      <c r="A1" s="13" t="s">
        <v>3452</v>
      </c>
    </row>
    <row r="2" spans="1:9" x14ac:dyDescent="0.25">
      <c r="A2" s="8" t="s">
        <v>3404</v>
      </c>
      <c r="B2" s="8" t="s">
        <v>3405</v>
      </c>
      <c r="D2" s="8" t="s">
        <v>3</v>
      </c>
      <c r="E2" s="8" t="s">
        <v>3405</v>
      </c>
      <c r="G2" s="8" t="s">
        <v>3420</v>
      </c>
      <c r="H2" s="8"/>
      <c r="I2" s="8" t="s">
        <v>3405</v>
      </c>
    </row>
    <row r="3" spans="1:9" x14ac:dyDescent="0.25">
      <c r="A3" s="16" t="s">
        <v>12</v>
      </c>
      <c r="B3" s="23">
        <f>VLOOKUP(A3,'Summary Data'!$E$8:$F$12,2,FALSE)*1</f>
        <v>1</v>
      </c>
      <c r="D3" s="16" t="s">
        <v>7</v>
      </c>
      <c r="E3" s="23">
        <f>VLOOKUP(D3,'Summary Data'!$C$8:$D$12,2,FALSE)*1</f>
        <v>1</v>
      </c>
      <c r="G3" s="23">
        <v>0</v>
      </c>
      <c r="H3" s="23">
        <v>1</v>
      </c>
      <c r="I3" s="16">
        <f>'Summary Data'!H8*1</f>
        <v>0</v>
      </c>
    </row>
    <row r="4" spans="1:9" x14ac:dyDescent="0.25">
      <c r="A4" s="17" t="s">
        <v>3400</v>
      </c>
      <c r="B4" s="23">
        <f>VLOOKUP(A4,'Summary Data'!$E$8:$F$12,2,FALSE)*1</f>
        <v>0</v>
      </c>
      <c r="D4" s="17" t="s">
        <v>10</v>
      </c>
      <c r="E4" s="23">
        <f>VLOOKUP(D4,'Summary Data'!$C$8:$D$12,2,FALSE)*1</f>
        <v>1</v>
      </c>
      <c r="G4" s="23">
        <v>1</v>
      </c>
      <c r="H4" s="23">
        <v>5</v>
      </c>
      <c r="I4" s="16">
        <f>'Summary Data'!H9*1</f>
        <v>0</v>
      </c>
    </row>
    <row r="5" spans="1:9" x14ac:dyDescent="0.25">
      <c r="A5" s="16" t="s">
        <v>3401</v>
      </c>
      <c r="B5" s="23">
        <f>VLOOKUP(A5,'Summary Data'!$E$8:$F$12,2,FALSE)*1</f>
        <v>0</v>
      </c>
      <c r="D5" s="16" t="s">
        <v>15</v>
      </c>
      <c r="E5" s="23">
        <f>VLOOKUP(D5,'Summary Data'!$C$8:$D$12,2,FALSE)*1</f>
        <v>0</v>
      </c>
      <c r="G5" s="23">
        <v>5</v>
      </c>
      <c r="H5" s="23">
        <v>10</v>
      </c>
      <c r="I5" s="16">
        <f>'Summary Data'!H10*1</f>
        <v>0</v>
      </c>
    </row>
    <row r="6" spans="1:9" x14ac:dyDescent="0.25">
      <c r="A6" s="16" t="s">
        <v>3402</v>
      </c>
      <c r="B6" s="23">
        <f>VLOOKUP(A6,'Summary Data'!$E$8:$F$12,2,FALSE)*1</f>
        <v>0</v>
      </c>
      <c r="D6" s="16" t="s">
        <v>22</v>
      </c>
      <c r="E6" s="23">
        <f>VLOOKUP(D6,'Summary Data'!$C$8:$D$12,2,FALSE)*1</f>
        <v>0</v>
      </c>
      <c r="G6" s="23">
        <v>10</v>
      </c>
      <c r="H6" s="23">
        <v>15</v>
      </c>
      <c r="I6" s="16">
        <f>'Summary Data'!H11*1</f>
        <v>1</v>
      </c>
    </row>
    <row r="7" spans="1:9" x14ac:dyDescent="0.25">
      <c r="A7" s="17" t="s">
        <v>3403</v>
      </c>
      <c r="B7" s="23">
        <f>VLOOKUP(A7,'Summary Data'!$E$8:$F$12,2,FALSE)*1</f>
        <v>0</v>
      </c>
      <c r="D7" s="17" t="s">
        <v>155</v>
      </c>
      <c r="E7" s="23">
        <f>VLOOKUP(D7,'Summary Data'!$C$8:$D$12,2,FALSE)*1</f>
        <v>0</v>
      </c>
      <c r="G7" s="23">
        <v>15</v>
      </c>
      <c r="H7" s="23">
        <v>20</v>
      </c>
      <c r="I7" s="16">
        <f>'Summary Data'!H12*1</f>
        <v>1</v>
      </c>
    </row>
    <row r="8" spans="1:9" x14ac:dyDescent="0.25">
      <c r="G8" s="23">
        <v>20</v>
      </c>
      <c r="H8" s="23">
        <v>25</v>
      </c>
      <c r="I8" s="16">
        <f>'Summary Data'!H13*1</f>
        <v>1</v>
      </c>
    </row>
    <row r="9" spans="1:9" x14ac:dyDescent="0.25">
      <c r="G9" s="23">
        <v>25</v>
      </c>
      <c r="H9" s="23">
        <v>99</v>
      </c>
      <c r="I9" s="16">
        <f>'Summary Data'!H14*1</f>
        <v>1</v>
      </c>
    </row>
    <row r="10" spans="1:9" x14ac:dyDescent="0.25">
      <c r="G10" s="31" t="s">
        <v>3430</v>
      </c>
      <c r="H10" s="16"/>
      <c r="I10" s="16">
        <f>'Summary Data'!H15*1</f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171450</xdr:rowOff>
                  </from>
                  <to>
                    <xdr:col>8</xdr:col>
                    <xdr:colOff>19050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180975</xdr:rowOff>
                  </from>
                  <to>
                    <xdr:col>8</xdr:col>
                    <xdr:colOff>19050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171450</xdr:rowOff>
                  </from>
                  <to>
                    <xdr:col>8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171450</xdr:rowOff>
                  </from>
                  <to>
                    <xdr:col>8</xdr:col>
                    <xdr:colOff>19050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171450</xdr:rowOff>
                  </from>
                  <to>
                    <xdr:col>8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171450</xdr:rowOff>
                  </from>
                  <to>
                    <xdr:col>8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161925</xdr:rowOff>
                  </from>
                  <to>
                    <xdr:col>8</xdr:col>
                    <xdr:colOff>19050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161925</xdr:rowOff>
                  </from>
                  <to>
                    <xdr:col>8</xdr:col>
                    <xdr:colOff>19050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171450</xdr:rowOff>
                  </from>
                  <to>
                    <xdr:col>8</xdr:col>
                    <xdr:colOff>19050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171450</xdr:rowOff>
                  </from>
                  <to>
                    <xdr:col>8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171450</xdr:rowOff>
                  </from>
                  <to>
                    <xdr:col>8</xdr:col>
                    <xdr:colOff>19050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171450</xdr:rowOff>
                  </from>
                  <to>
                    <xdr:col>8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171450</xdr:rowOff>
                  </from>
                  <to>
                    <xdr:col>8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19050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171450</xdr:rowOff>
                  </from>
                  <to>
                    <xdr:col>8</xdr:col>
                    <xdr:colOff>19050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10" zoomScale="120" zoomScaleNormal="120" workbookViewId="0">
      <selection activeCell="A13" sqref="A13"/>
    </sheetView>
  </sheetViews>
  <sheetFormatPr defaultRowHeight="15" x14ac:dyDescent="0.25"/>
  <sheetData>
    <row r="1" spans="1:1" ht="17.25" x14ac:dyDescent="0.25">
      <c r="A1" s="32" t="s">
        <v>3431</v>
      </c>
    </row>
    <row r="3" spans="1:1" x14ac:dyDescent="0.25">
      <c r="A3" s="33" t="s">
        <v>3432</v>
      </c>
    </row>
    <row r="5" spans="1:1" x14ac:dyDescent="0.25">
      <c r="A5" s="34" t="s">
        <v>3433</v>
      </c>
    </row>
    <row r="6" spans="1:1" x14ac:dyDescent="0.25">
      <c r="A6" s="34" t="s">
        <v>3434</v>
      </c>
    </row>
    <row r="8" spans="1:1" ht="23.25" x14ac:dyDescent="0.25">
      <c r="A8" s="35" t="s">
        <v>3435</v>
      </c>
    </row>
    <row r="10" spans="1:1" x14ac:dyDescent="0.25">
      <c r="A10" s="33" t="s">
        <v>3436</v>
      </c>
    </row>
    <row r="12" spans="1:1" x14ac:dyDescent="0.25">
      <c r="A12" s="36" t="s">
        <v>3437</v>
      </c>
    </row>
    <row r="13" spans="1:1" x14ac:dyDescent="0.25">
      <c r="A13" s="36" t="s">
        <v>3438</v>
      </c>
    </row>
    <row r="14" spans="1:1" x14ac:dyDescent="0.25">
      <c r="A14" s="36" t="s">
        <v>3439</v>
      </c>
    </row>
    <row r="15" spans="1:1" x14ac:dyDescent="0.25">
      <c r="A15" s="36" t="s">
        <v>3440</v>
      </c>
    </row>
    <row r="17" spans="1:1" ht="23.25" x14ac:dyDescent="0.25">
      <c r="A17" s="35" t="s">
        <v>3441</v>
      </c>
    </row>
    <row r="19" spans="1:1" x14ac:dyDescent="0.25">
      <c r="A19" s="34" t="s">
        <v>3442</v>
      </c>
    </row>
    <row r="20" spans="1:1" x14ac:dyDescent="0.25">
      <c r="A20" s="34" t="s">
        <v>3443</v>
      </c>
    </row>
    <row r="21" spans="1:1" x14ac:dyDescent="0.25">
      <c r="A21" s="34" t="s">
        <v>3444</v>
      </c>
    </row>
    <row r="22" spans="1:1" x14ac:dyDescent="0.25">
      <c r="A22" s="34" t="s">
        <v>3445</v>
      </c>
    </row>
    <row r="23" spans="1:1" x14ac:dyDescent="0.25">
      <c r="A23" s="34" t="s">
        <v>3446</v>
      </c>
    </row>
    <row r="24" spans="1:1" x14ac:dyDescent="0.25">
      <c r="A24" s="34" t="s">
        <v>3447</v>
      </c>
    </row>
    <row r="25" spans="1:1" x14ac:dyDescent="0.25">
      <c r="A25" s="34" t="s">
        <v>3448</v>
      </c>
    </row>
    <row r="26" spans="1:1" x14ac:dyDescent="0.25">
      <c r="A26" s="34" t="s">
        <v>3449</v>
      </c>
    </row>
    <row r="27" spans="1:1" x14ac:dyDescent="0.25">
      <c r="A27" s="34" t="s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mapping</vt:lpstr>
      <vt:lpstr>Data</vt:lpstr>
      <vt:lpstr>Summary Data</vt:lpstr>
      <vt:lpstr>Filters</vt:lpstr>
      <vt:lpstr>Contest Rules</vt:lpstr>
      <vt:lpstr>FSalary</vt:lpstr>
      <vt:lpstr>FType</vt:lpstr>
      <vt:lpstr>'Summary Data'!Print_Area</vt:lpstr>
      <vt:lpstr>SHours</vt:lpstr>
      <vt:lpstr>SReg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Plaut Family</cp:lastModifiedBy>
  <cp:lastPrinted>2012-07-05T15:37:16Z</cp:lastPrinted>
  <dcterms:created xsi:type="dcterms:W3CDTF">2012-06-21T06:10:20Z</dcterms:created>
  <dcterms:modified xsi:type="dcterms:W3CDTF">2012-07-06T01:06:30Z</dcterms:modified>
</cp:coreProperties>
</file>