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ris\L&amp;A LLC Dropbox\Chris Data Dump\"/>
    </mc:Choice>
  </mc:AlternateContent>
  <xr:revisionPtr revIDLastSave="0" documentId="13_ncr:20001_{EB4D5F85-099B-4236-BD1C-6D013ACFA0C7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Master Build BOM" sheetId="1" r:id="rId1"/>
    <sheet name="Master Project Hardware Purchas" sheetId="2" state="hidden" r:id="rId2"/>
    <sheet name="Master System BOM" sheetId="3" state="hidden" r:id="rId3"/>
    <sheet name="Laser Module BOM" sheetId="4" r:id="rId4"/>
    <sheet name="Laser Cube BOM" sheetId="5" r:id="rId5"/>
    <sheet name="Galvo Tower BOM" sheetId="6" r:id="rId6"/>
    <sheet name="Hardware - Laser Module" sheetId="8" r:id="rId7"/>
    <sheet name="Hardware - Laser Cube" sheetId="9" r:id="rId8"/>
    <sheet name="Hardware - Galvo Tower" sheetId="10" r:id="rId9"/>
    <sheet name="Hardware - HMI" sheetId="11" r:id="rId10"/>
    <sheet name="Machine Parts BOM" sheetId="12" r:id="rId11"/>
    <sheet name="Data Collector" sheetId="13" state="hidden" r:id="rId12"/>
    <sheet name="Old Tool List" sheetId="14" state="hidden" r:id="rId13"/>
    <sheet name="Welding" sheetId="15" state="hidden" r:id="rId1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5" l="1"/>
  <c r="C3" i="14" s="1"/>
  <c r="C1" i="14" s="1"/>
  <c r="B1" i="13"/>
  <c r="D39" i="12"/>
  <c r="D38" i="12"/>
  <c r="D35" i="12"/>
  <c r="E32" i="12"/>
  <c r="D32" i="12"/>
  <c r="E31" i="12"/>
  <c r="D31" i="12"/>
  <c r="E30" i="12"/>
  <c r="D30" i="12"/>
  <c r="E27" i="12"/>
  <c r="D27" i="12"/>
  <c r="E26" i="12"/>
  <c r="D26" i="12"/>
  <c r="E25" i="12"/>
  <c r="D25" i="12"/>
  <c r="E24" i="12"/>
  <c r="D24" i="12"/>
  <c r="E23" i="12"/>
  <c r="D23" i="12"/>
  <c r="E22" i="12"/>
  <c r="D22" i="12"/>
  <c r="E19" i="12"/>
  <c r="C3" i="5" s="1"/>
  <c r="D3" i="5" s="1"/>
  <c r="D19" i="12"/>
  <c r="E18" i="12"/>
  <c r="D18" i="12"/>
  <c r="E17" i="12"/>
  <c r="D17" i="12"/>
  <c r="E16" i="12"/>
  <c r="D16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E4" i="12"/>
  <c r="D4" i="12"/>
  <c r="E3" i="12"/>
  <c r="D3" i="12"/>
  <c r="D1" i="12" s="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" i="11" s="1"/>
  <c r="D12" i="11"/>
  <c r="D11" i="11"/>
  <c r="D10" i="11"/>
  <c r="D9" i="11"/>
  <c r="D8" i="11"/>
  <c r="D7" i="11"/>
  <c r="D6" i="11"/>
  <c r="D5" i="11"/>
  <c r="D4" i="11"/>
  <c r="D3" i="11"/>
  <c r="D2" i="11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" i="10" s="1"/>
  <c r="D10" i="10"/>
  <c r="D9" i="10"/>
  <c r="D8" i="10"/>
  <c r="D7" i="10"/>
  <c r="D6" i="10"/>
  <c r="D5" i="10"/>
  <c r="D4" i="10"/>
  <c r="D3" i="10"/>
  <c r="D2" i="10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1" i="9" s="1"/>
  <c r="D5" i="9"/>
  <c r="D4" i="9"/>
  <c r="D3" i="9"/>
  <c r="D2" i="9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" i="8" s="1"/>
  <c r="C5" i="1"/>
  <c r="D5" i="1" s="1"/>
  <c r="D14" i="6"/>
  <c r="D13" i="6"/>
  <c r="D12" i="6"/>
  <c r="D11" i="6"/>
  <c r="D10" i="6"/>
  <c r="D9" i="6"/>
  <c r="D8" i="6"/>
  <c r="D7" i="6"/>
  <c r="D6" i="6"/>
  <c r="D5" i="6"/>
  <c r="D4" i="6"/>
  <c r="C3" i="6"/>
  <c r="D3" i="6" s="1"/>
  <c r="D2" i="6"/>
  <c r="D1" i="6"/>
  <c r="C4" i="1" s="1"/>
  <c r="D4" i="1" s="1"/>
  <c r="D30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2" i="5"/>
  <c r="D1" i="5"/>
  <c r="C3" i="1" s="1"/>
  <c r="D3" i="1" s="1"/>
  <c r="D72" i="4"/>
  <c r="D70" i="4"/>
  <c r="D69" i="4"/>
  <c r="D68" i="4"/>
  <c r="D67" i="4"/>
  <c r="D66" i="4"/>
  <c r="D65" i="4"/>
  <c r="D64" i="4"/>
  <c r="D63" i="4"/>
  <c r="D62" i="4"/>
  <c r="D61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C4" i="4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 s="1"/>
  <c r="C65" i="2"/>
  <c r="E65" i="2" s="1"/>
  <c r="E64" i="2"/>
  <c r="C64" i="2"/>
  <c r="E63" i="2"/>
  <c r="C63" i="2"/>
  <c r="E62" i="2"/>
  <c r="C62" i="2"/>
  <c r="E61" i="2"/>
  <c r="C61" i="2"/>
  <c r="C60" i="2"/>
  <c r="E60" i="2" s="1"/>
  <c r="C59" i="2"/>
  <c r="E59" i="2" s="1"/>
  <c r="C58" i="2"/>
  <c r="E58" i="2" s="1"/>
  <c r="C57" i="2"/>
  <c r="E57" i="2" s="1"/>
  <c r="E56" i="2"/>
  <c r="C56" i="2"/>
  <c r="E55" i="2"/>
  <c r="C55" i="2"/>
  <c r="E54" i="2"/>
  <c r="C54" i="2"/>
  <c r="E53" i="2"/>
  <c r="C53" i="2"/>
  <c r="C52" i="2"/>
  <c r="E52" i="2" s="1"/>
  <c r="C51" i="2"/>
  <c r="E51" i="2" s="1"/>
  <c r="C50" i="2"/>
  <c r="E50" i="2" s="1"/>
  <c r="C49" i="2"/>
  <c r="E49" i="2" s="1"/>
  <c r="E48" i="2"/>
  <c r="C48" i="2"/>
  <c r="A43" i="2"/>
  <c r="B42" i="2"/>
  <c r="A42" i="2"/>
  <c r="B41" i="2"/>
  <c r="C41" i="2" s="1"/>
  <c r="E41" i="2" s="1"/>
  <c r="A41" i="2"/>
  <c r="B40" i="2"/>
  <c r="C40" i="2" s="1"/>
  <c r="E40" i="2" s="1"/>
  <c r="A40" i="2"/>
  <c r="B39" i="2"/>
  <c r="C39" i="2" s="1"/>
  <c r="E39" i="2" s="1"/>
  <c r="A37" i="2" a="1"/>
  <c r="B44" i="2" s="1"/>
  <c r="B36" i="2"/>
  <c r="C42" i="2" s="1"/>
  <c r="E42" i="2" s="1"/>
  <c r="A31" i="2" a="1"/>
  <c r="B33" i="2" s="1"/>
  <c r="A31" i="2"/>
  <c r="B30" i="2"/>
  <c r="C33" i="2" s="1"/>
  <c r="E33" i="2" s="1"/>
  <c r="B25" i="2"/>
  <c r="A25" i="2"/>
  <c r="B24" i="2"/>
  <c r="C24" i="2" s="1"/>
  <c r="E24" i="2" s="1"/>
  <c r="A24" i="2"/>
  <c r="B23" i="2"/>
  <c r="C23" i="2" s="1"/>
  <c r="E23" i="2" s="1"/>
  <c r="A23" i="2"/>
  <c r="B22" i="2"/>
  <c r="C22" i="2" s="1"/>
  <c r="E22" i="2" s="1"/>
  <c r="A20" i="2" a="1"/>
  <c r="B27" i="2" s="1"/>
  <c r="B19" i="2"/>
  <c r="C25" i="2" s="1"/>
  <c r="E25" i="2" s="1"/>
  <c r="C17" i="2"/>
  <c r="E17" i="2" s="1"/>
  <c r="C9" i="2"/>
  <c r="E9" i="2" s="1"/>
  <c r="B17" i="2"/>
  <c r="A17" i="2"/>
  <c r="B16" i="2"/>
  <c r="C16" i="2" s="1"/>
  <c r="E16" i="2" s="1"/>
  <c r="A16" i="2"/>
  <c r="B15" i="2"/>
  <c r="C15" i="2" s="1"/>
  <c r="E15" i="2" s="1"/>
  <c r="A15" i="2"/>
  <c r="B14" i="2"/>
  <c r="B9" i="2"/>
  <c r="A9" i="2"/>
  <c r="B8" i="2"/>
  <c r="C8" i="2" s="1"/>
  <c r="E8" i="2" s="1"/>
  <c r="A8" i="2"/>
  <c r="B7" i="2"/>
  <c r="C7" i="2" s="1"/>
  <c r="E7" i="2" s="1"/>
  <c r="A7" i="2"/>
  <c r="B6" i="2"/>
  <c r="A3" i="2" a="1"/>
  <c r="B11" i="2" s="1"/>
  <c r="B2" i="2"/>
  <c r="E1" i="2"/>
  <c r="C6" i="1" s="1"/>
  <c r="D6" i="1" s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C26" i="1" l="1"/>
  <c r="B31" i="2"/>
  <c r="A28" i="2"/>
  <c r="A34" i="2"/>
  <c r="B4" i="2"/>
  <c r="B12" i="2"/>
  <c r="B20" i="2"/>
  <c r="C20" i="2" s="1"/>
  <c r="E20" i="2" s="1"/>
  <c r="B28" i="2"/>
  <c r="C28" i="2" s="1"/>
  <c r="E28" i="2" s="1"/>
  <c r="B34" i="2"/>
  <c r="B37" i="2"/>
  <c r="C37" i="2" s="1"/>
  <c r="E37" i="2" s="1"/>
  <c r="B45" i="2"/>
  <c r="C45" i="2" s="1"/>
  <c r="E45" i="2" s="1"/>
  <c r="A10" i="2"/>
  <c r="A18" i="2"/>
  <c r="A26" i="2"/>
  <c r="A45" i="2"/>
  <c r="A5" i="2"/>
  <c r="A13" i="2"/>
  <c r="C13" i="2"/>
  <c r="E13" i="2" s="1"/>
  <c r="A21" i="2"/>
  <c r="A29" i="2"/>
  <c r="C27" i="2"/>
  <c r="E27" i="2" s="1"/>
  <c r="A35" i="2"/>
  <c r="A38" i="2"/>
  <c r="A46" i="2"/>
  <c r="C44" i="2"/>
  <c r="E44" i="2" s="1"/>
  <c r="C2" i="4"/>
  <c r="D2" i="4" s="1"/>
  <c r="D1" i="4" s="1"/>
  <c r="C2" i="1" s="1"/>
  <c r="D2" i="1" s="1"/>
  <c r="D1" i="1" s="1"/>
  <c r="A29" i="1" s="1"/>
  <c r="A31" i="1" s="1"/>
  <c r="C34" i="2"/>
  <c r="E34" i="2" s="1"/>
  <c r="C12" i="2"/>
  <c r="E12" i="2" s="1"/>
  <c r="B5" i="2"/>
  <c r="C5" i="2" s="1"/>
  <c r="E5" i="2" s="1"/>
  <c r="B13" i="2"/>
  <c r="B21" i="2"/>
  <c r="C21" i="2" s="1"/>
  <c r="E21" i="2" s="1"/>
  <c r="B29" i="2"/>
  <c r="C29" i="2" s="1"/>
  <c r="E29" i="2" s="1"/>
  <c r="B35" i="2"/>
  <c r="B38" i="2"/>
  <c r="C38" i="2" s="1"/>
  <c r="E38" i="2" s="1"/>
  <c r="B46" i="2"/>
  <c r="C46" i="2" s="1"/>
  <c r="E46" i="2" s="1"/>
  <c r="C10" i="2"/>
  <c r="E10" i="2" s="1"/>
  <c r="A32" i="2"/>
  <c r="C35" i="2"/>
  <c r="E35" i="2" s="1"/>
  <c r="A4" i="2"/>
  <c r="A12" i="2"/>
  <c r="C4" i="2"/>
  <c r="E4" i="2" s="1"/>
  <c r="A6" i="2"/>
  <c r="A14" i="2"/>
  <c r="C6" i="2"/>
  <c r="E6" i="2" s="1"/>
  <c r="C14" i="2"/>
  <c r="E14" i="2" s="1"/>
  <c r="A22" i="2"/>
  <c r="C31" i="2"/>
  <c r="E31" i="2" s="1"/>
  <c r="A39" i="2"/>
  <c r="C3" i="4"/>
  <c r="D3" i="4" s="1"/>
  <c r="A11" i="2"/>
  <c r="C11" i="2"/>
  <c r="E11" i="2" s="1"/>
  <c r="A27" i="2"/>
  <c r="A33" i="2"/>
  <c r="A44" i="2"/>
  <c r="A3" i="2"/>
  <c r="A67" i="2" s="1" a="1"/>
  <c r="B10" i="2"/>
  <c r="B18" i="2"/>
  <c r="C18" i="2" s="1"/>
  <c r="E18" i="2" s="1"/>
  <c r="B26" i="2"/>
  <c r="C26" i="2" s="1"/>
  <c r="E26" i="2" s="1"/>
  <c r="B32" i="2"/>
  <c r="C32" i="2" s="1"/>
  <c r="E32" i="2" s="1"/>
  <c r="B43" i="2"/>
  <c r="C43" i="2" s="1"/>
  <c r="E43" i="2" s="1"/>
  <c r="B3" i="2"/>
  <c r="C3" i="2" s="1"/>
  <c r="E3" i="2" s="1"/>
  <c r="A20" i="2"/>
  <c r="A37" i="2"/>
  <c r="A108" i="2" l="1"/>
  <c r="A100" i="2"/>
  <c r="A92" i="2"/>
  <c r="A84" i="2"/>
  <c r="A76" i="2"/>
  <c r="A68" i="2"/>
  <c r="A98" i="2"/>
  <c r="A87" i="2"/>
  <c r="B107" i="2"/>
  <c r="B99" i="2"/>
  <c r="B91" i="2"/>
  <c r="B83" i="2"/>
  <c r="B75" i="2"/>
  <c r="B67" i="2"/>
  <c r="A82" i="2"/>
  <c r="B105" i="2"/>
  <c r="B81" i="2"/>
  <c r="B73" i="2"/>
  <c r="A105" i="2"/>
  <c r="A80" i="2"/>
  <c r="A95" i="2"/>
  <c r="A107" i="2"/>
  <c r="A99" i="2"/>
  <c r="A91" i="2"/>
  <c r="A83" i="2"/>
  <c r="A75" i="2"/>
  <c r="A97" i="2"/>
  <c r="A81" i="2"/>
  <c r="A73" i="2"/>
  <c r="B104" i="2"/>
  <c r="B96" i="2"/>
  <c r="B88" i="2"/>
  <c r="B80" i="2"/>
  <c r="B72" i="2"/>
  <c r="A88" i="2"/>
  <c r="B103" i="2"/>
  <c r="B95" i="2"/>
  <c r="B87" i="2"/>
  <c r="B79" i="2"/>
  <c r="B71" i="2"/>
  <c r="A103" i="2"/>
  <c r="B102" i="2"/>
  <c r="B94" i="2"/>
  <c r="B86" i="2"/>
  <c r="B78" i="2"/>
  <c r="B70" i="2"/>
  <c r="B106" i="2"/>
  <c r="B98" i="2"/>
  <c r="B82" i="2"/>
  <c r="B74" i="2"/>
  <c r="A67" i="2"/>
  <c r="B97" i="2"/>
  <c r="A72" i="2"/>
  <c r="A71" i="2"/>
  <c r="A102" i="2"/>
  <c r="A94" i="2"/>
  <c r="A86" i="2"/>
  <c r="A78" i="2"/>
  <c r="A70" i="2"/>
  <c r="A90" i="2"/>
  <c r="B89" i="2"/>
  <c r="A89" i="2"/>
  <c r="B109" i="2"/>
  <c r="B101" i="2"/>
  <c r="B93" i="2"/>
  <c r="B85" i="2"/>
  <c r="B77" i="2"/>
  <c r="B69" i="2"/>
  <c r="B100" i="2"/>
  <c r="B90" i="2"/>
  <c r="A106" i="2"/>
  <c r="A104" i="2"/>
  <c r="A79" i="2"/>
  <c r="A109" i="2"/>
  <c r="A101" i="2"/>
  <c r="A93" i="2"/>
  <c r="A85" i="2"/>
  <c r="A77" i="2"/>
  <c r="A69" i="2"/>
  <c r="B108" i="2"/>
  <c r="B92" i="2"/>
  <c r="B84" i="2"/>
  <c r="B76" i="2"/>
  <c r="B68" i="2"/>
  <c r="A74" i="2"/>
  <c r="A96" i="2"/>
</calcChain>
</file>

<file path=xl/sharedStrings.xml><?xml version="1.0" encoding="utf-8"?>
<sst xmlns="http://schemas.openxmlformats.org/spreadsheetml/2006/main" count="769" uniqueCount="400">
  <si>
    <t>Component</t>
  </si>
  <si>
    <t>Qty.</t>
  </si>
  <si>
    <t>Price</t>
  </si>
  <si>
    <t>Purchased?</t>
  </si>
  <si>
    <t>Link</t>
  </si>
  <si>
    <t>Notes</t>
  </si>
  <si>
    <t>Laser Module</t>
  </si>
  <si>
    <t>No</t>
  </si>
  <si>
    <t>Spare Laser Cube</t>
  </si>
  <si>
    <t>Spare Galvo Tower</t>
  </si>
  <si>
    <t>HMI</t>
  </si>
  <si>
    <t>Hardware</t>
  </si>
  <si>
    <t>Labor Hours</t>
  </si>
  <si>
    <t>Estimated Tax @ 7.25%</t>
  </si>
  <si>
    <t>Total Inc. Tax (No Shipping)</t>
  </si>
  <si>
    <t>Total Qty.</t>
  </si>
  <si>
    <t>Hardware - Laser Module</t>
  </si>
  <si>
    <t>M12 Washer</t>
  </si>
  <si>
    <t>M12x35 SH Screw</t>
  </si>
  <si>
    <t>M3 NL Nut</t>
  </si>
  <si>
    <t>M3 Washer</t>
  </si>
  <si>
    <t>M3x10 BH Screw</t>
  </si>
  <si>
    <t>M3x10 SH Screw</t>
  </si>
  <si>
    <t>M3x12 CS Screw</t>
  </si>
  <si>
    <t>M3x14 BH Screw</t>
  </si>
  <si>
    <t>M3x16 CS Screw</t>
  </si>
  <si>
    <t>M3x20 SH Screw</t>
  </si>
  <si>
    <t>M4x16 CS Screw</t>
  </si>
  <si>
    <t>M6x14 SH Screw</t>
  </si>
  <si>
    <t>M6x16 BH Screw</t>
  </si>
  <si>
    <t>M6x25 CS Screw</t>
  </si>
  <si>
    <t>M6x30 CS Screw</t>
  </si>
  <si>
    <t>Laser Cube</t>
  </si>
  <si>
    <t>Hardware - Laser Cube</t>
  </si>
  <si>
    <t>M2.5x6 BH Screw</t>
  </si>
  <si>
    <t>M3x12 BH Screw</t>
  </si>
  <si>
    <t>M3x14 SH Screw</t>
  </si>
  <si>
    <t>M3x18 SH Screw</t>
  </si>
  <si>
    <t>M3x6 SH Screw</t>
  </si>
  <si>
    <t>M4x30 CS Screw</t>
  </si>
  <si>
    <t>M5x6 Cone Set Screw</t>
  </si>
  <si>
    <t>Galvo Tower</t>
  </si>
  <si>
    <t>Hardware - Galvo Tower</t>
  </si>
  <si>
    <t>M6 Washer</t>
  </si>
  <si>
    <t>M6x18 CS Screw</t>
  </si>
  <si>
    <t>M6x50 BH Screw</t>
  </si>
  <si>
    <t>Hardware - HMI</t>
  </si>
  <si>
    <t>M3x6 CS Screw</t>
  </si>
  <si>
    <t>M4 NL Nut</t>
  </si>
  <si>
    <t>M4 Washer</t>
  </si>
  <si>
    <t>M4x12 CS Screw</t>
  </si>
  <si>
    <t>M4x16 BH Screw</t>
  </si>
  <si>
    <t>Build Specific</t>
  </si>
  <si>
    <t>Null</t>
  </si>
  <si>
    <t>Chiller Hardware</t>
  </si>
  <si>
    <t>HMI Mounting Hardware</t>
  </si>
  <si>
    <t>Electrical Box Hardware</t>
  </si>
  <si>
    <t>Generator Hardware</t>
  </si>
  <si>
    <t>Lighting Hardware</t>
  </si>
  <si>
    <t>Shroud Hardware</t>
  </si>
  <si>
    <t>Unique Hardware Items</t>
  </si>
  <si>
    <t>Pkg. Qty.</t>
  </si>
  <si>
    <t>M12 NL Nut</t>
  </si>
  <si>
    <t>https://www.mcmaster.com/93625A400/</t>
  </si>
  <si>
    <t>https://www.mcmaster.com/93475A290/</t>
  </si>
  <si>
    <t>https://www.mcmaster.com/91292A227</t>
  </si>
  <si>
    <t>https://www.mcmaster.com/93625A100/</t>
  </si>
  <si>
    <t>https://www.mcmaster.com/93475A210/</t>
  </si>
  <si>
    <t>https://www.mcmaster.com/92095A182</t>
  </si>
  <si>
    <t>https://www.mcmaster.com/91292A113</t>
  </si>
  <si>
    <t>https://www.mcmaster.com/92125A132</t>
  </si>
  <si>
    <t>https://www.mcmaster.com/92095A168</t>
  </si>
  <si>
    <t>https://www.mcmaster.com/92125A134</t>
  </si>
  <si>
    <t>https://www.mcmaster.com/91292A123</t>
  </si>
  <si>
    <t>https://www.mcmaster.com/92125A194</t>
  </si>
  <si>
    <t>https://www.mcmaster.com/92125A237</t>
  </si>
  <si>
    <t>https://www.mcmaster.com/92095A238</t>
  </si>
  <si>
    <t>https://www.mcmaster.com/92125A242</t>
  </si>
  <si>
    <t>https://www.mcmaster.com/92125A244</t>
  </si>
  <si>
    <t xml:space="preserve">2mmx8 Dowel Pin </t>
  </si>
  <si>
    <t>https://www.mcmaster.com/91585A214/</t>
  </si>
  <si>
    <t>https://www.mcmaster.com/92095A458</t>
  </si>
  <si>
    <t>https://www.mcmaster.com/92095A183</t>
  </si>
  <si>
    <t>https://www.mcmaster.com/91292A027</t>
  </si>
  <si>
    <t>https://www.mcmaster.com/91292A029</t>
  </si>
  <si>
    <t>https://www.mcmaster.com/91292A111</t>
  </si>
  <si>
    <t>https://www.mcmaster.com/92125A203</t>
  </si>
  <si>
    <t>https://www.mcmaster.com/91217A160</t>
  </si>
  <si>
    <t>https://www.mcmaster.com/93475A250/</t>
  </si>
  <si>
    <t>https://www.mcmaster.com/92125A239</t>
  </si>
  <si>
    <t>https://www.mcmaster.com/92095A252</t>
  </si>
  <si>
    <t>https://www.mcmaster.com/92125A126</t>
  </si>
  <si>
    <t>https://www.mcmaster.com/93625A150/</t>
  </si>
  <si>
    <t>https://www.mcmaster.com/93475A230/</t>
  </si>
  <si>
    <t>https://www.mcmaster.com/92125A192</t>
  </si>
  <si>
    <t>https://www.mcmaster.com/92095A194</t>
  </si>
  <si>
    <t>Machined Parts</t>
  </si>
  <si>
    <t>1tb SSD</t>
  </si>
  <si>
    <t>https://www.amazon.com/dp/B0BHJF2VRN/ref=twister_B0C6N3GWW6?_encoding=UTF8&amp;th=1</t>
  </si>
  <si>
    <t>48v to 12v Step Down</t>
  </si>
  <si>
    <t>https://a.co/d/gemXXYn</t>
  </si>
  <si>
    <t>Camera</t>
  </si>
  <si>
    <t>https://www.edmundoptics.com/p/allied-vision-alvium-1800-u-240c-123-235mp-c-mount-usb-31-color-camera/44760/</t>
  </si>
  <si>
    <t>Camera Lenses</t>
  </si>
  <si>
    <t>https://www.uctronics.com/arducam-44-degree-2-3-c-mount-8mm-for-raspberry-pi-high-quality-camera.html</t>
  </si>
  <si>
    <t>Camera USB 3.0 Cable</t>
  </si>
  <si>
    <t>https://a.co/d/ixMAaXL</t>
  </si>
  <si>
    <t>Camera Window</t>
  </si>
  <si>
    <t>https://a.co/d/eh4Nm7Y</t>
  </si>
  <si>
    <t>Compute</t>
  </si>
  <si>
    <t>https://www.amazon.com/gp/product/B0BYGB3WV4/ref=ox_sc_saved_title_3?smid=ATVPDKIKX0DER&amp;th=1</t>
  </si>
  <si>
    <t>Cooling Anti-kink</t>
  </si>
  <si>
    <t>https://a.co/d/8AVTXUd</t>
  </si>
  <si>
    <t>Cooling Compute Water Block</t>
  </si>
  <si>
    <t>https://a.co/d/5NP5mLV</t>
  </si>
  <si>
    <t>Cooling Female Quick Disconnect</t>
  </si>
  <si>
    <t>https://koolance.com/quick-disconnect-no-spill-coupling-female-panel-barb-for-id-10mm-3-8in-stainless-steel-qd3h-f10-p-ss</t>
  </si>
  <si>
    <t>Alt options available</t>
  </si>
  <si>
    <t>Cooling Male Quick Disconnect</t>
  </si>
  <si>
    <t>https://koolance.com/quick-disconnect-no-spill-coupling-male-panel-barb-for-id-10mm-3-8in-qd3h-m10-p</t>
  </si>
  <si>
    <t>Cooling Passthrough 5/16"</t>
  </si>
  <si>
    <t>https://a.co/d/fO6g5J2</t>
  </si>
  <si>
    <t>Cooling Reducer 3/8 to 5/16</t>
  </si>
  <si>
    <t>https://a.co/d/jlqzu7K</t>
  </si>
  <si>
    <t>Cooling Tubing 3/8"</t>
  </si>
  <si>
    <t>https://a.co/d/acEuazP</t>
  </si>
  <si>
    <t>Cooling Tubing 5/16"</t>
  </si>
  <si>
    <t>https://a.co/d/4o9KyTE</t>
  </si>
  <si>
    <t>D Sub Connector Female</t>
  </si>
  <si>
    <t>https://www.digikey.com/en/products/detail/norcomp-inc/780-M15-203L001/2269303</t>
  </si>
  <si>
    <t>D Sub Housing</t>
  </si>
  <si>
    <t>https://www.digikey.com/en/products/detail/mh-connectors/MHDCMR9-DB9S-K/16984223</t>
  </si>
  <si>
    <t>Fuse Block</t>
  </si>
  <si>
    <t>https://a.co/d/bzbpP77</t>
  </si>
  <si>
    <t>Galvo Controller</t>
  </si>
  <si>
    <t>PCB Way Custom</t>
  </si>
  <si>
    <t>Gasket Foam</t>
  </si>
  <si>
    <t>Handles</t>
  </si>
  <si>
    <t>https://www.amazon.com/-/zh_TW/ZE129/dp/B0B4K19CKD</t>
  </si>
  <si>
    <t>Bulkhead Key Switch</t>
  </si>
  <si>
    <t>https://www.digikey.com/en/products/detail/nkk-switches/CKL12BTW01-006/1210503</t>
  </si>
  <si>
    <t>Laser Drivers</t>
  </si>
  <si>
    <t>https://www.aliexpress.us/item/3256805978120186.html?spm=a2g0o.order_list.order_list_main.69.20031802WhhDhc&amp;gatewayAdapt=glo2usa</t>
  </si>
  <si>
    <t>Laser Triggers</t>
  </si>
  <si>
    <t>https://www.aliexpress.us/item/2255799927423812.html?spm=a2g0o.order_list.order_list_main.79.20031802WhhDhc&amp;gatewayAdapt=glo2usa</t>
  </si>
  <si>
    <t>Laser Window</t>
  </si>
  <si>
    <t>https://www.onedayglass.com/types-of-glass/tempered-glass/</t>
  </si>
  <si>
    <t>STM32 Mini USB Cable</t>
  </si>
  <si>
    <t>Pin Headers</t>
  </si>
  <si>
    <t>https://a.co/d/1PyN2hg</t>
  </si>
  <si>
    <t>MHF4 to SMA</t>
  </si>
  <si>
    <t>https://a.co/d/gl7cQ0c</t>
  </si>
  <si>
    <t>Power Solenoid</t>
  </si>
  <si>
    <t>https://a.co/d/91NNeER</t>
  </si>
  <si>
    <t>Bulkhead Type N to SMA</t>
  </si>
  <si>
    <t>https://a.co/d/id4Gy8R</t>
  </si>
  <si>
    <t>M3x40mm Stand off</t>
  </si>
  <si>
    <t>https://a.co/d/e1Le6bL</t>
  </si>
  <si>
    <t>STM32</t>
  </si>
  <si>
    <t>https://www.digikey.com/en/products/detail/stmicroelectronics/nucleo-f756zg/10414342</t>
  </si>
  <si>
    <t>USB Hub</t>
  </si>
  <si>
    <t>https://www.digikey.com/en/products/detail/startech-com/HB31C3A1CME/21398515</t>
  </si>
  <si>
    <t>3/4" NPT Cord Grip</t>
  </si>
  <si>
    <t>https://www.mcmaster.com/69915K55</t>
  </si>
  <si>
    <t>1" NPT Cord Grip</t>
  </si>
  <si>
    <t>https://www.mcmaster.com/69915K72</t>
  </si>
  <si>
    <t>1/2" NPT Cord Grip</t>
  </si>
  <si>
    <t>https://www.mcmaster.com/69915K53</t>
  </si>
  <si>
    <t>1/8" End Mill</t>
  </si>
  <si>
    <t>https://a.co/d/ifIO9k4</t>
  </si>
  <si>
    <t>Bulkhead Ethernet</t>
  </si>
  <si>
    <t>https://www.aliexpress.us/item/3256804167107799.html?spm=a2g0o.productlist.main.5.7e43Y0X9Y0X9ep&amp;algo_pvid=4c147f27-63e3-4669-a45b-8c59b39f5650&amp;algo_exp_id=4c147f27-63e3-4669-a45b-8c59b39f5650-2&amp;pdp_ext_f=%7B%22order%22%3A%2216%22%2C%22eval%22%3A%221%22%7D&amp;pdp_npi=4%40dis%21USD%214.95%213.71%21%21%214.95%213.71%21%40%2112000028877828761%21sea%21US%21127153643%21X&amp;curPageLogUid=8D4fh5Lk4IMw&amp;utparam-url=scene%3Asearch%7Cquery_from%3A</t>
  </si>
  <si>
    <t>Flange Set</t>
  </si>
  <si>
    <t>Bulkhead Power</t>
  </si>
  <si>
    <t>https://www.aliexpress.us/item/3256804854730846.html?spm=a2g0o.productlist.main.1.7e43Y0X9Y0X9ep&amp;algo_pvid=8323414a-a450-4402-8b60-7375e067f427&amp;aem_p4p_detail=202503030912311749641700753000000261285&amp;algo_exp_id=8323414a-a450-4402-8b60-7375e067f427-0&amp;pdp_ext_f=%7B%22order%22%3A%2226%22%2C%22eval%22%3A%221%22%7D&amp;pdp_npi=4%40dis%21USD%215.45%214.09%21%21%215.45%214.09%21%40%2112000044722435681%21sea%21US%21127153643%21X&amp;curPageLogUid=CfJw4waL3gk1&amp;utparam-url=scene%3Asearch%7Cquery_from%3A&amp;search_p4p_id=202503030912311749641700753000000261285_1</t>
  </si>
  <si>
    <t>Type E Set 4 Pin</t>
  </si>
  <si>
    <t>Bulkhead I/O Out</t>
  </si>
  <si>
    <t>https://www.aliexpress.us/item/3256805196624990.html?spm=a2g0o.productlist.main.9.7e43Y0X9Y0X9ep&amp;algo_pvid=28c3068a-78de-45f5-a270-2adaa4c6aacd&amp;aem_p4p_detail=202503030916466346620261976280003306466&amp;algo_exp_id=28c3068a-78de-45f5-a270-2adaa4c6aacd-4&amp;pdp_ext_f=%7B%22order%22%3A%2238%22%2C%22eval%22%3A%221%22%7D&amp;pdp_npi=4%40dis%21USD%212.63%211.97%21%21%212.63%211.97%21%40%2112000044708100929%21sea%21US%21127153643%21X&amp;curPageLogUid=FKxV41lfZ87U&amp;utparam-url=scene%3Asearch%7Cquery_from%3A&amp;search_p4p_id=202503030916466346620261976280003306466_5</t>
  </si>
  <si>
    <t>Type E Set 8 Pin</t>
  </si>
  <si>
    <t>Bulhead HDMI</t>
  </si>
  <si>
    <t>https://www.aliexpress.us/item/3256804336565137.html?spm=a2g0o.productlist.main.93.7e43Y0X9Y0X9ep&amp;algo_pvid=78b7f33b-a890-4a13-b0e2-26e6ef6c602c&amp;algo_exp_id=78b7f33b-a890-4a13-b0e2-26e6ef6c602c-46&amp;pdp_ext_f=%7B%22order%22%3A%2216%22%2C%22eval%22%3A%221%22%7D&amp;pdp_npi=4%40dis%21USD%216.49%214.87%21%21%216.49%214.87%21%40%2112000029466769085%21sea%21US%21127153643%21X&amp;curPageLogUid=mPXDGIDBtOZ1&amp;utparam-url=scene%3Asearch%7Cquery_from%3A</t>
  </si>
  <si>
    <t>Set w 2M Cable</t>
  </si>
  <si>
    <t>Bulkhead USB 3.0</t>
  </si>
  <si>
    <t>https://www.aliexpress.us/item/3256804828406755.html?spm=a2g0o.productlist.main.35.7e43Y0X9Y0X9ep&amp;algo_pvid=78b7f33b-a890-4a13-b0e2-26e6ef6c602c&amp;algo_exp_id=78b7f33b-a890-4a13-b0e2-26e6ef6c602c-17&amp;pdp_ext_f=%7B%22order%22%3A%226%22%2C%22eval%22%3A%221%22%7D&amp;pdp_npi=4%40dis%21USD%215.97%214.48%21%21%215.97%214.48%21%40%2112000031347823359%21sea%21US%21127153643%21X&amp;curPageLogUid=t0mW7ccttyvt&amp;utparam-url=scene%3Asearch%7Cquery_from%3A</t>
  </si>
  <si>
    <t>Plug Socket(1m)</t>
  </si>
  <si>
    <t>External Eithernet Male</t>
  </si>
  <si>
    <t>Plug</t>
  </si>
  <si>
    <t>Type N to SMA Adapter</t>
  </si>
  <si>
    <t>https://a.co/d/cg1FDeR</t>
  </si>
  <si>
    <t>USB Enclosure</t>
  </si>
  <si>
    <t>https://a.co/d/9e6qNuX</t>
  </si>
  <si>
    <t>Tamper Seals</t>
  </si>
  <si>
    <t>https://a.co/d/gvftg9u</t>
  </si>
  <si>
    <t>Pack of 100</t>
  </si>
  <si>
    <t>Laser Warning Stickers</t>
  </si>
  <si>
    <t>https://a.co/d/eAy07QN</t>
  </si>
  <si>
    <t>Pack of 25</t>
  </si>
  <si>
    <t>Galvo Controller Molex Power</t>
  </si>
  <si>
    <t>https://www.digikey.com/en/products/detail/molex/0009508023/172002</t>
  </si>
  <si>
    <t>Glavo Controller Molex Trigger</t>
  </si>
  <si>
    <t>https://www.digikey.com/en/products/detail/molex/0022013047/26435</t>
  </si>
  <si>
    <t>Glavo Controller Molex Motor</t>
  </si>
  <si>
    <t>https://www.digikey.com/en/products/detail/molex/0022013037/26433</t>
  </si>
  <si>
    <t>CONN 18-24AWG CRIMP TIN</t>
  </si>
  <si>
    <t>https://www.digikey.com/en/products/detail/molex/0008500105/467815</t>
  </si>
  <si>
    <t>General Consumables:</t>
  </si>
  <si>
    <t>Thermal Paste</t>
  </si>
  <si>
    <t>https://a.co/d/8aEdNgn</t>
  </si>
  <si>
    <t>Thermal Adheasive</t>
  </si>
  <si>
    <t>https://www.digikey.com/en/products/detail/mg-chemicals/8329TFF-25ML/9608260?utm_adgroup=&amp;utm_source=google&amp;utm_medium=cpc&amp;utm_campaign=PMax%20Shopping_Product_Medium%20ROAS%20Categories&amp;utm_term=&amp;utm_content=&amp;utm_id=go_cmp-20223376311_adg-_ad-__dev-c_ext-_prd-9608260_sig-Cj0KCQiAy9msBhD0ARIsANbk0A9IqC6UVQ1HfPIouuTTVhoJhFsbB72M2uhG-7OOyC8OJrWKaZZen0saAgA_EALw_wcB&amp;gad_source=1&amp;gclid=Cj0KCQiAy9msBhD0ARIsANbk0A9IqC6UVQ1HfPIouuTTVhoJhFsbB72M2uhG-7OOyC8OJrWKaZZen0saAgA_EALw_wcB</t>
  </si>
  <si>
    <t>Optical Glue</t>
  </si>
  <si>
    <t>https://www.amazon.com/Loctite-228191-Speedbonder-One-Part-Adhesive/dp/B002C2IVXM</t>
  </si>
  <si>
    <t>Bulk Wire</t>
  </si>
  <si>
    <t>https://a.co/d/dpGczBq</t>
  </si>
  <si>
    <t>Nylon Printer Resin</t>
  </si>
  <si>
    <t>https://a.co/d/gYipiPN</t>
  </si>
  <si>
    <t>Solder</t>
  </si>
  <si>
    <t>https://www.digikey.com/en/products/detail/mg-chemicals/4901-454G/1278244</t>
  </si>
  <si>
    <t>Flux</t>
  </si>
  <si>
    <t>https://www.digikey.com/en/products/detail/mg-chemicals/8341-10ML/2233037</t>
  </si>
  <si>
    <t>Hours of Labor</t>
  </si>
  <si>
    <t>Cooling Laser Water Block</t>
  </si>
  <si>
    <t>https://a.co/d/1fMI9z2</t>
  </si>
  <si>
    <t>Cooling Laser Y</t>
  </si>
  <si>
    <t>https://a.co/d/c7fwRcj</t>
  </si>
  <si>
    <t>D Sub Connector Male</t>
  </si>
  <si>
    <t>D Sub Hardware</t>
  </si>
  <si>
    <t>https://www.digikey.com/en/products/detail/keystone-electronics/7231-5/316672</t>
  </si>
  <si>
    <t>D Sub Gasket</t>
  </si>
  <si>
    <t>https://www.digikey.com/en/products/detail/norcomp-inc/SF6709/2269315</t>
  </si>
  <si>
    <t>Digital Thermometer</t>
  </si>
  <si>
    <t>https://www.digikey.com/en/products/detail/umw/DS18B20/16705963</t>
  </si>
  <si>
    <t>Diode PCB</t>
  </si>
  <si>
    <t>Yes</t>
  </si>
  <si>
    <t>PCBWay</t>
  </si>
  <si>
    <t>Laser Diode</t>
  </si>
  <si>
    <t>https://www.aliexpress.us/item/3256807407279487.html?spm=a2g0o.detail.pcDetailTopMoreOtherSeller.4.2485X8ZFX8ZFQa&amp;gps-id=pcDetailTopMoreOtherSeller&amp;scm=1007.40050.354490.0&amp;scm_id=1007.40050.354490.0&amp;scm-url=1007.40050.354490.0&amp;pvid=dad8b775-8a61-47d7-84ec-0bbc159aabfc&amp;_t=gps-id:pcDetailTopMoreOtherSeller,scm-url:1007.40050.354490.0,pvid:dad8b775-8a61-47d7-84ec-0bbc159aabfc,tpp_buckets:668%232846%238112%231997&amp;pdp_ext_f=%7B%22order%22%3A%22-1%22%2C%22eval%22%3A%221%22%2C%22sceneId%22%3A%2230050%22%7D&amp;pdp_npi=4%40dis%21USD%21201.00%21201.00%21%21%21201.00%21201.00%21%40%2112000041425862116%21rec%21US%21127153643%21XZ&amp;utparam-url=scene%3ApcDetailTopMoreOtherSeller%7Cquery_from%3A</t>
  </si>
  <si>
    <t>Laser PBS</t>
  </si>
  <si>
    <t>https://www.newport.com/p/10FC16PB.3</t>
  </si>
  <si>
    <t>Lens Adjustment</t>
  </si>
  <si>
    <t>https://www.thorlabs.com/thorproduct.cfm?partnumber=SM2V15</t>
  </si>
  <si>
    <t>Lens Concave</t>
  </si>
  <si>
    <t>https://www.thorlabs.com/thorproduct.cfm?partnumber=LC1611-A</t>
  </si>
  <si>
    <t>Lens Convex</t>
  </si>
  <si>
    <t>https://www.thorlabs.com/thorproduct.cfm?partnumber=LA1399-A</t>
  </si>
  <si>
    <t>Lens Coupler</t>
  </si>
  <si>
    <t>https://www.thorlabs.com/thorproduct.cfm?partnumber=SM2T2</t>
  </si>
  <si>
    <t>Lens Flange</t>
  </si>
  <si>
    <t>https://www.thorlabs.com/thorproduct.cfm?partnumber=SM2F1</t>
  </si>
  <si>
    <t>Lens Tube</t>
  </si>
  <si>
    <t>https://www.thorlabs.com/thorproduct.cfm?partnumber=SM2M20</t>
  </si>
  <si>
    <t>Molex Male 4POS 3.96MM</t>
  </si>
  <si>
    <t>https://www.digikey.com/en/products/detail/molex/0026604040/197447</t>
  </si>
  <si>
    <t>Molex Female 4POS 3.96MM</t>
  </si>
  <si>
    <t>https://www.digikey.com/en/products/detail/molex/0009508043/172004</t>
  </si>
  <si>
    <t>Molex 18-24AWG CRIMP TIN</t>
  </si>
  <si>
    <t>https://www.digikey.com/en/products/detail/molex/0008520072/172046</t>
  </si>
  <si>
    <t>Molex VERT 3POS 2.54MM</t>
  </si>
  <si>
    <t>https://www.digikey.com/en/products/detail/molex/0022232031/26669</t>
  </si>
  <si>
    <t>Molex HSG 3POS 2.54MM</t>
  </si>
  <si>
    <t>https://www.digikey.com/en/products/detail/molex/0022012037/171992</t>
  </si>
  <si>
    <t>Molex 22-30AWG CRIMP</t>
  </si>
  <si>
    <t>https://www.digikey.com/en/products/detail/molex/0008550102/172056</t>
  </si>
  <si>
    <t>O Ring</t>
  </si>
  <si>
    <t>Galvo Code Wheel</t>
  </si>
  <si>
    <t>https://www.posic.com/EN/codewheel-tpcd05-064.html</t>
  </si>
  <si>
    <t>Drops to $36 if 10+ ordered</t>
  </si>
  <si>
    <t>Galvo Encoder</t>
  </si>
  <si>
    <t>https://www.posic.com/EN/rotary-encoder-id1102c.html</t>
  </si>
  <si>
    <t>Holder - Type B, Cable - 20cm, Connector - 6pin</t>
  </si>
  <si>
    <t>Galvo Motors</t>
  </si>
  <si>
    <t>https://www.digikey.com/en/products/detail/portescap/3011223001/13997336</t>
  </si>
  <si>
    <t>Primary Mirror, 46.5mm x 69.0mm x 3mm (1/8") Thk</t>
  </si>
  <si>
    <t>https://firstsurfacemirror.com/glass-first-surface-mirror/</t>
  </si>
  <si>
    <t>Secondary Mirror, 64.0mm x 85.5mm x 3mm (1/8") Thk</t>
  </si>
  <si>
    <t>https://www.arrow.com/en/products/900-13767-0000-000/nvidia</t>
  </si>
  <si>
    <t>Per Module</t>
  </si>
  <si>
    <t>Laser Module Components</t>
  </si>
  <si>
    <t>(5 modules)</t>
  </si>
  <si>
    <t>LA-00064-03, Bottom Plate</t>
  </si>
  <si>
    <t>LA-00065-03, Mid Plate</t>
  </si>
  <si>
    <t>LA-00066-03 End Plate, Low</t>
  </si>
  <si>
    <t>LA-00067-03, End Plate, Top</t>
  </si>
  <si>
    <t>LA-00069-02, Bezel, Windows</t>
  </si>
  <si>
    <t>LA-00074-04, Side Plate, Low</t>
  </si>
  <si>
    <t>LA-00075-03, End Plate, Low, Holes</t>
  </si>
  <si>
    <t>LA-00076-03, End Plate, High, Holes</t>
  </si>
  <si>
    <t>LA-00077-03, Lid, Sheet</t>
  </si>
  <si>
    <t>LA-00078-02, Corner Block</t>
  </si>
  <si>
    <t>LA-00079-03, Clamp, Water Block, AGX</t>
  </si>
  <si>
    <t>Laser Cube Components</t>
  </si>
  <si>
    <t>(7 Laser Cubes)</t>
  </si>
  <si>
    <t>LA-00001-02 Cube, Diode</t>
  </si>
  <si>
    <t>LA-00008-02 Mount, Combiner</t>
  </si>
  <si>
    <t>LA-00011-03 Lid, Diode Cube</t>
  </si>
  <si>
    <t>LA-00012-01 Clamp, Water Block, Cube</t>
  </si>
  <si>
    <t>Galvo Tower Components</t>
  </si>
  <si>
    <t>(7 Galvo)</t>
  </si>
  <si>
    <t>LA-00068-03, Tower</t>
  </si>
  <si>
    <t>LA-00085-02, Hard Stop, Mirror 1</t>
  </si>
  <si>
    <t>LA-00086-02, Hard Stop, Mirror 2</t>
  </si>
  <si>
    <t>LA-00136-02, Mount, Mirror Encoder</t>
  </si>
  <si>
    <t>LA-00137-02, Clamp, Motor Shaft, Mirror</t>
  </si>
  <si>
    <t>LA-00138-02, Clamp, Mirror, Mirror</t>
  </si>
  <si>
    <t>HMI Components</t>
  </si>
  <si>
    <t>(2 HMI)</t>
  </si>
  <si>
    <t>Case</t>
  </si>
  <si>
    <t>Front Bezel</t>
  </si>
  <si>
    <t>Screen Clamping Bars</t>
  </si>
  <si>
    <t>Tooling</t>
  </si>
  <si>
    <t>LA-00146-01, Tool, Prism-Align</t>
  </si>
  <si>
    <t>Shipping</t>
  </si>
  <si>
    <t>ZTL Shipping</t>
  </si>
  <si>
    <t>HMI Vendor Shipping</t>
  </si>
  <si>
    <t>Jetson Orin NX 16GB</t>
  </si>
  <si>
    <t>Allied Vision Camera</t>
  </si>
  <si>
    <t>8mm Lens</t>
  </si>
  <si>
    <t>USB Cable for camera</t>
  </si>
  <si>
    <t>https://a.co/d/5nE3blE</t>
  </si>
  <si>
    <t>USB 3.0 A to A cable</t>
  </si>
  <si>
    <t>https://a.co/d/6WzpG9H</t>
  </si>
  <si>
    <t>"Affordable" 48v to 12v step down</t>
  </si>
  <si>
    <t>https://a.co/d/fzgyb64</t>
  </si>
  <si>
    <t>Tool</t>
  </si>
  <si>
    <t>Reason/Use</t>
  </si>
  <si>
    <t>Priority</t>
  </si>
  <si>
    <t>CNC</t>
  </si>
  <si>
    <t>High</t>
  </si>
  <si>
    <t>https://shop.carbide3d.com/collections/cnc-machines/products/shapeoko-hdm?variant=39378702532669</t>
  </si>
  <si>
    <t>Welder</t>
  </si>
  <si>
    <t>https://docs.google.com/spreadsheets/d/1ki0CnoJmJEgywxN-FGr52RpkWeqxNMFgW1os8waQ9fw/edit#gid=919808168</t>
  </si>
  <si>
    <t>Table Saw</t>
  </si>
  <si>
    <t>Med</t>
  </si>
  <si>
    <t>https://www.homedepot.com/p/DEWALT-15-Amp-Corded-8-1-4-in-Compact-Jobsite-Tablesaw-with-Compact-Table-Saw-Stand-DWE7485WS/313820771</t>
  </si>
  <si>
    <t>Band Saw</t>
  </si>
  <si>
    <t>https://www.harborfreight.com/power-tools/power-saws/band-saws-scroll-saws/horizontal-vertical-metal-cutting-bandsaw-93762.html</t>
  </si>
  <si>
    <t>End Mill</t>
  </si>
  <si>
    <t>Need a bit more research and to see how our need changes with the CNC. Approx. $5k</t>
  </si>
  <si>
    <t>Med-Low</t>
  </si>
  <si>
    <t>https://www.precisionmatthews.com/shop/pm-932v-milling-machine/</t>
  </si>
  <si>
    <t>3D Printers</t>
  </si>
  <si>
    <t>This will be a stretch goal since I can continue to use mine in the interum. I'd like to save some of the budget for yet to be discovered needs.</t>
  </si>
  <si>
    <t>Low</t>
  </si>
  <si>
    <t>https://www.elegoo.com/</t>
  </si>
  <si>
    <t>https://www.harborfreight.com/omnipro-220-industrial-multiprocess-welder-with-120240v-input-57812.html</t>
  </si>
  <si>
    <t>Helmet</t>
  </si>
  <si>
    <t>Coupon</t>
  </si>
  <si>
    <t>https://www.harborfreight.com/welding/protective-gear/93-sq-in-auto-darkening-welding-helmet-58059.html</t>
  </si>
  <si>
    <t>Gas</t>
  </si>
  <si>
    <t>MJB / AirGas / Tractor Supply are in town options. Would go for a larger tank</t>
  </si>
  <si>
    <t>ER5356 Wire</t>
  </si>
  <si>
    <t>2x</t>
  </si>
  <si>
    <t>https://www.harborfreight.com/0035-in-er5356-mig-solid-welding-wire-1-lb-roll-63510.html</t>
  </si>
  <si>
    <t>ER4043 Wire</t>
  </si>
  <si>
    <t>https://www.harborfreight.com/0035-in-er4043-mig-solid-welding-wire-1-lb-roll-63498.html</t>
  </si>
  <si>
    <t>ER5356 Rod</t>
  </si>
  <si>
    <t>https://www.harborfreight.com/332-in-aws-er5356-tig-welding-rod-1-lb-63502.html</t>
  </si>
  <si>
    <t>ER4043 Rod</t>
  </si>
  <si>
    <t>https://www.harborfreight.com/332-in-aws-er4043-tig-welding-rod-100-lb-63492.html</t>
  </si>
  <si>
    <t>Gloves</t>
  </si>
  <si>
    <t>https://www.harborfreight.com/professional-mig-welding-gloves-x-large-63488.html</t>
  </si>
  <si>
    <t>Apron/Glove Combo</t>
  </si>
  <si>
    <t>https://www.harborfreight.com/welding/protective-gear/3-piece-welders-leather-combo-set-94128.html</t>
  </si>
  <si>
    <t>Hammer</t>
  </si>
  <si>
    <t>https://www.harborfreight.com/welding/welding-accessories-tools/weldingchipping-hammer-63773.html</t>
  </si>
  <si>
    <t>Brush</t>
  </si>
  <si>
    <t>https://www.harborfreight.com/welding/welding-accessories-tools/welding-brush-set-2-piece-63514.html</t>
  </si>
  <si>
    <t>Leather Sleeves</t>
  </si>
  <si>
    <t>https://www.harborfreight.com/welding/protective-gear/18-in-split-leather-sleeves-62351.html</t>
  </si>
  <si>
    <t>Cart</t>
  </si>
  <si>
    <t>https://www.harborfreight.com/350-lb-capacity-welding-cart-56191.html</t>
  </si>
  <si>
    <t>Pliers</t>
  </si>
  <si>
    <t>https://www.harborfreight.com/8-in-mig-welding-pliers-63513.html</t>
  </si>
  <si>
    <t>F Clamp</t>
  </si>
  <si>
    <t>https://www.harborfreight.com/welding/welding-accessories-tools/12-in-f-style-welding-clamp-63512.html</t>
  </si>
  <si>
    <t>Large C Clamp</t>
  </si>
  <si>
    <t>4x</t>
  </si>
  <si>
    <t>https://www.harborfreight.com/11-inch-swivel-pad-lock-grip-pliers-39535.html</t>
  </si>
  <si>
    <t>Small CClamp</t>
  </si>
  <si>
    <t>3x</t>
  </si>
  <si>
    <t>https://www.harborfreight.com/6-inch-swivel-pad-lock-grip-pliers-39534.html</t>
  </si>
  <si>
    <t>Sheet Clamp</t>
  </si>
  <si>
    <t>https://www.harborfreight.com/welding/welding-accessories-tools/8-in-sheet-metal-clamp-56589.html</t>
  </si>
  <si>
    <t>Welding Clamp</t>
  </si>
  <si>
    <t>https://www.harborfreight.com/welding/welding-accessories-tools/9-in-locking-welding-clamp-56629.html</t>
  </si>
  <si>
    <t>Soap Stone Holder</t>
  </si>
  <si>
    <t>https://www.harborfreight.com/welding/welding-accessories-tools/soapstone-marker-set-with-holder-4-piece-64070.html</t>
  </si>
  <si>
    <t>Soap Stone</t>
  </si>
  <si>
    <t>3x packs</t>
  </si>
  <si>
    <t>https://www.harborfreight.com/welding/welding-accessories-tools/flat-soap-stones-5-piece-60633.html</t>
  </si>
  <si>
    <t>MIG Spool Gun</t>
  </si>
  <si>
    <t>Need for aluminum</t>
  </si>
  <si>
    <t>https://www.harborfreight.com/welding/welding-accessories-tools/160-amp-spool-gun-63793.html</t>
  </si>
  <si>
    <t>Tig Foot Pedal</t>
  </si>
  <si>
    <t>https://www.harborfreight.com/tig-foot-pedal-remote-control-63895.html</t>
  </si>
  <si>
    <t>Tig Parts</t>
  </si>
  <si>
    <t>https://www.harborfreight.com/tig-parts-kit-63786.html</t>
  </si>
  <si>
    <t>Tig Tool Head</t>
  </si>
  <si>
    <t>https://www.harborfreight.com/150-amp-tig-torch-63785.html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</si>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</sst>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4" fillId="3" borderId="0" xfId="0" applyFont="1" applyFill="1"/>
    <xf numFmtId="3" fontId="4" fillId="3" borderId="0" xfId="0" applyNumberFormat="1" applyFont="1" applyFill="1"/>
    <xf numFmtId="0" fontId="5" fillId="0" borderId="0" xfId="0" applyFont="1"/>
    <xf numFmtId="0" fontId="3" fillId="3" borderId="0" xfId="0" applyFont="1" applyFill="1"/>
    <xf numFmtId="3" fontId="3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3" fontId="4" fillId="5" borderId="0" xfId="0" applyNumberFormat="1" applyFont="1" applyFill="1"/>
    <xf numFmtId="0" fontId="6" fillId="0" borderId="0" xfId="0" applyFont="1"/>
    <xf numFmtId="3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4" fillId="5" borderId="0" xfId="0" applyNumberFormat="1" applyFont="1" applyFill="1"/>
    <xf numFmtId="3" fontId="4" fillId="4" borderId="0" xfId="0" applyNumberFormat="1" applyFont="1" applyFill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164" fontId="3" fillId="5" borderId="0" xfId="0" applyNumberFormat="1" applyFont="1" applyFill="1"/>
    <xf numFmtId="0" fontId="9" fillId="5" borderId="0" xfId="0" applyFont="1" applyFill="1"/>
  </cellXfs>
  <cellStyles count="1">
    <cellStyle name="Normal" xfId="0" builtinId="0"/>
  </cellStyles>
  <dxfs count="14"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125A132" TargetMode="External"/><Relationship Id="rId13" Type="http://schemas.openxmlformats.org/officeDocument/2006/relationships/hyperlink" Target="https://www.mcmaster.com/92125A237" TargetMode="External"/><Relationship Id="rId18" Type="http://schemas.openxmlformats.org/officeDocument/2006/relationships/hyperlink" Target="https://www.mcmaster.com/92095A458" TargetMode="External"/><Relationship Id="rId26" Type="http://schemas.openxmlformats.org/officeDocument/2006/relationships/hyperlink" Target="https://www.mcmaster.com/92125A239" TargetMode="External"/><Relationship Id="rId3" Type="http://schemas.openxmlformats.org/officeDocument/2006/relationships/hyperlink" Target="https://www.mcmaster.com/91292A227" TargetMode="External"/><Relationship Id="rId21" Type="http://schemas.openxmlformats.org/officeDocument/2006/relationships/hyperlink" Target="https://www.mcmaster.com/91292A029" TargetMode="External"/><Relationship Id="rId7" Type="http://schemas.openxmlformats.org/officeDocument/2006/relationships/hyperlink" Target="https://www.mcmaster.com/91292A113" TargetMode="External"/><Relationship Id="rId12" Type="http://schemas.openxmlformats.org/officeDocument/2006/relationships/hyperlink" Target="https://www.mcmaster.com/92125A194" TargetMode="External"/><Relationship Id="rId17" Type="http://schemas.openxmlformats.org/officeDocument/2006/relationships/hyperlink" Target="https://www.mcmaster.com/91585A214/" TargetMode="External"/><Relationship Id="rId25" Type="http://schemas.openxmlformats.org/officeDocument/2006/relationships/hyperlink" Target="https://www.mcmaster.com/93475A250/" TargetMode="External"/><Relationship Id="rId2" Type="http://schemas.openxmlformats.org/officeDocument/2006/relationships/hyperlink" Target="https://www.mcmaster.com/93475A290/" TargetMode="External"/><Relationship Id="rId16" Type="http://schemas.openxmlformats.org/officeDocument/2006/relationships/hyperlink" Target="https://www.mcmaster.com/92125A244" TargetMode="External"/><Relationship Id="rId20" Type="http://schemas.openxmlformats.org/officeDocument/2006/relationships/hyperlink" Target="https://www.mcmaster.com/91292A027" TargetMode="External"/><Relationship Id="rId29" Type="http://schemas.openxmlformats.org/officeDocument/2006/relationships/hyperlink" Target="https://www.mcmaster.com/93625A150/" TargetMode="External"/><Relationship Id="rId1" Type="http://schemas.openxmlformats.org/officeDocument/2006/relationships/hyperlink" Target="https://www.mcmaster.com/93625A400/" TargetMode="External"/><Relationship Id="rId6" Type="http://schemas.openxmlformats.org/officeDocument/2006/relationships/hyperlink" Target="https://www.mcmaster.com/92095A182" TargetMode="External"/><Relationship Id="rId11" Type="http://schemas.openxmlformats.org/officeDocument/2006/relationships/hyperlink" Target="https://www.mcmaster.com/91292A123" TargetMode="External"/><Relationship Id="rId24" Type="http://schemas.openxmlformats.org/officeDocument/2006/relationships/hyperlink" Target="https://www.mcmaster.com/91217A160" TargetMode="External"/><Relationship Id="rId32" Type="http://schemas.openxmlformats.org/officeDocument/2006/relationships/hyperlink" Target="https://www.mcmaster.com/92095A194" TargetMode="External"/><Relationship Id="rId5" Type="http://schemas.openxmlformats.org/officeDocument/2006/relationships/hyperlink" Target="https://www.mcmaster.com/93475A210/" TargetMode="External"/><Relationship Id="rId15" Type="http://schemas.openxmlformats.org/officeDocument/2006/relationships/hyperlink" Target="https://www.mcmaster.com/92125A242" TargetMode="External"/><Relationship Id="rId23" Type="http://schemas.openxmlformats.org/officeDocument/2006/relationships/hyperlink" Target="https://www.mcmaster.com/92125A203" TargetMode="External"/><Relationship Id="rId28" Type="http://schemas.openxmlformats.org/officeDocument/2006/relationships/hyperlink" Target="https://www.mcmaster.com/92125A126" TargetMode="External"/><Relationship Id="rId10" Type="http://schemas.openxmlformats.org/officeDocument/2006/relationships/hyperlink" Target="https://www.mcmaster.com/92125A134" TargetMode="External"/><Relationship Id="rId19" Type="http://schemas.openxmlformats.org/officeDocument/2006/relationships/hyperlink" Target="https://www.mcmaster.com/92095A183" TargetMode="External"/><Relationship Id="rId31" Type="http://schemas.openxmlformats.org/officeDocument/2006/relationships/hyperlink" Target="https://www.mcmaster.com/92125A192" TargetMode="External"/><Relationship Id="rId4" Type="http://schemas.openxmlformats.org/officeDocument/2006/relationships/hyperlink" Target="https://www.mcmaster.com/93625A100/" TargetMode="External"/><Relationship Id="rId9" Type="http://schemas.openxmlformats.org/officeDocument/2006/relationships/hyperlink" Target="https://www.mcmaster.com/92095A168" TargetMode="External"/><Relationship Id="rId14" Type="http://schemas.openxmlformats.org/officeDocument/2006/relationships/hyperlink" Target="https://www.mcmaster.com/92095A238" TargetMode="External"/><Relationship Id="rId22" Type="http://schemas.openxmlformats.org/officeDocument/2006/relationships/hyperlink" Target="https://www.mcmaster.com/91292A111" TargetMode="External"/><Relationship Id="rId27" Type="http://schemas.openxmlformats.org/officeDocument/2006/relationships/hyperlink" Target="https://www.mcmaster.com/92095A252" TargetMode="External"/><Relationship Id="rId30" Type="http://schemas.openxmlformats.org/officeDocument/2006/relationships/hyperlink" Target="https://www.mcmaster.com/93475A230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.co/d/jlqzu7K" TargetMode="External"/><Relationship Id="rId18" Type="http://schemas.openxmlformats.org/officeDocument/2006/relationships/hyperlink" Target="https://a.co/d/bzbpP77" TargetMode="External"/><Relationship Id="rId26" Type="http://schemas.openxmlformats.org/officeDocument/2006/relationships/hyperlink" Target="https://a.co/d/91NNeER" TargetMode="External"/><Relationship Id="rId39" Type="http://schemas.openxmlformats.org/officeDocument/2006/relationships/hyperlink" Target="https://www.aliexpress.us/item/3256804828406755.html?spm=a2g0o.productlist.main.35.7e43Y0X9Y0X9ep&amp;algo_pvid=78b7f33b-a890-4a13-b0e2-26e6ef6c602c&amp;algo_exp_id=78b7f33b-a890-4a13-b0e2-26e6ef6c602c-17&amp;pdp_ext_f=%7B%22order%22%3A%226%22%2C%22eval%22%3A%221%22%7D&amp;pdp_npi=4%40dis%21USD%215.97%214.48%21%21%215.97%214.48%21%40%2112000031347823359%21sea%21US%21127153643%21X&amp;curPageLogUid=t0mW7ccttyvt&amp;utparam-url=scene%3Asearch%7Cquery_from%3A" TargetMode="External"/><Relationship Id="rId21" Type="http://schemas.openxmlformats.org/officeDocument/2006/relationships/hyperlink" Target="https://www.aliexpress.us/item/3256805978120186.html?spm=a2g0o.order_list.order_list_main.69.20031802WhhDhc&amp;gatewayAdapt=glo2usa" TargetMode="External"/><Relationship Id="rId34" Type="http://schemas.openxmlformats.org/officeDocument/2006/relationships/hyperlink" Target="https://a.co/d/ifIO9k4" TargetMode="External"/><Relationship Id="rId42" Type="http://schemas.openxmlformats.org/officeDocument/2006/relationships/hyperlink" Target="https://a.co/d/9e6qNuX" TargetMode="External"/><Relationship Id="rId47" Type="http://schemas.openxmlformats.org/officeDocument/2006/relationships/hyperlink" Target="https://www.digikey.com/en/products/detail/molex/0022013037/26433" TargetMode="External"/><Relationship Id="rId50" Type="http://schemas.openxmlformats.org/officeDocument/2006/relationships/hyperlink" Target="https://www.digikey.com/en/products/detail/mg-chemicals/8329TFF-25ML/9608260?utm_adgroup=&amp;utm_source=google&amp;utm_medium=cpc&amp;utm_campaign=PMax%20Shopping_Product_Medium%20ROAS%20Categories&amp;utm_term=&amp;utm_content=&amp;utm_id=go_cmp-20223376311_adg-_ad-__dev-c_ext-_prd-9608260_sig-Cj0KCQiAy9msBhD0ARIsANbk0A9IqC6UVQ1HfPIouuTTVhoJhFsbB72M2uhG-7OOyC8OJrWKaZZen0saAgA_EALw_wcB&amp;gad_source=1&amp;gclid=Cj0KCQiAy9msBhD0ARIsANbk0A9IqC6UVQ1HfPIouuTTVhoJhFsbB72M2uhG-7OOyC8OJrWKaZZen0saAgA_EALw_wcB" TargetMode="External"/><Relationship Id="rId55" Type="http://schemas.openxmlformats.org/officeDocument/2006/relationships/hyperlink" Target="https://www.digikey.com/en/products/detail/mg-chemicals/8341-10ML/2233037" TargetMode="External"/><Relationship Id="rId7" Type="http://schemas.openxmlformats.org/officeDocument/2006/relationships/hyperlink" Target="https://www.amazon.com/gp/product/B0BYGB3WV4/ref=ox_sc_saved_title_3?smid=ATVPDKIKX0DER&amp;th=1" TargetMode="External"/><Relationship Id="rId2" Type="http://schemas.openxmlformats.org/officeDocument/2006/relationships/hyperlink" Target="https://a.co/d/gemXXYn" TargetMode="External"/><Relationship Id="rId16" Type="http://schemas.openxmlformats.org/officeDocument/2006/relationships/hyperlink" Target="https://www.digikey.com/en/products/detail/norcomp-inc/780-M15-203L001/2269303" TargetMode="External"/><Relationship Id="rId29" Type="http://schemas.openxmlformats.org/officeDocument/2006/relationships/hyperlink" Target="https://www.digikey.com/en/products/detail/stmicroelectronics/nucleo-f756zg/10414342" TargetMode="External"/><Relationship Id="rId11" Type="http://schemas.openxmlformats.org/officeDocument/2006/relationships/hyperlink" Target="https://koolance.com/quick-disconnect-no-spill-coupling-male-panel-barb-for-id-10mm-3-8in-qd3h-m10-p" TargetMode="External"/><Relationship Id="rId24" Type="http://schemas.openxmlformats.org/officeDocument/2006/relationships/hyperlink" Target="https://a.co/d/1PyN2hg" TargetMode="External"/><Relationship Id="rId32" Type="http://schemas.openxmlformats.org/officeDocument/2006/relationships/hyperlink" Target="https://www.mcmaster.com/69915K72" TargetMode="External"/><Relationship Id="rId37" Type="http://schemas.openxmlformats.org/officeDocument/2006/relationships/hyperlink" Target="https://www.aliexpress.us/item/3256805196624990.html?spm=a2g0o.productlist.main.9.7e43Y0X9Y0X9ep&amp;algo_pvid=28c3068a-78de-45f5-a270-2adaa4c6aacd&amp;aem_p4p_detail=202503030916466346620261976280003306466&amp;algo_exp_id=28c3068a-78de-45f5-a270-2adaa4c6aacd-4&amp;pdp_ext_f=%7B%22order%22%3A%2238%22%2C%22eval%22%3A%221%22%7D&amp;pdp_npi=4%40dis%21USD%212.63%211.97%21%21%212.63%211.97%21%40%2112000044708100929%21sea%21US%21127153643%21X&amp;curPageLogUid=FKxV41lfZ87U&amp;utparam-url=scene%3Asearch%7Cquery_from%3A&amp;search_p4p_id=202503030916466346620261976280003306466_5" TargetMode="External"/><Relationship Id="rId40" Type="http://schemas.openxmlformats.org/officeDocument/2006/relationships/hyperlink" Target="https://www.aliexpress.us/item/3256804167107799.html?spm=a2g0o.productlist.main.5.7e43Y0X9Y0X9ep&amp;algo_pvid=4c147f27-63e3-4669-a45b-8c59b39f5650&amp;algo_exp_id=4c147f27-63e3-4669-a45b-8c59b39f5650-2&amp;pdp_ext_f=%7B%22order%22%3A%2216%22%2C%22eval%22%3A%221%22%7D&amp;pdp_npi=4%40dis%21USD%214.95%213.71%21%21%214.95%213.71%21%40%2112000028877828761%21sea%21US%21127153643%21X&amp;curPageLogUid=8D4fh5Lk4IMw&amp;utparam-url=scene%3Asearch%7Cquery_from%3A" TargetMode="External"/><Relationship Id="rId45" Type="http://schemas.openxmlformats.org/officeDocument/2006/relationships/hyperlink" Target="https://www.digikey.com/en/products/detail/molex/0009508023/172002" TargetMode="External"/><Relationship Id="rId53" Type="http://schemas.openxmlformats.org/officeDocument/2006/relationships/hyperlink" Target="https://a.co/d/gYipiPN" TargetMode="External"/><Relationship Id="rId5" Type="http://schemas.openxmlformats.org/officeDocument/2006/relationships/hyperlink" Target="https://a.co/d/ixMAaXL" TargetMode="External"/><Relationship Id="rId10" Type="http://schemas.openxmlformats.org/officeDocument/2006/relationships/hyperlink" Target="https://koolance.com/quick-disconnect-no-spill-coupling-female-panel-barb-for-id-10mm-3-8in-stainless-steel-qd3h-f10-p-ss" TargetMode="External"/><Relationship Id="rId19" Type="http://schemas.openxmlformats.org/officeDocument/2006/relationships/hyperlink" Target="https://www.amazon.com/-/zh_TW/ZE129/dp/B0B4K19CKD" TargetMode="External"/><Relationship Id="rId31" Type="http://schemas.openxmlformats.org/officeDocument/2006/relationships/hyperlink" Target="https://www.mcmaster.com/69915K55" TargetMode="External"/><Relationship Id="rId44" Type="http://schemas.openxmlformats.org/officeDocument/2006/relationships/hyperlink" Target="https://a.co/d/eAy07QN" TargetMode="External"/><Relationship Id="rId52" Type="http://schemas.openxmlformats.org/officeDocument/2006/relationships/hyperlink" Target="https://a.co/d/dpGczBq" TargetMode="External"/><Relationship Id="rId4" Type="http://schemas.openxmlformats.org/officeDocument/2006/relationships/hyperlink" Target="https://www.uctronics.com/arducam-44-degree-2-3-c-mount-8mm-for-raspberry-pi-high-quality-camera.html" TargetMode="External"/><Relationship Id="rId9" Type="http://schemas.openxmlformats.org/officeDocument/2006/relationships/hyperlink" Target="https://a.co/d/5NP5mLV" TargetMode="External"/><Relationship Id="rId14" Type="http://schemas.openxmlformats.org/officeDocument/2006/relationships/hyperlink" Target="https://a.co/d/acEuazP" TargetMode="External"/><Relationship Id="rId22" Type="http://schemas.openxmlformats.org/officeDocument/2006/relationships/hyperlink" Target="https://www.aliexpress.us/item/2255799927423812.html?spm=a2g0o.order_list.order_list_main.79.20031802WhhDhc&amp;gatewayAdapt=glo2usa" TargetMode="External"/><Relationship Id="rId27" Type="http://schemas.openxmlformats.org/officeDocument/2006/relationships/hyperlink" Target="https://a.co/d/id4Gy8R" TargetMode="External"/><Relationship Id="rId30" Type="http://schemas.openxmlformats.org/officeDocument/2006/relationships/hyperlink" Target="https://www.digikey.com/en/products/detail/startech-com/HB31C3A1CME/21398515" TargetMode="External"/><Relationship Id="rId35" Type="http://schemas.openxmlformats.org/officeDocument/2006/relationships/hyperlink" Target="https://www.aliexpress.us/item/3256804167107799.html?spm=a2g0o.productlist.main.5.7e43Y0X9Y0X9ep&amp;algo_pvid=4c147f27-63e3-4669-a45b-8c59b39f5650&amp;algo_exp_id=4c147f27-63e3-4669-a45b-8c59b39f5650-2&amp;pdp_ext_f=%7B%22order%22%3A%2216%22%2C%22eval%22%3A%221%22%7D&amp;pdp_npi=4%40dis%21USD%214.95%213.71%21%21%214.95%213.71%21%40%2112000028877828761%21sea%21US%21127153643%21X&amp;curPageLogUid=8D4fh5Lk4IMw&amp;utparam-url=scene%3Asearch%7Cquery_from%3A" TargetMode="External"/><Relationship Id="rId43" Type="http://schemas.openxmlformats.org/officeDocument/2006/relationships/hyperlink" Target="https://a.co/d/gvftg9u" TargetMode="External"/><Relationship Id="rId48" Type="http://schemas.openxmlformats.org/officeDocument/2006/relationships/hyperlink" Target="https://www.digikey.com/en/products/detail/molex/0008500105/467815" TargetMode="External"/><Relationship Id="rId8" Type="http://schemas.openxmlformats.org/officeDocument/2006/relationships/hyperlink" Target="https://a.co/d/8AVTXUd" TargetMode="External"/><Relationship Id="rId51" Type="http://schemas.openxmlformats.org/officeDocument/2006/relationships/hyperlink" Target="https://www.amazon.com/Loctite-228191-Speedbonder-One-Part-Adhesive/dp/B002C2IVXM" TargetMode="External"/><Relationship Id="rId3" Type="http://schemas.openxmlformats.org/officeDocument/2006/relationships/hyperlink" Target="https://www.edmundoptics.com/p/allied-vision-alvium-1800-u-240c-123-235mp-c-mount-usb-31-color-camera/44760/" TargetMode="External"/><Relationship Id="rId12" Type="http://schemas.openxmlformats.org/officeDocument/2006/relationships/hyperlink" Target="https://a.co/d/fO6g5J2" TargetMode="External"/><Relationship Id="rId17" Type="http://schemas.openxmlformats.org/officeDocument/2006/relationships/hyperlink" Target="https://www.digikey.com/en/products/detail/mh-connectors/MHDCMR9-DB9S-K/16984223" TargetMode="External"/><Relationship Id="rId25" Type="http://schemas.openxmlformats.org/officeDocument/2006/relationships/hyperlink" Target="https://a.co/d/gl7cQ0c" TargetMode="External"/><Relationship Id="rId33" Type="http://schemas.openxmlformats.org/officeDocument/2006/relationships/hyperlink" Target="https://www.mcmaster.com/69915K53" TargetMode="External"/><Relationship Id="rId38" Type="http://schemas.openxmlformats.org/officeDocument/2006/relationships/hyperlink" Target="https://www.aliexpress.us/item/3256804336565137.html?spm=a2g0o.productlist.main.93.7e43Y0X9Y0X9ep&amp;algo_pvid=78b7f33b-a890-4a13-b0e2-26e6ef6c602c&amp;algo_exp_id=78b7f33b-a890-4a13-b0e2-26e6ef6c602c-46&amp;pdp_ext_f=%7B%22order%22%3A%2216%22%2C%22eval%22%3A%221%22%7D&amp;pdp_npi=4%40dis%21USD%216.49%214.87%21%21%216.49%214.87%21%40%2112000029466769085%21sea%21US%21127153643%21X&amp;curPageLogUid=mPXDGIDBtOZ1&amp;utparam-url=scene%3Asearch%7Cquery_from%3A" TargetMode="External"/><Relationship Id="rId46" Type="http://schemas.openxmlformats.org/officeDocument/2006/relationships/hyperlink" Target="https://www.digikey.com/en/products/detail/molex/0022013047/26435" TargetMode="External"/><Relationship Id="rId20" Type="http://schemas.openxmlformats.org/officeDocument/2006/relationships/hyperlink" Target="https://www.digikey.com/en/products/detail/nkk-switches/CKL12BTW01-006/1210503" TargetMode="External"/><Relationship Id="rId41" Type="http://schemas.openxmlformats.org/officeDocument/2006/relationships/hyperlink" Target="https://a.co/d/cg1FDeR" TargetMode="External"/><Relationship Id="rId54" Type="http://schemas.openxmlformats.org/officeDocument/2006/relationships/hyperlink" Target="https://www.digikey.com/en/products/detail/mg-chemicals/4901-454G/1278244" TargetMode="External"/><Relationship Id="rId1" Type="http://schemas.openxmlformats.org/officeDocument/2006/relationships/hyperlink" Target="https://www.amazon.com/dp/B0BHJF2VRN/ref=twister_B0C6N3GWW6?_encoding=UTF8&amp;th=1" TargetMode="External"/><Relationship Id="rId6" Type="http://schemas.openxmlformats.org/officeDocument/2006/relationships/hyperlink" Target="https://a.co/d/eh4Nm7Y" TargetMode="External"/><Relationship Id="rId15" Type="http://schemas.openxmlformats.org/officeDocument/2006/relationships/hyperlink" Target="https://a.co/d/4o9KyTE" TargetMode="External"/><Relationship Id="rId23" Type="http://schemas.openxmlformats.org/officeDocument/2006/relationships/hyperlink" Target="https://www.onedayglass.com/types-of-glass/tempered-glass/" TargetMode="External"/><Relationship Id="rId28" Type="http://schemas.openxmlformats.org/officeDocument/2006/relationships/hyperlink" Target="https://a.co/d/e1Le6bL" TargetMode="External"/><Relationship Id="rId36" Type="http://schemas.openxmlformats.org/officeDocument/2006/relationships/hyperlink" Target="https://www.aliexpress.us/item/3256804854730846.html?spm=a2g0o.productlist.main.1.7e43Y0X9Y0X9ep&amp;algo_pvid=8323414a-a450-4402-8b60-7375e067f427&amp;aem_p4p_detail=202503030912311749641700753000000261285&amp;algo_exp_id=8323414a-a450-4402-8b60-7375e067f427-0&amp;pdp_ext_f=%7B%22order%22%3A%2226%22%2C%22eval%22%3A%221%22%7D&amp;pdp_npi=4%40dis%21USD%215.45%214.09%21%21%215.45%214.09%21%40%2112000044722435681%21sea%21US%21127153643%21X&amp;curPageLogUid=CfJw4waL3gk1&amp;utparam-url=scene%3Asearch%7Cquery_from%3A&amp;search_p4p_id=202503030912311749641700753000000261285_1" TargetMode="External"/><Relationship Id="rId49" Type="http://schemas.openxmlformats.org/officeDocument/2006/relationships/hyperlink" Target="https://a.co/d/8aEdNg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port.com/p/10FC16PB.3" TargetMode="External"/><Relationship Id="rId13" Type="http://schemas.openxmlformats.org/officeDocument/2006/relationships/hyperlink" Target="https://www.thorlabs.com/thorproduct.cfm?partnumber=SM2F1" TargetMode="External"/><Relationship Id="rId18" Type="http://schemas.openxmlformats.org/officeDocument/2006/relationships/hyperlink" Target="https://www.digikey.com/en/products/detail/molex/0022232031/26669" TargetMode="External"/><Relationship Id="rId3" Type="http://schemas.openxmlformats.org/officeDocument/2006/relationships/hyperlink" Target="https://www.digikey.com/en/products/detail/norcomp-inc/780-M15-203L001/2269303" TargetMode="External"/><Relationship Id="rId7" Type="http://schemas.openxmlformats.org/officeDocument/2006/relationships/hyperlink" Target="https://www.aliexpress.us/item/3256807407279487.html?spm=a2g0o.detail.pcDetailTopMoreOtherSeller.4.2485X8ZFX8ZFQa&amp;gps-id=pcDetailTopMoreOtherSeller&amp;scm=1007.40050.354490.0&amp;scm_id=1007.40050.354490.0&amp;scm-url=1007.40050.354490.0&amp;pvid=dad8b775-8a61-47d7-84ec-0bbc159aabfc&amp;_t=gps-id:pcDetailTopMoreOtherSeller,scm-url:1007.40050.354490.0,pvid:dad8b775-8a61-47d7-84ec-0bbc159aabfc,tpp_buckets:668%232846%238112%231997&amp;pdp_ext_f=%7B%22order%22%3A%22-1%22%2C%22eval%22%3A%221%22%2C%22sceneId%22%3A%2230050%22%7D&amp;pdp_npi=4%40dis%21USD%21201.00%21201.00%21%21%21201.00%21201.00%21%40%2112000041425862116%21rec%21US%21127153643%21XZ&amp;utparam-url=scene%3ApcDetailTopMoreOtherSeller%7Cquery_from%3A" TargetMode="External"/><Relationship Id="rId12" Type="http://schemas.openxmlformats.org/officeDocument/2006/relationships/hyperlink" Target="https://www.thorlabs.com/thorproduct.cfm?partnumber=SM2T2" TargetMode="External"/><Relationship Id="rId17" Type="http://schemas.openxmlformats.org/officeDocument/2006/relationships/hyperlink" Target="https://www.digikey.com/en/products/detail/molex/0008520072/172046" TargetMode="External"/><Relationship Id="rId2" Type="http://schemas.openxmlformats.org/officeDocument/2006/relationships/hyperlink" Target="https://a.co/d/c7fwRcj" TargetMode="External"/><Relationship Id="rId16" Type="http://schemas.openxmlformats.org/officeDocument/2006/relationships/hyperlink" Target="https://www.digikey.com/en/products/detail/molex/0009508043/172004" TargetMode="External"/><Relationship Id="rId20" Type="http://schemas.openxmlformats.org/officeDocument/2006/relationships/hyperlink" Target="https://www.digikey.com/en/products/detail/molex/0008550102/172056" TargetMode="External"/><Relationship Id="rId1" Type="http://schemas.openxmlformats.org/officeDocument/2006/relationships/hyperlink" Target="https://a.co/d/1fMI9z2" TargetMode="External"/><Relationship Id="rId6" Type="http://schemas.openxmlformats.org/officeDocument/2006/relationships/hyperlink" Target="https://www.digikey.com/en/products/detail/umw/DS18B20/16705963" TargetMode="External"/><Relationship Id="rId11" Type="http://schemas.openxmlformats.org/officeDocument/2006/relationships/hyperlink" Target="https://www.thorlabs.com/thorproduct.cfm?partnumber=LA1399-A" TargetMode="External"/><Relationship Id="rId5" Type="http://schemas.openxmlformats.org/officeDocument/2006/relationships/hyperlink" Target="https://www.digikey.com/en/products/detail/norcomp-inc/SF6709/2269315" TargetMode="External"/><Relationship Id="rId15" Type="http://schemas.openxmlformats.org/officeDocument/2006/relationships/hyperlink" Target="https://www.digikey.com/en/products/detail/molex/0026604040/197447" TargetMode="External"/><Relationship Id="rId10" Type="http://schemas.openxmlformats.org/officeDocument/2006/relationships/hyperlink" Target="https://www.thorlabs.com/thorproduct.cfm?partnumber=LC1611-A" TargetMode="External"/><Relationship Id="rId19" Type="http://schemas.openxmlformats.org/officeDocument/2006/relationships/hyperlink" Target="https://www.digikey.com/en/products/detail/molex/0022012037/171992" TargetMode="External"/><Relationship Id="rId4" Type="http://schemas.openxmlformats.org/officeDocument/2006/relationships/hyperlink" Target="https://www.digikey.com/en/products/detail/keystone-electronics/7231-5/316672" TargetMode="External"/><Relationship Id="rId9" Type="http://schemas.openxmlformats.org/officeDocument/2006/relationships/hyperlink" Target="https://www.thorlabs.com/thorproduct.cfm?partnumber=SM2V15" TargetMode="External"/><Relationship Id="rId14" Type="http://schemas.openxmlformats.org/officeDocument/2006/relationships/hyperlink" Target="https://www.thorlabs.com/thorproduct.cfm?partnumber=SM2M2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ic.com/EN/rotary-encoder-id1102c.html" TargetMode="External"/><Relationship Id="rId2" Type="http://schemas.openxmlformats.org/officeDocument/2006/relationships/hyperlink" Target="https://www.posic.com/EN/codewheel-tpcd05-064.html" TargetMode="External"/><Relationship Id="rId1" Type="http://schemas.openxmlformats.org/officeDocument/2006/relationships/hyperlink" Target="https://www.digikey.com/en/products/detail/umw/DS18B20/16705963" TargetMode="External"/><Relationship Id="rId6" Type="http://schemas.openxmlformats.org/officeDocument/2006/relationships/hyperlink" Target="https://firstsurfacemirror.com/glass-first-surface-mirror/" TargetMode="External"/><Relationship Id="rId5" Type="http://schemas.openxmlformats.org/officeDocument/2006/relationships/hyperlink" Target="https://firstsurfacemirror.com/glass-first-surface-mirror/" TargetMode="External"/><Relationship Id="rId4" Type="http://schemas.openxmlformats.org/officeDocument/2006/relationships/hyperlink" Target="https://www.digikey.com/en/products/detail/portescap/3011223001/13997336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ctronics.com/arducam-44-degree-2-3-c-mount-8mm-for-raspberry-pi-high-quality-camera.html" TargetMode="External"/><Relationship Id="rId2" Type="http://schemas.openxmlformats.org/officeDocument/2006/relationships/hyperlink" Target="https://www.edmundoptics.com/p/allied-vision-alvium-1800-u-240c-123-235mp-c-mount-usb-31-color-camera/44760/" TargetMode="External"/><Relationship Id="rId1" Type="http://schemas.openxmlformats.org/officeDocument/2006/relationships/hyperlink" Target="https://www.arrow.com/en/products/900-13767-0000-000/nvidia" TargetMode="External"/><Relationship Id="rId6" Type="http://schemas.openxmlformats.org/officeDocument/2006/relationships/hyperlink" Target="https://a.co/d/fzgyb64" TargetMode="External"/><Relationship Id="rId5" Type="http://schemas.openxmlformats.org/officeDocument/2006/relationships/hyperlink" Target="https://a.co/d/6WzpG9H" TargetMode="External"/><Relationship Id="rId4" Type="http://schemas.openxmlformats.org/officeDocument/2006/relationships/hyperlink" Target="https://a.co/d/5nE3bl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DEWALT-15-Amp-Corded-8-1-4-in-Compact-Jobsite-Tablesaw-with-Compact-Table-Saw-Stand-DWE7485WS/313820771" TargetMode="External"/><Relationship Id="rId2" Type="http://schemas.openxmlformats.org/officeDocument/2006/relationships/hyperlink" Target="https://docs.google.com/spreadsheets/d/1ki0CnoJmJEgywxN-FGr52RpkWeqxNMFgW1os8waQ9fw/edit" TargetMode="External"/><Relationship Id="rId1" Type="http://schemas.openxmlformats.org/officeDocument/2006/relationships/hyperlink" Target="https://shop.carbide3d.com/collections/cnc-machines/products/shapeoko-hdm?variant=39378702532669" TargetMode="External"/><Relationship Id="rId6" Type="http://schemas.openxmlformats.org/officeDocument/2006/relationships/hyperlink" Target="https://www.elegoo.com/" TargetMode="External"/><Relationship Id="rId5" Type="http://schemas.openxmlformats.org/officeDocument/2006/relationships/hyperlink" Target="https://www.precisionmatthews.com/shop/pm-932v-milling-machine/" TargetMode="External"/><Relationship Id="rId4" Type="http://schemas.openxmlformats.org/officeDocument/2006/relationships/hyperlink" Target="https://www.harborfreight.com/power-tools/power-saws/band-saws-scroll-saws/horizontal-vertical-metal-cutting-bandsaw-93762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rborfreight.com/welding/protective-gear/3-piece-welders-leather-combo-set-94128.html" TargetMode="External"/><Relationship Id="rId13" Type="http://schemas.openxmlformats.org/officeDocument/2006/relationships/hyperlink" Target="https://www.harborfreight.com/8-in-mig-welding-pliers-63513.html" TargetMode="External"/><Relationship Id="rId18" Type="http://schemas.openxmlformats.org/officeDocument/2006/relationships/hyperlink" Target="https://www.harborfreight.com/welding/welding-accessories-tools/9-in-locking-welding-clamp-56629.html" TargetMode="External"/><Relationship Id="rId3" Type="http://schemas.openxmlformats.org/officeDocument/2006/relationships/hyperlink" Target="https://www.harborfreight.com/0035-in-er5356-mig-solid-welding-wire-1-lb-roll-63510.html" TargetMode="External"/><Relationship Id="rId21" Type="http://schemas.openxmlformats.org/officeDocument/2006/relationships/hyperlink" Target="https://www.harborfreight.com/welding/welding-accessories-tools/160-amp-spool-gun-63793.html" TargetMode="External"/><Relationship Id="rId7" Type="http://schemas.openxmlformats.org/officeDocument/2006/relationships/hyperlink" Target="https://www.harborfreight.com/professional-mig-welding-gloves-x-large-63488.html" TargetMode="External"/><Relationship Id="rId12" Type="http://schemas.openxmlformats.org/officeDocument/2006/relationships/hyperlink" Target="https://www.harborfreight.com/350-lb-capacity-welding-cart-56191.html" TargetMode="External"/><Relationship Id="rId17" Type="http://schemas.openxmlformats.org/officeDocument/2006/relationships/hyperlink" Target="https://www.harborfreight.com/welding/welding-accessories-tools/8-in-sheet-metal-clamp-56589.html" TargetMode="External"/><Relationship Id="rId2" Type="http://schemas.openxmlformats.org/officeDocument/2006/relationships/hyperlink" Target="https://www.harborfreight.com/welding/protective-gear/93-sq-in-auto-darkening-welding-helmet-58059.html" TargetMode="External"/><Relationship Id="rId16" Type="http://schemas.openxmlformats.org/officeDocument/2006/relationships/hyperlink" Target="https://www.harborfreight.com/6-inch-swivel-pad-lock-grip-pliers-39534.html" TargetMode="External"/><Relationship Id="rId20" Type="http://schemas.openxmlformats.org/officeDocument/2006/relationships/hyperlink" Target="https://www.harborfreight.com/welding/welding-accessories-tools/flat-soap-stones-5-piece-60633.html" TargetMode="External"/><Relationship Id="rId1" Type="http://schemas.openxmlformats.org/officeDocument/2006/relationships/hyperlink" Target="https://www.harborfreight.com/omnipro-220-industrial-multiprocess-welder-with-120240v-input-57812.html" TargetMode="External"/><Relationship Id="rId6" Type="http://schemas.openxmlformats.org/officeDocument/2006/relationships/hyperlink" Target="https://www.harborfreight.com/332-in-aws-er4043-tig-welding-rod-100-lb-63492.html" TargetMode="External"/><Relationship Id="rId11" Type="http://schemas.openxmlformats.org/officeDocument/2006/relationships/hyperlink" Target="https://www.harborfreight.com/welding/protective-gear/18-in-split-leather-sleeves-62351.html" TargetMode="External"/><Relationship Id="rId24" Type="http://schemas.openxmlformats.org/officeDocument/2006/relationships/hyperlink" Target="https://www.harborfreight.com/150-amp-tig-torch-63785.html" TargetMode="External"/><Relationship Id="rId5" Type="http://schemas.openxmlformats.org/officeDocument/2006/relationships/hyperlink" Target="https://www.harborfreight.com/332-in-aws-er5356-tig-welding-rod-1-lb-63502.html" TargetMode="External"/><Relationship Id="rId15" Type="http://schemas.openxmlformats.org/officeDocument/2006/relationships/hyperlink" Target="https://www.harborfreight.com/11-inch-swivel-pad-lock-grip-pliers-39535.html" TargetMode="External"/><Relationship Id="rId23" Type="http://schemas.openxmlformats.org/officeDocument/2006/relationships/hyperlink" Target="https://www.harborfreight.com/tig-parts-kit-63786.html" TargetMode="External"/><Relationship Id="rId10" Type="http://schemas.openxmlformats.org/officeDocument/2006/relationships/hyperlink" Target="https://www.harborfreight.com/welding/welding-accessories-tools/welding-brush-set-2-piece-63514.html" TargetMode="External"/><Relationship Id="rId19" Type="http://schemas.openxmlformats.org/officeDocument/2006/relationships/hyperlink" Target="https://www.harborfreight.com/welding/welding-accessories-tools/soapstone-marker-set-with-holder-4-piece-64070.html" TargetMode="External"/><Relationship Id="rId4" Type="http://schemas.openxmlformats.org/officeDocument/2006/relationships/hyperlink" Target="https://www.harborfreight.com/0035-in-er4043-mig-solid-welding-wire-1-lb-roll-63498.html" TargetMode="External"/><Relationship Id="rId9" Type="http://schemas.openxmlformats.org/officeDocument/2006/relationships/hyperlink" Target="https://www.harborfreight.com/welding/welding-accessories-tools/weldingchipping-hammer-63773.html" TargetMode="External"/><Relationship Id="rId14" Type="http://schemas.openxmlformats.org/officeDocument/2006/relationships/hyperlink" Target="https://www.harborfreight.com/welding/welding-accessories-tools/12-in-f-style-welding-clamp-63512.html" TargetMode="External"/><Relationship Id="rId22" Type="http://schemas.openxmlformats.org/officeDocument/2006/relationships/hyperlink" Target="https://www.harborfreight.com/tig-foot-pedal-remote-control-638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80000"/>
    <outlinePr summaryBelow="0" summaryRight="0"/>
  </sheetPr>
  <dimension ref="A1:G31"/>
  <sheetViews>
    <sheetView workbookViewId="0">
      <selection activeCell="A12" sqref="A12"/>
    </sheetView>
  </sheetViews>
  <sheetFormatPr defaultColWidth="12.6640625" defaultRowHeight="15.75" customHeight="1" x14ac:dyDescent="0.25"/>
  <cols>
    <col min="1" max="1" width="26" customWidth="1"/>
    <col min="5" max="5" width="11.44140625" customWidth="1"/>
    <col min="6" max="6" width="22.6640625" customWidth="1"/>
    <col min="7" max="7" width="55.88671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e">
        <f>SUM($D$2:$D27)</f>
        <v>#REF!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4">
        <v>0</v>
      </c>
      <c r="C2" s="5">
        <f>'Laser Module BOM'!D1</f>
        <v>7799.4899999999989</v>
      </c>
      <c r="D2" s="5">
        <f t="shared" ref="D2:D25" si="0">SUM(B2*C2)</f>
        <v>0</v>
      </c>
      <c r="E2" s="6" t="s">
        <v>7</v>
      </c>
      <c r="F2" s="6"/>
    </row>
    <row r="3" spans="1:7" x14ac:dyDescent="0.25">
      <c r="A3" s="3" t="s">
        <v>8</v>
      </c>
      <c r="B3" s="4">
        <v>0</v>
      </c>
      <c r="C3" s="5">
        <f>'Laser Cube BOM'!D1</f>
        <v>1197.5900000000001</v>
      </c>
      <c r="D3" s="5">
        <f t="shared" si="0"/>
        <v>0</v>
      </c>
      <c r="E3" s="6" t="s">
        <v>7</v>
      </c>
      <c r="F3" s="6"/>
    </row>
    <row r="4" spans="1:7" x14ac:dyDescent="0.25">
      <c r="A4" s="3" t="s">
        <v>9</v>
      </c>
      <c r="B4" s="4">
        <v>0</v>
      </c>
      <c r="C4" s="5">
        <f>'Galvo Tower BOM'!D1</f>
        <v>1051.24</v>
      </c>
      <c r="D4" s="5">
        <f t="shared" si="0"/>
        <v>0</v>
      </c>
      <c r="E4" s="6" t="s">
        <v>7</v>
      </c>
      <c r="F4" s="6"/>
    </row>
    <row r="5" spans="1:7" x14ac:dyDescent="0.25">
      <c r="A5" s="3" t="s">
        <v>10</v>
      </c>
      <c r="B5" s="4">
        <v>0</v>
      </c>
      <c r="C5" s="5" t="e">
        <f>#REF!</f>
        <v>#REF!</v>
      </c>
      <c r="D5" s="5" t="e">
        <f t="shared" si="0"/>
        <v>#REF!</v>
      </c>
      <c r="E5" s="6" t="s">
        <v>7</v>
      </c>
      <c r="F5" s="6"/>
    </row>
    <row r="6" spans="1:7" x14ac:dyDescent="0.25">
      <c r="A6" s="3" t="s">
        <v>11</v>
      </c>
      <c r="B6" s="4">
        <v>1</v>
      </c>
      <c r="C6" s="5">
        <f>'Master Project Hardware Purchas'!E1</f>
        <v>0</v>
      </c>
      <c r="D6" s="5">
        <f t="shared" si="0"/>
        <v>0</v>
      </c>
      <c r="E6" s="6" t="s">
        <v>7</v>
      </c>
      <c r="F6" s="6"/>
    </row>
    <row r="7" spans="1:7" x14ac:dyDescent="0.25">
      <c r="B7" s="4"/>
      <c r="C7" s="5"/>
      <c r="D7" s="5">
        <f t="shared" si="0"/>
        <v>0</v>
      </c>
      <c r="E7" s="6" t="s">
        <v>7</v>
      </c>
      <c r="F7" s="6"/>
    </row>
    <row r="8" spans="1:7" x14ac:dyDescent="0.25">
      <c r="B8" s="4"/>
      <c r="C8" s="5"/>
      <c r="D8" s="5">
        <f t="shared" si="0"/>
        <v>0</v>
      </c>
      <c r="E8" s="6" t="s">
        <v>7</v>
      </c>
      <c r="F8" s="6"/>
    </row>
    <row r="9" spans="1:7" x14ac:dyDescent="0.25">
      <c r="B9" s="4"/>
      <c r="C9" s="5"/>
      <c r="D9" s="5">
        <f t="shared" si="0"/>
        <v>0</v>
      </c>
      <c r="E9" s="6" t="s">
        <v>7</v>
      </c>
      <c r="F9" s="6"/>
    </row>
    <row r="10" spans="1:7" x14ac:dyDescent="0.25">
      <c r="B10" s="4"/>
      <c r="C10" s="5"/>
      <c r="D10" s="5">
        <f t="shared" si="0"/>
        <v>0</v>
      </c>
      <c r="E10" s="6" t="s">
        <v>7</v>
      </c>
      <c r="F10" s="6"/>
    </row>
    <row r="11" spans="1:7" x14ac:dyDescent="0.25">
      <c r="B11" s="4"/>
      <c r="C11" s="5"/>
      <c r="D11" s="5">
        <f t="shared" si="0"/>
        <v>0</v>
      </c>
      <c r="E11" s="6" t="s">
        <v>7</v>
      </c>
      <c r="F11" s="6"/>
    </row>
    <row r="12" spans="1:7" x14ac:dyDescent="0.25">
      <c r="B12" s="4"/>
      <c r="C12" s="5"/>
      <c r="D12" s="5">
        <f t="shared" si="0"/>
        <v>0</v>
      </c>
      <c r="E12" s="6" t="s">
        <v>7</v>
      </c>
      <c r="F12" s="6"/>
    </row>
    <row r="13" spans="1:7" x14ac:dyDescent="0.25">
      <c r="B13" s="4"/>
      <c r="C13" s="5"/>
      <c r="D13" s="5">
        <f t="shared" si="0"/>
        <v>0</v>
      </c>
      <c r="E13" s="6" t="s">
        <v>7</v>
      </c>
      <c r="F13" s="6"/>
    </row>
    <row r="14" spans="1:7" x14ac:dyDescent="0.25">
      <c r="B14" s="4"/>
      <c r="C14" s="5"/>
      <c r="D14" s="5">
        <f t="shared" si="0"/>
        <v>0</v>
      </c>
      <c r="E14" s="6" t="s">
        <v>7</v>
      </c>
      <c r="F14" s="6"/>
    </row>
    <row r="15" spans="1:7" x14ac:dyDescent="0.25">
      <c r="B15" s="4"/>
      <c r="C15" s="5"/>
      <c r="D15" s="5">
        <f t="shared" si="0"/>
        <v>0</v>
      </c>
      <c r="E15" s="6" t="s">
        <v>7</v>
      </c>
      <c r="F15" s="6"/>
    </row>
    <row r="16" spans="1:7" x14ac:dyDescent="0.25">
      <c r="B16" s="4"/>
      <c r="C16" s="5"/>
      <c r="D16" s="5">
        <f t="shared" si="0"/>
        <v>0</v>
      </c>
      <c r="E16" s="6" t="s">
        <v>7</v>
      </c>
      <c r="F16" s="6"/>
    </row>
    <row r="17" spans="1:7" x14ac:dyDescent="0.25">
      <c r="B17" s="4"/>
      <c r="C17" s="5"/>
      <c r="D17" s="5">
        <f t="shared" si="0"/>
        <v>0</v>
      </c>
      <c r="E17" s="6" t="s">
        <v>7</v>
      </c>
      <c r="F17" s="6"/>
    </row>
    <row r="18" spans="1:7" x14ac:dyDescent="0.25">
      <c r="B18" s="4"/>
      <c r="C18" s="5"/>
      <c r="D18" s="5">
        <f t="shared" si="0"/>
        <v>0</v>
      </c>
      <c r="E18" s="6" t="s">
        <v>7</v>
      </c>
      <c r="F18" s="6"/>
    </row>
    <row r="19" spans="1:7" x14ac:dyDescent="0.25">
      <c r="B19" s="4"/>
      <c r="C19" s="5"/>
      <c r="D19" s="5">
        <f t="shared" si="0"/>
        <v>0</v>
      </c>
      <c r="E19" s="6" t="s">
        <v>7</v>
      </c>
      <c r="F19" s="6"/>
    </row>
    <row r="20" spans="1:7" x14ac:dyDescent="0.25">
      <c r="B20" s="4"/>
      <c r="C20" s="5"/>
      <c r="D20" s="5">
        <f t="shared" si="0"/>
        <v>0</v>
      </c>
      <c r="E20" s="6" t="s">
        <v>7</v>
      </c>
      <c r="F20" s="6"/>
    </row>
    <row r="21" spans="1:7" x14ac:dyDescent="0.25">
      <c r="B21" s="4"/>
      <c r="C21" s="5"/>
      <c r="D21" s="5">
        <f t="shared" si="0"/>
        <v>0</v>
      </c>
      <c r="E21" s="6" t="s">
        <v>7</v>
      </c>
      <c r="F21" s="6"/>
    </row>
    <row r="22" spans="1:7" x14ac:dyDescent="0.25">
      <c r="B22" s="4"/>
      <c r="C22" s="5"/>
      <c r="D22" s="5">
        <f t="shared" si="0"/>
        <v>0</v>
      </c>
      <c r="E22" s="6" t="s">
        <v>7</v>
      </c>
      <c r="F22" s="6"/>
    </row>
    <row r="23" spans="1:7" x14ac:dyDescent="0.25">
      <c r="B23" s="4"/>
      <c r="C23" s="5"/>
      <c r="D23" s="5">
        <f t="shared" si="0"/>
        <v>0</v>
      </c>
      <c r="E23" s="6" t="s">
        <v>7</v>
      </c>
      <c r="F23" s="6"/>
    </row>
    <row r="24" spans="1:7" x14ac:dyDescent="0.25">
      <c r="B24" s="4"/>
      <c r="C24" s="5"/>
      <c r="D24" s="5">
        <f t="shared" si="0"/>
        <v>0</v>
      </c>
      <c r="E24" s="6" t="s">
        <v>7</v>
      </c>
      <c r="F24" s="6"/>
    </row>
    <row r="25" spans="1:7" x14ac:dyDescent="0.25">
      <c r="B25" s="4"/>
      <c r="C25" s="5"/>
      <c r="D25" s="5">
        <f t="shared" si="0"/>
        <v>0</v>
      </c>
      <c r="E25" s="6" t="s">
        <v>7</v>
      </c>
      <c r="F25" s="6"/>
    </row>
    <row r="26" spans="1:7" x14ac:dyDescent="0.25">
      <c r="A26" t="s">
        <v>399</v>
      </c>
      <c r="B26" s="4"/>
      <c r="C26" s="5" t="e">
        <f>SUM(C2:C6)</f>
        <v>#REF!</v>
      </c>
      <c r="D26" s="5"/>
      <c r="F26" s="6"/>
    </row>
    <row r="27" spans="1:7" x14ac:dyDescent="0.25">
      <c r="A27" s="7" t="s">
        <v>12</v>
      </c>
      <c r="B27" s="8"/>
      <c r="C27" s="9">
        <v>110</v>
      </c>
      <c r="D27" s="9">
        <f>SUM(B27*C27)</f>
        <v>0</v>
      </c>
      <c r="E27" s="7"/>
      <c r="F27" s="7"/>
      <c r="G27" s="7"/>
    </row>
    <row r="28" spans="1:7" x14ac:dyDescent="0.25">
      <c r="A28" s="10" t="s">
        <v>13</v>
      </c>
      <c r="B28" s="4"/>
      <c r="C28" s="5"/>
      <c r="D28" s="5"/>
      <c r="F28" s="6"/>
    </row>
    <row r="29" spans="1:7" x14ac:dyDescent="0.25">
      <c r="A29" s="11" t="e">
        <f>SUM(($D$1-D27)*0.0725)</f>
        <v>#REF!</v>
      </c>
      <c r="B29" s="4"/>
      <c r="C29" s="5"/>
      <c r="D29" s="5"/>
      <c r="F29" s="6"/>
    </row>
    <row r="30" spans="1:7" x14ac:dyDescent="0.25">
      <c r="A30" s="10" t="s">
        <v>14</v>
      </c>
      <c r="B30" s="4"/>
      <c r="C30" s="5"/>
      <c r="D30" s="5"/>
      <c r="F30" s="6"/>
    </row>
    <row r="31" spans="1:7" x14ac:dyDescent="0.25">
      <c r="A31" s="11" t="e">
        <f>SUM(A29+D1)</f>
        <v>#REF!</v>
      </c>
      <c r="B31" s="4"/>
      <c r="C31" s="5"/>
      <c r="D31" s="5"/>
      <c r="F31" s="6"/>
    </row>
  </sheetData>
  <conditionalFormatting sqref="B1:D1">
    <cfRule type="cellIs" dxfId="13" priority="1" operator="greaterThan">
      <formula>10000</formula>
    </cfRule>
  </conditionalFormatting>
  <hyperlinks>
    <hyperlink ref="A2" location="'Laser Module BOM'!A1" display="Laser Module" xr:uid="{00000000-0004-0000-0000-000000000000}"/>
    <hyperlink ref="A3" location="'Laser Cube BOM'!A1" display="Spare Laser Cube" xr:uid="{00000000-0004-0000-0000-000001000000}"/>
    <hyperlink ref="A4" location="'Galvo Tower BOM'!A1" display="Spare Galvo Tower" xr:uid="{00000000-0004-0000-0000-000002000000}"/>
    <hyperlink ref="A5" location="'HMI BOM'!A1" display="HMI" xr:uid="{00000000-0004-0000-0000-000003000000}"/>
    <hyperlink ref="A6" location="'Master Project Hardware Purchas'!A1" display="Hardware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80000"/>
    <outlinePr summaryBelow="0" summaryRight="0"/>
  </sheetPr>
  <dimension ref="A1:H11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6" customWidth="1"/>
    <col min="6" max="6" width="11.44140625" customWidth="1"/>
    <col min="7" max="7" width="22.6640625" customWidth="1"/>
    <col min="8" max="8" width="23.33203125" customWidth="1"/>
  </cols>
  <sheetData>
    <row r="1" spans="1:8" ht="13.8" x14ac:dyDescent="0.25">
      <c r="A1" s="1" t="s">
        <v>0</v>
      </c>
      <c r="B1" s="2" t="s">
        <v>1</v>
      </c>
      <c r="C1" s="2" t="s">
        <v>15</v>
      </c>
      <c r="D1" s="2" t="s">
        <v>2</v>
      </c>
      <c r="E1" s="2">
        <f>SUM($E$67:$E102)</f>
        <v>0</v>
      </c>
      <c r="F1" s="1" t="s">
        <v>3</v>
      </c>
      <c r="G1" s="1" t="s">
        <v>4</v>
      </c>
      <c r="H1" s="1" t="s">
        <v>5</v>
      </c>
    </row>
    <row r="2" spans="1:8" ht="13.2" x14ac:dyDescent="0.25">
      <c r="A2" s="12" t="s">
        <v>6</v>
      </c>
      <c r="B2" s="13">
        <f>SUM('Master Build BOM'!B2)</f>
        <v>0</v>
      </c>
      <c r="C2" s="4"/>
      <c r="D2" s="5"/>
      <c r="E2" s="5"/>
      <c r="F2" s="6"/>
      <c r="G2" s="14" t="s">
        <v>16</v>
      </c>
    </row>
    <row r="3" spans="1:8" ht="13.2" hidden="1" x14ac:dyDescent="0.25">
      <c r="A3" s="15" t="str">
        <f t="array" ref="A3:B18">'Hardware - Laser Module'!A2:B17</f>
        <v>M12 NL Nut</v>
      </c>
      <c r="B3" s="16">
        <v>4</v>
      </c>
      <c r="C3" s="4">
        <f t="shared" ref="C3:C18" si="0">SUM($B$2*B3)</f>
        <v>0</v>
      </c>
      <c r="D3" s="5"/>
      <c r="E3" s="5">
        <f t="shared" ref="E3:E18" si="1">SUM(C3*D3)</f>
        <v>0</v>
      </c>
      <c r="G3" s="6"/>
    </row>
    <row r="4" spans="1:8" ht="13.2" hidden="1" x14ac:dyDescent="0.25">
      <c r="A4" s="15" t="str">
        <v>M12 Washer</v>
      </c>
      <c r="B4" s="16">
        <v>8</v>
      </c>
      <c r="C4" s="4">
        <f t="shared" si="0"/>
        <v>0</v>
      </c>
      <c r="D4" s="5"/>
      <c r="E4" s="5">
        <f t="shared" si="1"/>
        <v>0</v>
      </c>
      <c r="G4" s="6"/>
    </row>
    <row r="5" spans="1:8" ht="13.2" hidden="1" x14ac:dyDescent="0.25">
      <c r="A5" s="15" t="str">
        <v>M12x35 SH Screw</v>
      </c>
      <c r="B5" s="16">
        <v>4</v>
      </c>
      <c r="C5" s="4">
        <f t="shared" si="0"/>
        <v>0</v>
      </c>
      <c r="D5" s="5"/>
      <c r="E5" s="5">
        <f t="shared" si="1"/>
        <v>0</v>
      </c>
      <c r="G5" s="6"/>
    </row>
    <row r="6" spans="1:8" ht="15" hidden="1" customHeight="1" x14ac:dyDescent="0.25">
      <c r="A6" s="15" t="str">
        <v>M3 NL Nut</v>
      </c>
      <c r="B6" s="16">
        <v>20</v>
      </c>
      <c r="C6" s="4">
        <f t="shared" si="0"/>
        <v>0</v>
      </c>
      <c r="D6" s="5"/>
      <c r="E6" s="5">
        <f t="shared" si="1"/>
        <v>0</v>
      </c>
      <c r="G6" s="6"/>
    </row>
    <row r="7" spans="1:8" ht="13.2" hidden="1" x14ac:dyDescent="0.25">
      <c r="A7" s="15" t="str">
        <v>M3 Washer</v>
      </c>
      <c r="B7" s="16">
        <v>20</v>
      </c>
      <c r="C7" s="4">
        <f t="shared" si="0"/>
        <v>0</v>
      </c>
      <c r="D7" s="5"/>
      <c r="E7" s="5">
        <f t="shared" si="1"/>
        <v>0</v>
      </c>
      <c r="G7" s="6"/>
    </row>
    <row r="8" spans="1:8" ht="13.2" hidden="1" x14ac:dyDescent="0.25">
      <c r="A8" s="15" t="str">
        <v>M3x10 BH Screw</v>
      </c>
      <c r="B8" s="16">
        <v>40</v>
      </c>
      <c r="C8" s="4">
        <f t="shared" si="0"/>
        <v>0</v>
      </c>
      <c r="D8" s="5"/>
      <c r="E8" s="5">
        <f t="shared" si="1"/>
        <v>0</v>
      </c>
      <c r="G8" s="6"/>
    </row>
    <row r="9" spans="1:8" ht="13.2" hidden="1" x14ac:dyDescent="0.25">
      <c r="A9" s="15" t="str">
        <v>M3x10 SH Screw</v>
      </c>
      <c r="B9" s="16">
        <v>16</v>
      </c>
      <c r="C9" s="4">
        <f t="shared" si="0"/>
        <v>0</v>
      </c>
      <c r="D9" s="5"/>
      <c r="E9" s="5">
        <f t="shared" si="1"/>
        <v>0</v>
      </c>
      <c r="G9" s="6"/>
    </row>
    <row r="10" spans="1:8" ht="13.2" hidden="1" x14ac:dyDescent="0.25">
      <c r="A10" s="15" t="str">
        <v>M3x12 CS Screw</v>
      </c>
      <c r="B10" s="16">
        <v>8</v>
      </c>
      <c r="C10" s="4">
        <f t="shared" si="0"/>
        <v>0</v>
      </c>
      <c r="D10" s="5"/>
      <c r="E10" s="5">
        <f t="shared" si="1"/>
        <v>0</v>
      </c>
      <c r="G10" s="6"/>
    </row>
    <row r="11" spans="1:8" ht="13.2" hidden="1" x14ac:dyDescent="0.25">
      <c r="A11" s="15" t="str">
        <v>M3x14 BH Screw</v>
      </c>
      <c r="B11" s="16">
        <v>3</v>
      </c>
      <c r="C11" s="4">
        <f t="shared" si="0"/>
        <v>0</v>
      </c>
      <c r="D11" s="5"/>
      <c r="E11" s="5">
        <f t="shared" si="1"/>
        <v>0</v>
      </c>
      <c r="G11" s="6"/>
    </row>
    <row r="12" spans="1:8" ht="13.2" hidden="1" x14ac:dyDescent="0.25">
      <c r="A12" s="15" t="str">
        <v>M3x16 CS Screw</v>
      </c>
      <c r="B12" s="16">
        <v>20</v>
      </c>
      <c r="C12" s="4">
        <f t="shared" si="0"/>
        <v>0</v>
      </c>
      <c r="D12" s="5"/>
      <c r="E12" s="5">
        <f t="shared" si="1"/>
        <v>0</v>
      </c>
      <c r="G12" s="6"/>
    </row>
    <row r="13" spans="1:8" ht="13.2" hidden="1" x14ac:dyDescent="0.25">
      <c r="A13" s="15" t="str">
        <v>M3x20 SH Screw</v>
      </c>
      <c r="B13" s="16">
        <v>4</v>
      </c>
      <c r="C13" s="4">
        <f t="shared" si="0"/>
        <v>0</v>
      </c>
      <c r="D13" s="5"/>
      <c r="E13" s="5">
        <f t="shared" si="1"/>
        <v>0</v>
      </c>
      <c r="G13" s="6"/>
    </row>
    <row r="14" spans="1:8" ht="13.2" hidden="1" x14ac:dyDescent="0.25">
      <c r="A14" s="15" t="str">
        <v>M4x16 CS Screw</v>
      </c>
      <c r="B14" s="16">
        <v>4</v>
      </c>
      <c r="C14" s="4">
        <f t="shared" si="0"/>
        <v>0</v>
      </c>
      <c r="D14" s="5"/>
      <c r="E14" s="5">
        <f t="shared" si="1"/>
        <v>0</v>
      </c>
      <c r="G14" s="6"/>
    </row>
    <row r="15" spans="1:8" ht="13.2" hidden="1" x14ac:dyDescent="0.25">
      <c r="A15" s="15" t="str">
        <v>M6x14 SH Screw</v>
      </c>
      <c r="B15" s="16">
        <v>4</v>
      </c>
      <c r="C15" s="4">
        <f t="shared" si="0"/>
        <v>0</v>
      </c>
      <c r="D15" s="5"/>
      <c r="E15" s="5">
        <f t="shared" si="1"/>
        <v>0</v>
      </c>
      <c r="G15" s="6"/>
    </row>
    <row r="16" spans="1:8" ht="13.2" hidden="1" x14ac:dyDescent="0.25">
      <c r="A16" s="15" t="str">
        <v>M6x16 BH Screw</v>
      </c>
      <c r="B16" s="16">
        <v>4</v>
      </c>
      <c r="C16" s="4">
        <f t="shared" si="0"/>
        <v>0</v>
      </c>
      <c r="D16" s="5"/>
      <c r="E16" s="5">
        <f t="shared" si="1"/>
        <v>0</v>
      </c>
      <c r="G16" s="6"/>
    </row>
    <row r="17" spans="1:7" ht="13.2" hidden="1" x14ac:dyDescent="0.25">
      <c r="A17" s="15" t="str">
        <v>M6x25 CS Screw</v>
      </c>
      <c r="B17" s="16">
        <v>27</v>
      </c>
      <c r="C17" s="4">
        <f t="shared" si="0"/>
        <v>0</v>
      </c>
      <c r="D17" s="5"/>
      <c r="E17" s="5">
        <f t="shared" si="1"/>
        <v>0</v>
      </c>
      <c r="G17" s="6"/>
    </row>
    <row r="18" spans="1:7" ht="13.2" hidden="1" x14ac:dyDescent="0.25">
      <c r="A18" s="15" t="str">
        <v>M6x30 CS Screw</v>
      </c>
      <c r="B18" s="16">
        <v>16</v>
      </c>
      <c r="C18" s="4">
        <f t="shared" si="0"/>
        <v>0</v>
      </c>
      <c r="D18" s="5"/>
      <c r="E18" s="5">
        <f t="shared" si="1"/>
        <v>0</v>
      </c>
      <c r="G18" s="6"/>
    </row>
    <row r="19" spans="1:7" ht="13.2" x14ac:dyDescent="0.25">
      <c r="A19" s="12" t="s">
        <v>32</v>
      </c>
      <c r="B19" s="13">
        <f>SUM('Master Build BOM'!B2+'Master Build BOM'!B3)</f>
        <v>0</v>
      </c>
      <c r="C19" s="4"/>
      <c r="D19" s="5"/>
      <c r="E19" s="5"/>
      <c r="G19" s="14" t="s">
        <v>33</v>
      </c>
    </row>
    <row r="20" spans="1:7" ht="13.2" hidden="1" x14ac:dyDescent="0.25">
      <c r="A20" s="15" t="str">
        <f t="array" ref="A20:B29">'Hardware - Laser Cube'!A2:B11</f>
        <v xml:space="preserve">2mmx8 Dowel Pin </v>
      </c>
      <c r="B20" s="16">
        <v>4</v>
      </c>
      <c r="C20" s="4">
        <f t="shared" ref="C20:C29" si="2">SUM($B$19*B20)</f>
        <v>0</v>
      </c>
      <c r="D20" s="5"/>
      <c r="E20" s="5">
        <f t="shared" ref="E20:E29" si="3">SUM(C20*D20)</f>
        <v>0</v>
      </c>
      <c r="G20" s="6"/>
    </row>
    <row r="21" spans="1:7" ht="13.2" hidden="1" x14ac:dyDescent="0.25">
      <c r="A21" s="15" t="str">
        <v>M2.5x6 BH Screw</v>
      </c>
      <c r="B21" s="16">
        <v>8</v>
      </c>
      <c r="C21" s="4">
        <f t="shared" si="2"/>
        <v>0</v>
      </c>
      <c r="D21" s="5"/>
      <c r="E21" s="5">
        <f t="shared" si="3"/>
        <v>0</v>
      </c>
      <c r="G21" s="6"/>
    </row>
    <row r="22" spans="1:7" ht="13.2" hidden="1" x14ac:dyDescent="0.25">
      <c r="A22" s="15" t="str">
        <v>M3 Washer</v>
      </c>
      <c r="B22" s="16">
        <v>9</v>
      </c>
      <c r="C22" s="4">
        <f t="shared" si="2"/>
        <v>0</v>
      </c>
      <c r="D22" s="5"/>
      <c r="E22" s="5">
        <f t="shared" si="3"/>
        <v>0</v>
      </c>
      <c r="G22" s="6"/>
    </row>
    <row r="23" spans="1:7" ht="13.2" hidden="1" x14ac:dyDescent="0.25">
      <c r="A23" s="15" t="str">
        <v>M3x10 SH Screw</v>
      </c>
      <c r="B23" s="16">
        <v>6</v>
      </c>
      <c r="C23" s="4">
        <f t="shared" si="2"/>
        <v>0</v>
      </c>
      <c r="D23" s="5"/>
      <c r="E23" s="5">
        <f t="shared" si="3"/>
        <v>0</v>
      </c>
      <c r="G23" s="6"/>
    </row>
    <row r="24" spans="1:7" ht="13.2" hidden="1" x14ac:dyDescent="0.25">
      <c r="A24" s="15" t="str">
        <v>M3x12 BH Screw</v>
      </c>
      <c r="B24" s="16">
        <v>1</v>
      </c>
      <c r="C24" s="4">
        <f t="shared" si="2"/>
        <v>0</v>
      </c>
      <c r="D24" s="5"/>
      <c r="E24" s="5">
        <f t="shared" si="3"/>
        <v>0</v>
      </c>
      <c r="G24" s="6"/>
    </row>
    <row r="25" spans="1:7" ht="13.2" hidden="1" x14ac:dyDescent="0.25">
      <c r="A25" s="15" t="str">
        <v>M3x14 SH Screw</v>
      </c>
      <c r="B25" s="16">
        <v>2</v>
      </c>
      <c r="C25" s="4">
        <f t="shared" si="2"/>
        <v>0</v>
      </c>
      <c r="D25" s="5"/>
      <c r="E25" s="5">
        <f t="shared" si="3"/>
        <v>0</v>
      </c>
      <c r="G25" s="6"/>
    </row>
    <row r="26" spans="1:7" ht="13.2" hidden="1" x14ac:dyDescent="0.25">
      <c r="A26" s="15" t="str">
        <v>M3x18 SH Screw</v>
      </c>
      <c r="B26" s="16">
        <v>8</v>
      </c>
      <c r="C26" s="4">
        <f t="shared" si="2"/>
        <v>0</v>
      </c>
      <c r="D26" s="5"/>
      <c r="E26" s="5">
        <f t="shared" si="3"/>
        <v>0</v>
      </c>
      <c r="G26" s="6"/>
    </row>
    <row r="27" spans="1:7" ht="13.2" hidden="1" x14ac:dyDescent="0.25">
      <c r="A27" s="15" t="str">
        <v>M3x6 SH Screw</v>
      </c>
      <c r="B27" s="16">
        <v>4</v>
      </c>
      <c r="C27" s="4">
        <f t="shared" si="2"/>
        <v>0</v>
      </c>
      <c r="D27" s="5"/>
      <c r="E27" s="5">
        <f t="shared" si="3"/>
        <v>0</v>
      </c>
      <c r="G27" s="6"/>
    </row>
    <row r="28" spans="1:7" ht="13.2" hidden="1" x14ac:dyDescent="0.25">
      <c r="A28" s="15" t="str">
        <v>M4x30 CS Screw</v>
      </c>
      <c r="B28" s="16">
        <v>1</v>
      </c>
      <c r="C28" s="4">
        <f t="shared" si="2"/>
        <v>0</v>
      </c>
      <c r="D28" s="5"/>
      <c r="E28" s="5">
        <f t="shared" si="3"/>
        <v>0</v>
      </c>
      <c r="G28" s="6"/>
    </row>
    <row r="29" spans="1:7" ht="13.2" hidden="1" x14ac:dyDescent="0.25">
      <c r="A29" s="15" t="str">
        <v>M5x6 Cone Set Screw</v>
      </c>
      <c r="B29" s="16">
        <v>2</v>
      </c>
      <c r="C29" s="4">
        <f t="shared" si="2"/>
        <v>0</v>
      </c>
      <c r="D29" s="5"/>
      <c r="E29" s="5">
        <f t="shared" si="3"/>
        <v>0</v>
      </c>
      <c r="G29" s="6"/>
    </row>
    <row r="30" spans="1:7" ht="13.2" x14ac:dyDescent="0.25">
      <c r="A30" s="12" t="s">
        <v>41</v>
      </c>
      <c r="B30" s="13">
        <f>SUM('Master Build BOM'!B2+'Master Build BOM'!B4)</f>
        <v>0</v>
      </c>
      <c r="C30" s="4"/>
      <c r="D30" s="5"/>
      <c r="E30" s="5"/>
      <c r="G30" s="14" t="s">
        <v>42</v>
      </c>
    </row>
    <row r="31" spans="1:7" ht="13.2" hidden="1" x14ac:dyDescent="0.25">
      <c r="A31" s="15" t="str">
        <f t="array" ref="A31:B35">'Hardware - Galvo Tower'!A2:B6</f>
        <v>M3 Washer</v>
      </c>
      <c r="B31" s="16">
        <v>13</v>
      </c>
      <c r="C31" s="4">
        <f t="shared" ref="C31:C35" si="4">SUM($B$30*B31)</f>
        <v>0</v>
      </c>
      <c r="D31" s="5"/>
      <c r="E31" s="5">
        <f t="shared" ref="E31:E35" si="5">SUM(C31*D31)</f>
        <v>0</v>
      </c>
      <c r="G31" s="6"/>
    </row>
    <row r="32" spans="1:7" ht="13.2" hidden="1" x14ac:dyDescent="0.25">
      <c r="A32" s="15" t="str">
        <v>M3x10 BH Screw</v>
      </c>
      <c r="B32" s="16">
        <v>21</v>
      </c>
      <c r="C32" s="4">
        <f t="shared" si="4"/>
        <v>0</v>
      </c>
      <c r="D32" s="5"/>
      <c r="E32" s="5">
        <f t="shared" si="5"/>
        <v>0</v>
      </c>
      <c r="G32" s="6"/>
    </row>
    <row r="33" spans="1:7" ht="13.2" hidden="1" x14ac:dyDescent="0.25">
      <c r="A33" s="15" t="str">
        <v>M6 Washer</v>
      </c>
      <c r="B33" s="16">
        <v>4</v>
      </c>
      <c r="C33" s="4">
        <f t="shared" si="4"/>
        <v>0</v>
      </c>
      <c r="D33" s="5"/>
      <c r="E33" s="5">
        <f t="shared" si="5"/>
        <v>0</v>
      </c>
      <c r="G33" s="6"/>
    </row>
    <row r="34" spans="1:7" ht="13.2" hidden="1" x14ac:dyDescent="0.25">
      <c r="A34" s="15" t="str">
        <v>M6x18 CS Screw</v>
      </c>
      <c r="B34" s="16">
        <v>4</v>
      </c>
      <c r="C34" s="4">
        <f t="shared" si="4"/>
        <v>0</v>
      </c>
      <c r="D34" s="5"/>
      <c r="E34" s="5">
        <f t="shared" si="5"/>
        <v>0</v>
      </c>
      <c r="G34" s="6"/>
    </row>
    <row r="35" spans="1:7" ht="13.2" hidden="1" x14ac:dyDescent="0.25">
      <c r="A35" s="15" t="str">
        <v>M6x50 BH Screw</v>
      </c>
      <c r="B35" s="16">
        <v>4</v>
      </c>
      <c r="C35" s="4">
        <f t="shared" si="4"/>
        <v>0</v>
      </c>
      <c r="D35" s="5"/>
      <c r="E35" s="5">
        <f t="shared" si="5"/>
        <v>0</v>
      </c>
      <c r="G35" s="6"/>
    </row>
    <row r="36" spans="1:7" ht="13.2" x14ac:dyDescent="0.25">
      <c r="A36" s="12" t="s">
        <v>10</v>
      </c>
      <c r="B36" s="13">
        <f>SUM('Master Build BOM'!B5)</f>
        <v>0</v>
      </c>
      <c r="C36" s="4"/>
      <c r="D36" s="5"/>
      <c r="E36" s="5"/>
      <c r="G36" s="14" t="s">
        <v>46</v>
      </c>
    </row>
    <row r="37" spans="1:7" ht="13.2" hidden="1" x14ac:dyDescent="0.25">
      <c r="A37" s="15" t="str">
        <f t="array" ref="A37:B46">'Hardware - HMI'!A2:B11</f>
        <v>M3 NL Nut</v>
      </c>
      <c r="B37" s="16">
        <v>8</v>
      </c>
      <c r="C37" s="4">
        <f t="shared" ref="C37:C46" si="6">SUM($B$36*B37)</f>
        <v>0</v>
      </c>
      <c r="D37" s="5"/>
      <c r="E37" s="5">
        <f t="shared" ref="E37:E46" si="7">SUM(C37*D37)</f>
        <v>0</v>
      </c>
      <c r="G37" s="6"/>
    </row>
    <row r="38" spans="1:7" ht="13.2" hidden="1" x14ac:dyDescent="0.25">
      <c r="A38" s="15" t="str">
        <v>M3 Washer</v>
      </c>
      <c r="B38" s="16">
        <v>12</v>
      </c>
      <c r="C38" s="4">
        <f t="shared" si="6"/>
        <v>0</v>
      </c>
      <c r="D38" s="5"/>
      <c r="E38" s="5">
        <f t="shared" si="7"/>
        <v>0</v>
      </c>
      <c r="G38" s="6"/>
    </row>
    <row r="39" spans="1:7" ht="13.2" hidden="1" x14ac:dyDescent="0.25">
      <c r="A39" s="15" t="str">
        <v>M3x10 SH Screw</v>
      </c>
      <c r="B39" s="16">
        <v>4</v>
      </c>
      <c r="C39" s="4">
        <f t="shared" si="6"/>
        <v>0</v>
      </c>
      <c r="D39" s="5"/>
      <c r="E39" s="5">
        <f t="shared" si="7"/>
        <v>0</v>
      </c>
      <c r="G39" s="6"/>
    </row>
    <row r="40" spans="1:7" ht="13.2" hidden="1" x14ac:dyDescent="0.25">
      <c r="A40" s="15" t="str">
        <v>M3x16 CS Screw</v>
      </c>
      <c r="B40" s="16">
        <v>8</v>
      </c>
      <c r="C40" s="4">
        <f t="shared" si="6"/>
        <v>0</v>
      </c>
      <c r="D40" s="5"/>
      <c r="E40" s="5">
        <f t="shared" si="7"/>
        <v>0</v>
      </c>
      <c r="G40" s="6"/>
    </row>
    <row r="41" spans="1:7" ht="13.2" hidden="1" x14ac:dyDescent="0.25">
      <c r="A41" s="15" t="str">
        <v>M3x6 CS Screw</v>
      </c>
      <c r="B41" s="16">
        <v>4</v>
      </c>
      <c r="C41" s="4">
        <f t="shared" si="6"/>
        <v>0</v>
      </c>
      <c r="D41" s="5"/>
      <c r="E41" s="5">
        <f t="shared" si="7"/>
        <v>0</v>
      </c>
      <c r="G41" s="6"/>
    </row>
    <row r="42" spans="1:7" ht="13.2" hidden="1" x14ac:dyDescent="0.25">
      <c r="A42" s="15" t="str">
        <v>M4 NL Nut</v>
      </c>
      <c r="B42" s="16">
        <v>4</v>
      </c>
      <c r="C42" s="4">
        <f t="shared" si="6"/>
        <v>0</v>
      </c>
      <c r="D42" s="5"/>
      <c r="E42" s="5">
        <f t="shared" si="7"/>
        <v>0</v>
      </c>
      <c r="G42" s="6"/>
    </row>
    <row r="43" spans="1:7" ht="13.2" hidden="1" x14ac:dyDescent="0.25">
      <c r="A43" s="15" t="str">
        <v>M4 Washer</v>
      </c>
      <c r="B43" s="16">
        <v>8</v>
      </c>
      <c r="C43" s="4">
        <f t="shared" si="6"/>
        <v>0</v>
      </c>
      <c r="D43" s="5"/>
      <c r="E43" s="5">
        <f t="shared" si="7"/>
        <v>0</v>
      </c>
      <c r="G43" s="6"/>
    </row>
    <row r="44" spans="1:7" ht="13.2" hidden="1" x14ac:dyDescent="0.25">
      <c r="A44" s="15" t="str">
        <v>M4x12 CS Screw</v>
      </c>
      <c r="B44" s="16">
        <v>6</v>
      </c>
      <c r="C44" s="4">
        <f t="shared" si="6"/>
        <v>0</v>
      </c>
      <c r="D44" s="5"/>
      <c r="E44" s="5">
        <f t="shared" si="7"/>
        <v>0</v>
      </c>
      <c r="G44" s="6"/>
    </row>
    <row r="45" spans="1:7" ht="13.2" hidden="1" x14ac:dyDescent="0.25">
      <c r="A45" s="15" t="str">
        <v>M4x16 BH Screw</v>
      </c>
      <c r="B45" s="16">
        <v>4</v>
      </c>
      <c r="C45" s="4">
        <f t="shared" si="6"/>
        <v>0</v>
      </c>
      <c r="D45" s="5"/>
      <c r="E45" s="5">
        <f t="shared" si="7"/>
        <v>0</v>
      </c>
      <c r="G45" s="6"/>
    </row>
    <row r="46" spans="1:7" ht="13.2" hidden="1" x14ac:dyDescent="0.25">
      <c r="A46" s="15" t="str">
        <v>M4x16 CS Screw</v>
      </c>
      <c r="B46" s="16">
        <v>4</v>
      </c>
      <c r="C46" s="4">
        <f t="shared" si="6"/>
        <v>0</v>
      </c>
      <c r="D46" s="5"/>
      <c r="E46" s="5">
        <f t="shared" si="7"/>
        <v>0</v>
      </c>
      <c r="G46" s="6"/>
    </row>
    <row r="47" spans="1:7" ht="13.2" x14ac:dyDescent="0.25">
      <c r="A47" s="12" t="s">
        <v>52</v>
      </c>
      <c r="B47" s="13">
        <v>0</v>
      </c>
      <c r="C47" s="4"/>
      <c r="D47" s="5"/>
      <c r="E47" s="5"/>
      <c r="G47" s="6" t="s">
        <v>53</v>
      </c>
    </row>
    <row r="48" spans="1:7" ht="13.2" hidden="1" x14ac:dyDescent="0.25">
      <c r="A48" s="6" t="s">
        <v>54</v>
      </c>
      <c r="B48" s="4">
        <v>1</v>
      </c>
      <c r="C48" s="4">
        <f t="shared" ref="C48:C65" si="8">SUM($B$47*B48)</f>
        <v>0</v>
      </c>
      <c r="D48" s="5"/>
      <c r="E48" s="5">
        <f t="shared" ref="E48:E65" si="9">SUM(C48*D48)</f>
        <v>0</v>
      </c>
      <c r="G48" s="6"/>
    </row>
    <row r="49" spans="1:7" ht="13.2" hidden="1" x14ac:dyDescent="0.25">
      <c r="A49" s="6" t="s">
        <v>55</v>
      </c>
      <c r="B49" s="4">
        <v>1</v>
      </c>
      <c r="C49" s="4">
        <f t="shared" si="8"/>
        <v>0</v>
      </c>
      <c r="D49" s="5"/>
      <c r="E49" s="5">
        <f t="shared" si="9"/>
        <v>0</v>
      </c>
      <c r="G49" s="6"/>
    </row>
    <row r="50" spans="1:7" ht="13.2" hidden="1" x14ac:dyDescent="0.25">
      <c r="A50" s="6" t="s">
        <v>56</v>
      </c>
      <c r="B50" s="4">
        <v>1</v>
      </c>
      <c r="C50" s="4">
        <f t="shared" si="8"/>
        <v>0</v>
      </c>
      <c r="D50" s="5"/>
      <c r="E50" s="5">
        <f t="shared" si="9"/>
        <v>0</v>
      </c>
      <c r="G50" s="6"/>
    </row>
    <row r="51" spans="1:7" ht="13.2" hidden="1" x14ac:dyDescent="0.25">
      <c r="A51" s="6" t="s">
        <v>57</v>
      </c>
      <c r="B51" s="4">
        <v>1</v>
      </c>
      <c r="C51" s="4">
        <f t="shared" si="8"/>
        <v>0</v>
      </c>
      <c r="D51" s="5"/>
      <c r="E51" s="5">
        <f t="shared" si="9"/>
        <v>0</v>
      </c>
      <c r="G51" s="6"/>
    </row>
    <row r="52" spans="1:7" ht="13.2" hidden="1" x14ac:dyDescent="0.25">
      <c r="A52" s="6" t="s">
        <v>58</v>
      </c>
      <c r="B52" s="4">
        <v>1</v>
      </c>
      <c r="C52" s="4">
        <f t="shared" si="8"/>
        <v>0</v>
      </c>
      <c r="D52" s="5"/>
      <c r="E52" s="5">
        <f t="shared" si="9"/>
        <v>0</v>
      </c>
      <c r="G52" s="6"/>
    </row>
    <row r="53" spans="1:7" ht="13.2" hidden="1" x14ac:dyDescent="0.25">
      <c r="A53" s="6" t="s">
        <v>59</v>
      </c>
      <c r="B53" s="4">
        <v>1</v>
      </c>
      <c r="C53" s="4">
        <f t="shared" si="8"/>
        <v>0</v>
      </c>
      <c r="D53" s="5"/>
      <c r="E53" s="5">
        <f t="shared" si="9"/>
        <v>0</v>
      </c>
      <c r="G53" s="6"/>
    </row>
    <row r="54" spans="1:7" ht="13.2" hidden="1" x14ac:dyDescent="0.25">
      <c r="B54" s="4"/>
      <c r="C54" s="4">
        <f t="shared" si="8"/>
        <v>0</v>
      </c>
      <c r="D54" s="5"/>
      <c r="E54" s="5">
        <f t="shared" si="9"/>
        <v>0</v>
      </c>
      <c r="G54" s="6"/>
    </row>
    <row r="55" spans="1:7" ht="13.2" hidden="1" x14ac:dyDescent="0.25">
      <c r="B55" s="4"/>
      <c r="C55" s="4">
        <f t="shared" si="8"/>
        <v>0</v>
      </c>
      <c r="D55" s="5"/>
      <c r="E55" s="5">
        <f t="shared" si="9"/>
        <v>0</v>
      </c>
      <c r="G55" s="6"/>
    </row>
    <row r="56" spans="1:7" ht="13.2" hidden="1" x14ac:dyDescent="0.25">
      <c r="B56" s="4"/>
      <c r="C56" s="4">
        <f t="shared" si="8"/>
        <v>0</v>
      </c>
      <c r="D56" s="5"/>
      <c r="E56" s="5">
        <f t="shared" si="9"/>
        <v>0</v>
      </c>
      <c r="G56" s="6"/>
    </row>
    <row r="57" spans="1:7" ht="13.2" hidden="1" x14ac:dyDescent="0.25">
      <c r="B57" s="4"/>
      <c r="C57" s="4">
        <f t="shared" si="8"/>
        <v>0</v>
      </c>
      <c r="D57" s="5"/>
      <c r="E57" s="5">
        <f t="shared" si="9"/>
        <v>0</v>
      </c>
      <c r="G57" s="6"/>
    </row>
    <row r="58" spans="1:7" ht="13.2" hidden="1" x14ac:dyDescent="0.25">
      <c r="B58" s="4"/>
      <c r="C58" s="4">
        <f t="shared" si="8"/>
        <v>0</v>
      </c>
      <c r="D58" s="5"/>
      <c r="E58" s="5">
        <f t="shared" si="9"/>
        <v>0</v>
      </c>
      <c r="G58" s="6"/>
    </row>
    <row r="59" spans="1:7" ht="13.2" hidden="1" x14ac:dyDescent="0.25">
      <c r="B59" s="4"/>
      <c r="C59" s="4">
        <f t="shared" si="8"/>
        <v>0</v>
      </c>
      <c r="D59" s="5"/>
      <c r="E59" s="5">
        <f t="shared" si="9"/>
        <v>0</v>
      </c>
      <c r="G59" s="6"/>
    </row>
    <row r="60" spans="1:7" ht="13.2" hidden="1" x14ac:dyDescent="0.25">
      <c r="B60" s="4"/>
      <c r="C60" s="4">
        <f t="shared" si="8"/>
        <v>0</v>
      </c>
      <c r="D60" s="5"/>
      <c r="E60" s="5">
        <f t="shared" si="9"/>
        <v>0</v>
      </c>
      <c r="G60" s="6"/>
    </row>
    <row r="61" spans="1:7" ht="13.2" hidden="1" x14ac:dyDescent="0.25">
      <c r="B61" s="4"/>
      <c r="C61" s="4">
        <f t="shared" si="8"/>
        <v>0</v>
      </c>
      <c r="D61" s="5"/>
      <c r="E61" s="5">
        <f t="shared" si="9"/>
        <v>0</v>
      </c>
      <c r="G61" s="6"/>
    </row>
    <row r="62" spans="1:7" ht="13.2" hidden="1" x14ac:dyDescent="0.25">
      <c r="B62" s="4"/>
      <c r="C62" s="4">
        <f t="shared" si="8"/>
        <v>0</v>
      </c>
      <c r="D62" s="5"/>
      <c r="E62" s="5">
        <f t="shared" si="9"/>
        <v>0</v>
      </c>
      <c r="G62" s="6"/>
    </row>
    <row r="63" spans="1:7" ht="13.2" hidden="1" x14ac:dyDescent="0.25">
      <c r="B63" s="4"/>
      <c r="C63" s="4">
        <f t="shared" si="8"/>
        <v>0</v>
      </c>
      <c r="D63" s="5"/>
      <c r="E63" s="5">
        <f t="shared" si="9"/>
        <v>0</v>
      </c>
      <c r="G63" s="6"/>
    </row>
    <row r="64" spans="1:7" ht="13.2" hidden="1" x14ac:dyDescent="0.25">
      <c r="B64" s="4"/>
      <c r="C64" s="4">
        <f t="shared" si="8"/>
        <v>0</v>
      </c>
      <c r="D64" s="5"/>
      <c r="E64" s="5">
        <f t="shared" si="9"/>
        <v>0</v>
      </c>
      <c r="G64" s="6"/>
    </row>
    <row r="65" spans="1:8" ht="13.2" hidden="1" x14ac:dyDescent="0.25">
      <c r="B65" s="4"/>
      <c r="C65" s="4">
        <f t="shared" si="8"/>
        <v>0</v>
      </c>
      <c r="D65" s="5"/>
      <c r="E65" s="5">
        <f t="shared" si="9"/>
        <v>0</v>
      </c>
      <c r="G65" s="6"/>
    </row>
    <row r="66" spans="1:8" ht="13.2" x14ac:dyDescent="0.25">
      <c r="A66" s="17" t="s">
        <v>60</v>
      </c>
      <c r="B66" s="17" t="s">
        <v>15</v>
      </c>
      <c r="C66" s="17" t="s">
        <v>61</v>
      </c>
      <c r="D66" s="17"/>
      <c r="E66" s="17"/>
      <c r="F66" s="17"/>
      <c r="G66" s="17"/>
      <c r="H66" s="17"/>
    </row>
    <row r="67" spans="1:8" ht="13.2" x14ac:dyDescent="0.25">
      <c r="A67" s="18" t="e">
        <f t="array" aca="1" ref="A67:B109" ca="1">_xludf.LET(
   uvs, _xludf.TOCOL(_xludf.UNIQUE(A2:A65), 1),
   _xludf.HSTACK(
      uvs,
      SUMIF(A2:A65, uvs, C2:C65)
   )
)</f>
        <v>#NAME?</v>
      </c>
      <c r="B67" s="19" t="e">
        <f ca="1"/>
        <v>#NAME?</v>
      </c>
      <c r="C67" s="19"/>
      <c r="D67" s="19"/>
      <c r="E67" s="19"/>
      <c r="F67" s="19"/>
      <c r="G67" s="19"/>
      <c r="H67" s="19"/>
    </row>
    <row r="68" spans="1:8" ht="13.2" x14ac:dyDescent="0.25">
      <c r="A68" s="6" t="e">
        <f ca="1"/>
        <v>#NAME?</v>
      </c>
      <c r="B68" s="4" t="e">
        <f ca="1"/>
        <v>#NAME?</v>
      </c>
      <c r="C68" s="4">
        <v>10</v>
      </c>
      <c r="D68" s="5">
        <v>6.93</v>
      </c>
      <c r="E68" s="5">
        <v>0</v>
      </c>
      <c r="F68" s="6" t="s">
        <v>7</v>
      </c>
      <c r="G68" s="20" t="s">
        <v>63</v>
      </c>
    </row>
    <row r="69" spans="1:8" ht="13.2" x14ac:dyDescent="0.25">
      <c r="A69" s="6" t="e">
        <f ca="1"/>
        <v>#NAME?</v>
      </c>
      <c r="B69" s="4" t="e">
        <f ca="1"/>
        <v>#NAME?</v>
      </c>
      <c r="C69" s="4">
        <v>25</v>
      </c>
      <c r="D69" s="5">
        <v>11.22</v>
      </c>
      <c r="E69" s="5">
        <v>0</v>
      </c>
      <c r="F69" s="6" t="s">
        <v>7</v>
      </c>
      <c r="G69" s="14" t="s">
        <v>64</v>
      </c>
    </row>
    <row r="70" spans="1:8" ht="13.2" x14ac:dyDescent="0.25">
      <c r="A70" s="6" t="e">
        <f ca="1"/>
        <v>#NAME?</v>
      </c>
      <c r="B70" s="4" t="e">
        <f ca="1"/>
        <v>#NAME?</v>
      </c>
      <c r="C70" s="4">
        <v>10</v>
      </c>
      <c r="D70" s="5">
        <v>15.28</v>
      </c>
      <c r="E70" s="5">
        <v>0</v>
      </c>
      <c r="F70" s="6" t="s">
        <v>7</v>
      </c>
      <c r="G70" s="20" t="s">
        <v>65</v>
      </c>
    </row>
    <row r="71" spans="1:8" ht="13.2" x14ac:dyDescent="0.25">
      <c r="A71" s="6" t="e">
        <f ca="1"/>
        <v>#NAME?</v>
      </c>
      <c r="B71" s="4" t="e">
        <f ca="1"/>
        <v>#NAME?</v>
      </c>
      <c r="C71" s="4">
        <v>100</v>
      </c>
      <c r="D71" s="5">
        <v>6.94</v>
      </c>
      <c r="E71" s="5">
        <v>0</v>
      </c>
      <c r="F71" s="6" t="s">
        <v>7</v>
      </c>
      <c r="G71" s="20" t="s">
        <v>66</v>
      </c>
    </row>
    <row r="72" spans="1:8" ht="13.2" x14ac:dyDescent="0.25">
      <c r="A72" s="6" t="e">
        <f ca="1"/>
        <v>#NAME?</v>
      </c>
      <c r="B72" s="4" t="e">
        <f ca="1"/>
        <v>#NAME?</v>
      </c>
      <c r="C72" s="4">
        <v>100</v>
      </c>
      <c r="D72" s="5">
        <v>2.19</v>
      </c>
      <c r="E72" s="5">
        <v>0</v>
      </c>
      <c r="F72" s="6" t="s">
        <v>7</v>
      </c>
      <c r="G72" s="20" t="s">
        <v>67</v>
      </c>
    </row>
    <row r="73" spans="1:8" ht="13.2" x14ac:dyDescent="0.25">
      <c r="A73" s="6" t="e">
        <f ca="1"/>
        <v>#NAME?</v>
      </c>
      <c r="B73" s="4" t="e">
        <f ca="1"/>
        <v>#NAME?</v>
      </c>
      <c r="C73" s="21">
        <v>100</v>
      </c>
      <c r="D73" s="22">
        <v>7.19</v>
      </c>
      <c r="E73" s="5">
        <v>0</v>
      </c>
      <c r="F73" s="6" t="s">
        <v>7</v>
      </c>
      <c r="G73" s="20" t="s">
        <v>68</v>
      </c>
    </row>
    <row r="74" spans="1:8" ht="13.2" x14ac:dyDescent="0.25">
      <c r="A74" s="6" t="e">
        <f ca="1"/>
        <v>#NAME?</v>
      </c>
      <c r="B74" s="4" t="e">
        <f ca="1"/>
        <v>#NAME?</v>
      </c>
      <c r="C74" s="4">
        <v>100</v>
      </c>
      <c r="D74" s="5">
        <v>6</v>
      </c>
      <c r="E74" s="5">
        <v>0</v>
      </c>
      <c r="F74" s="6" t="s">
        <v>7</v>
      </c>
      <c r="G74" s="20" t="s">
        <v>69</v>
      </c>
    </row>
    <row r="75" spans="1:8" ht="13.2" x14ac:dyDescent="0.25">
      <c r="A75" s="6" t="e">
        <f ca="1"/>
        <v>#NAME?</v>
      </c>
      <c r="B75" s="4" t="e">
        <f ca="1"/>
        <v>#NAME?</v>
      </c>
      <c r="C75" s="4">
        <v>100</v>
      </c>
      <c r="D75" s="5">
        <v>6.19</v>
      </c>
      <c r="E75" s="5">
        <v>0</v>
      </c>
      <c r="F75" s="6" t="s">
        <v>7</v>
      </c>
      <c r="G75" s="20" t="s">
        <v>70</v>
      </c>
    </row>
    <row r="76" spans="1:8" ht="13.2" x14ac:dyDescent="0.25">
      <c r="A76" s="6" t="e">
        <f ca="1"/>
        <v>#NAME?</v>
      </c>
      <c r="B76" s="4" t="e">
        <f ca="1"/>
        <v>#NAME?</v>
      </c>
      <c r="C76" s="21">
        <v>50</v>
      </c>
      <c r="D76" s="22">
        <v>7.9</v>
      </c>
      <c r="E76" s="5">
        <v>0</v>
      </c>
      <c r="F76" s="6" t="s">
        <v>7</v>
      </c>
      <c r="G76" s="20" t="s">
        <v>71</v>
      </c>
    </row>
    <row r="77" spans="1:8" ht="13.2" x14ac:dyDescent="0.25">
      <c r="A77" s="6" t="e">
        <f ca="1"/>
        <v>#NAME?</v>
      </c>
      <c r="B77" s="4" t="e">
        <f ca="1"/>
        <v>#NAME?</v>
      </c>
      <c r="C77" s="4">
        <v>100</v>
      </c>
      <c r="D77" s="5">
        <v>10</v>
      </c>
      <c r="E77" s="5">
        <v>0</v>
      </c>
      <c r="F77" s="6" t="s">
        <v>7</v>
      </c>
      <c r="G77" s="20" t="s">
        <v>72</v>
      </c>
    </row>
    <row r="78" spans="1:8" ht="13.2" x14ac:dyDescent="0.25">
      <c r="A78" s="6" t="e">
        <f ca="1"/>
        <v>#NAME?</v>
      </c>
      <c r="B78" s="4" t="e">
        <f ca="1"/>
        <v>#NAME?</v>
      </c>
      <c r="C78" s="4">
        <v>100</v>
      </c>
      <c r="D78" s="5">
        <v>8.18</v>
      </c>
      <c r="E78" s="5">
        <v>0</v>
      </c>
      <c r="F78" s="6" t="s">
        <v>7</v>
      </c>
      <c r="G78" s="20" t="s">
        <v>73</v>
      </c>
    </row>
    <row r="79" spans="1:8" ht="13.2" x14ac:dyDescent="0.25">
      <c r="A79" s="6" t="e">
        <f ca="1"/>
        <v>#NAME?</v>
      </c>
      <c r="B79" s="4" t="e">
        <f ca="1"/>
        <v>#NAME?</v>
      </c>
      <c r="C79" s="4">
        <v>100</v>
      </c>
      <c r="D79" s="5">
        <v>12.86</v>
      </c>
      <c r="E79" s="5">
        <v>0</v>
      </c>
      <c r="F79" s="6" t="s">
        <v>7</v>
      </c>
      <c r="G79" s="20" t="s">
        <v>74</v>
      </c>
    </row>
    <row r="80" spans="1:8" ht="13.2" x14ac:dyDescent="0.25">
      <c r="A80" s="6" t="e">
        <f ca="1"/>
        <v>#NAME?</v>
      </c>
      <c r="B80" s="4" t="e">
        <f ca="1"/>
        <v>#NAME?</v>
      </c>
      <c r="C80" s="4">
        <v>25</v>
      </c>
      <c r="D80" s="5">
        <v>7.41</v>
      </c>
      <c r="E80" s="5">
        <v>0</v>
      </c>
      <c r="F80" s="6" t="s">
        <v>7</v>
      </c>
      <c r="G80" s="20" t="s">
        <v>75</v>
      </c>
    </row>
    <row r="81" spans="1:8" ht="13.2" x14ac:dyDescent="0.25">
      <c r="A81" s="6" t="e">
        <f ca="1"/>
        <v>#NAME?</v>
      </c>
      <c r="B81" s="4" t="e">
        <f ca="1"/>
        <v>#NAME?</v>
      </c>
      <c r="C81" s="21">
        <v>25</v>
      </c>
      <c r="D81" s="22">
        <v>7.37</v>
      </c>
      <c r="E81" s="5">
        <v>0</v>
      </c>
      <c r="F81" s="6" t="s">
        <v>7</v>
      </c>
      <c r="G81" s="20" t="s">
        <v>76</v>
      </c>
    </row>
    <row r="82" spans="1:8" ht="13.2" x14ac:dyDescent="0.25">
      <c r="A82" s="6" t="e">
        <f ca="1"/>
        <v>#NAME?</v>
      </c>
      <c r="B82" s="4" t="e">
        <f ca="1"/>
        <v>#NAME?</v>
      </c>
      <c r="C82" s="4">
        <v>25</v>
      </c>
      <c r="D82" s="5">
        <v>7.85</v>
      </c>
      <c r="E82" s="5">
        <v>0</v>
      </c>
      <c r="F82" s="6" t="s">
        <v>7</v>
      </c>
      <c r="G82" s="20" t="s">
        <v>77</v>
      </c>
    </row>
    <row r="83" spans="1:8" ht="13.2" x14ac:dyDescent="0.25">
      <c r="A83" s="6" t="e">
        <f ca="1"/>
        <v>#NAME?</v>
      </c>
      <c r="B83" s="4" t="e">
        <f ca="1"/>
        <v>#NAME?</v>
      </c>
      <c r="C83" s="4">
        <v>25</v>
      </c>
      <c r="D83" s="5">
        <v>8.57</v>
      </c>
      <c r="E83" s="5">
        <v>0</v>
      </c>
      <c r="F83" s="6" t="s">
        <v>7</v>
      </c>
      <c r="G83" s="20" t="s">
        <v>78</v>
      </c>
    </row>
    <row r="84" spans="1:8" ht="13.2" x14ac:dyDescent="0.25">
      <c r="A84" s="18" t="e">
        <f ca="1"/>
        <v>#NAME?</v>
      </c>
      <c r="B84" s="19" t="e">
        <f ca="1"/>
        <v>#NAME?</v>
      </c>
      <c r="C84" s="19"/>
      <c r="D84" s="19"/>
      <c r="E84" s="19"/>
      <c r="F84" s="19"/>
      <c r="G84" s="19"/>
      <c r="H84" s="19"/>
    </row>
    <row r="85" spans="1:8" ht="13.2" x14ac:dyDescent="0.25">
      <c r="A85" s="6" t="e">
        <f ca="1"/>
        <v>#NAME?</v>
      </c>
      <c r="B85" s="4" t="e">
        <f ca="1"/>
        <v>#NAME?</v>
      </c>
      <c r="C85" s="21">
        <v>100</v>
      </c>
      <c r="D85" s="22">
        <v>15.21</v>
      </c>
      <c r="E85" s="5">
        <v>0</v>
      </c>
      <c r="F85" s="6" t="s">
        <v>7</v>
      </c>
      <c r="G85" s="20" t="s">
        <v>80</v>
      </c>
    </row>
    <row r="86" spans="1:8" ht="13.2" x14ac:dyDescent="0.25">
      <c r="A86" s="6" t="e">
        <f ca="1"/>
        <v>#NAME?</v>
      </c>
      <c r="B86" s="4" t="e">
        <f ca="1"/>
        <v>#NAME?</v>
      </c>
      <c r="C86" s="21">
        <v>25</v>
      </c>
      <c r="D86" s="22">
        <v>7.07</v>
      </c>
      <c r="E86" s="5">
        <v>0</v>
      </c>
      <c r="F86" s="6" t="s">
        <v>7</v>
      </c>
      <c r="G86" s="20" t="s">
        <v>81</v>
      </c>
    </row>
    <row r="87" spans="1:8" ht="13.2" x14ac:dyDescent="0.25">
      <c r="A87" s="6" t="e">
        <f ca="1"/>
        <v>#NAME?</v>
      </c>
      <c r="B87" s="4" t="e">
        <f ca="1"/>
        <v>#NAME?</v>
      </c>
      <c r="C87" s="21">
        <v>100</v>
      </c>
      <c r="D87" s="22">
        <v>6.77</v>
      </c>
      <c r="E87" s="5">
        <v>0</v>
      </c>
      <c r="F87" s="6" t="s">
        <v>7</v>
      </c>
      <c r="G87" s="20" t="s">
        <v>82</v>
      </c>
    </row>
    <row r="88" spans="1:8" ht="13.2" x14ac:dyDescent="0.25">
      <c r="A88" s="6" t="e">
        <f ca="1"/>
        <v>#NAME?</v>
      </c>
      <c r="B88" s="4" t="e">
        <f ca="1"/>
        <v>#NAME?</v>
      </c>
      <c r="C88" s="4">
        <v>100</v>
      </c>
      <c r="D88" s="5">
        <v>7.63</v>
      </c>
      <c r="E88" s="5">
        <v>0</v>
      </c>
      <c r="F88" s="6" t="s">
        <v>7</v>
      </c>
      <c r="G88" s="20" t="s">
        <v>83</v>
      </c>
    </row>
    <row r="89" spans="1:8" ht="13.2" x14ac:dyDescent="0.25">
      <c r="A89" s="6" t="e">
        <f ca="1"/>
        <v>#NAME?</v>
      </c>
      <c r="B89" s="4" t="e">
        <f ca="1"/>
        <v>#NAME?</v>
      </c>
      <c r="C89" s="4">
        <v>100</v>
      </c>
      <c r="D89" s="5">
        <v>7.63</v>
      </c>
      <c r="E89" s="5">
        <v>0</v>
      </c>
      <c r="F89" s="6" t="s">
        <v>7</v>
      </c>
      <c r="G89" s="20" t="s">
        <v>84</v>
      </c>
    </row>
    <row r="90" spans="1:8" ht="13.2" x14ac:dyDescent="0.25">
      <c r="A90" s="6" t="e">
        <f ca="1"/>
        <v>#NAME?</v>
      </c>
      <c r="B90" s="4" t="e">
        <f ca="1"/>
        <v>#NAME?</v>
      </c>
      <c r="C90" s="21">
        <v>100</v>
      </c>
      <c r="D90" s="22">
        <v>11.66</v>
      </c>
      <c r="E90" s="5">
        <v>0</v>
      </c>
      <c r="F90" s="6" t="s">
        <v>7</v>
      </c>
      <c r="G90" s="20" t="s">
        <v>85</v>
      </c>
    </row>
    <row r="91" spans="1:8" ht="13.2" x14ac:dyDescent="0.25">
      <c r="A91" s="6" t="e">
        <f ca="1"/>
        <v>#NAME?</v>
      </c>
      <c r="B91" s="4" t="e">
        <f ca="1"/>
        <v>#NAME?</v>
      </c>
      <c r="C91" s="21">
        <v>100</v>
      </c>
      <c r="D91" s="22">
        <v>26.04</v>
      </c>
      <c r="E91" s="5">
        <v>0</v>
      </c>
      <c r="F91" s="6" t="s">
        <v>7</v>
      </c>
      <c r="G91" s="20" t="s">
        <v>86</v>
      </c>
    </row>
    <row r="92" spans="1:8" ht="13.2" x14ac:dyDescent="0.25">
      <c r="A92" s="6" t="e">
        <f ca="1"/>
        <v>#NAME?</v>
      </c>
      <c r="B92" s="4" t="e">
        <f ca="1"/>
        <v>#NAME?</v>
      </c>
      <c r="C92" s="21">
        <v>25</v>
      </c>
      <c r="D92" s="22">
        <v>4.29</v>
      </c>
      <c r="E92" s="5">
        <v>0</v>
      </c>
      <c r="F92" s="6" t="s">
        <v>7</v>
      </c>
      <c r="G92" s="20" t="s">
        <v>87</v>
      </c>
    </row>
    <row r="93" spans="1:8" ht="13.2" x14ac:dyDescent="0.25">
      <c r="A93" s="18" t="e">
        <f ca="1"/>
        <v>#NAME?</v>
      </c>
      <c r="B93" s="19" t="e">
        <f ca="1"/>
        <v>#NAME?</v>
      </c>
      <c r="C93" s="19"/>
      <c r="D93" s="19"/>
      <c r="E93" s="19"/>
      <c r="F93" s="19"/>
      <c r="G93" s="19"/>
      <c r="H93" s="19"/>
    </row>
    <row r="94" spans="1:8" ht="13.2" x14ac:dyDescent="0.25">
      <c r="A94" s="6" t="e">
        <f ca="1"/>
        <v>#NAME?</v>
      </c>
      <c r="B94" s="4" t="e">
        <f ca="1"/>
        <v>#NAME?</v>
      </c>
      <c r="C94" s="4">
        <v>100</v>
      </c>
      <c r="D94" s="5">
        <v>6.41</v>
      </c>
      <c r="E94" s="5">
        <v>0</v>
      </c>
      <c r="F94" s="6" t="s">
        <v>7</v>
      </c>
      <c r="G94" s="20" t="s">
        <v>88</v>
      </c>
    </row>
    <row r="95" spans="1:8" ht="13.2" x14ac:dyDescent="0.25">
      <c r="A95" s="6" t="e">
        <f ca="1"/>
        <v>#NAME?</v>
      </c>
      <c r="B95" s="4" t="e">
        <f ca="1"/>
        <v>#NAME?</v>
      </c>
      <c r="C95" s="4">
        <v>25</v>
      </c>
      <c r="D95" s="5">
        <v>8.8800000000000008</v>
      </c>
      <c r="E95" s="5">
        <v>0</v>
      </c>
      <c r="F95" s="6" t="s">
        <v>7</v>
      </c>
      <c r="G95" s="20" t="s">
        <v>89</v>
      </c>
    </row>
    <row r="96" spans="1:8" ht="13.2" x14ac:dyDescent="0.25">
      <c r="A96" s="6" t="e">
        <f ca="1"/>
        <v>#NAME?</v>
      </c>
      <c r="B96" s="4" t="e">
        <f ca="1"/>
        <v>#NAME?</v>
      </c>
      <c r="C96" s="21">
        <v>10</v>
      </c>
      <c r="D96" s="22">
        <v>9.9600000000000009</v>
      </c>
      <c r="E96" s="5">
        <v>0</v>
      </c>
      <c r="F96" s="6" t="s">
        <v>7</v>
      </c>
      <c r="G96" s="20" t="s">
        <v>90</v>
      </c>
    </row>
    <row r="97" spans="1:8" ht="13.2" x14ac:dyDescent="0.25">
      <c r="A97" s="18" t="e">
        <f ca="1"/>
        <v>#NAME?</v>
      </c>
      <c r="B97" s="19" t="e">
        <f ca="1"/>
        <v>#NAME?</v>
      </c>
      <c r="C97" s="19"/>
      <c r="D97" s="19"/>
      <c r="E97" s="19"/>
      <c r="F97" s="19"/>
      <c r="G97" s="19"/>
      <c r="H97" s="19"/>
    </row>
    <row r="98" spans="1:8" ht="13.2" x14ac:dyDescent="0.25">
      <c r="A98" s="6" t="e">
        <f ca="1"/>
        <v>#NAME?</v>
      </c>
      <c r="B98" s="4" t="e">
        <f ca="1"/>
        <v>#NAME?</v>
      </c>
      <c r="C98" s="4">
        <v>100</v>
      </c>
      <c r="D98" s="5">
        <v>6.23</v>
      </c>
      <c r="E98" s="5">
        <v>0</v>
      </c>
      <c r="F98" s="6" t="s">
        <v>7</v>
      </c>
      <c r="G98" s="20" t="s">
        <v>91</v>
      </c>
    </row>
    <row r="99" spans="1:8" ht="13.2" x14ac:dyDescent="0.25">
      <c r="A99" s="6" t="e">
        <f ca="1"/>
        <v>#NAME?</v>
      </c>
      <c r="B99" s="4" t="e">
        <f ca="1"/>
        <v>#NAME?</v>
      </c>
      <c r="C99" s="4">
        <v>100</v>
      </c>
      <c r="D99" s="5">
        <v>7.03</v>
      </c>
      <c r="E99" s="5">
        <v>0</v>
      </c>
      <c r="F99" s="6" t="s">
        <v>7</v>
      </c>
      <c r="G99" s="20" t="s">
        <v>92</v>
      </c>
    </row>
    <row r="100" spans="1:8" ht="13.2" x14ac:dyDescent="0.25">
      <c r="A100" s="6" t="e">
        <f ca="1"/>
        <v>#NAME?</v>
      </c>
      <c r="B100" s="4" t="e">
        <f ca="1"/>
        <v>#NAME?</v>
      </c>
      <c r="C100" s="4">
        <v>100</v>
      </c>
      <c r="D100" s="5">
        <v>3.57</v>
      </c>
      <c r="E100" s="5">
        <v>0</v>
      </c>
      <c r="F100" s="6" t="s">
        <v>7</v>
      </c>
      <c r="G100" s="20" t="s">
        <v>93</v>
      </c>
    </row>
    <row r="101" spans="1:8" ht="13.2" x14ac:dyDescent="0.25">
      <c r="A101" s="6" t="e">
        <f ca="1"/>
        <v>#NAME?</v>
      </c>
      <c r="B101" s="4" t="e">
        <f ca="1"/>
        <v>#NAME?</v>
      </c>
      <c r="C101" s="4">
        <v>100</v>
      </c>
      <c r="D101" s="5">
        <v>11.62</v>
      </c>
      <c r="E101" s="5">
        <v>0</v>
      </c>
      <c r="F101" s="6" t="s">
        <v>7</v>
      </c>
      <c r="G101" s="20" t="s">
        <v>94</v>
      </c>
    </row>
    <row r="102" spans="1:8" ht="13.2" x14ac:dyDescent="0.25">
      <c r="A102" s="6" t="e">
        <f ca="1"/>
        <v>#NAME?</v>
      </c>
      <c r="B102" s="4" t="e">
        <f ca="1"/>
        <v>#NAME?</v>
      </c>
      <c r="C102" s="21">
        <v>100</v>
      </c>
      <c r="D102" s="22">
        <v>14.22</v>
      </c>
      <c r="E102" s="5">
        <v>0</v>
      </c>
      <c r="F102" s="6" t="s">
        <v>7</v>
      </c>
      <c r="G102" s="20" t="s">
        <v>95</v>
      </c>
    </row>
    <row r="103" spans="1:8" ht="13.2" x14ac:dyDescent="0.25">
      <c r="A103" s="18" t="e">
        <f ca="1"/>
        <v>#NAME?</v>
      </c>
      <c r="B103" s="19" t="e">
        <f ca="1"/>
        <v>#NAME?</v>
      </c>
      <c r="C103" s="19"/>
      <c r="D103" s="19"/>
      <c r="E103" s="23"/>
      <c r="F103" s="19"/>
      <c r="G103" s="19"/>
      <c r="H103" s="19"/>
    </row>
    <row r="104" spans="1:8" ht="13.2" x14ac:dyDescent="0.25">
      <c r="A104" s="6" t="e">
        <f ca="1"/>
        <v>#NAME?</v>
      </c>
      <c r="B104" s="4" t="e">
        <f ca="1"/>
        <v>#NAME?</v>
      </c>
      <c r="C104" s="4">
        <v>1</v>
      </c>
      <c r="D104" s="5"/>
      <c r="E104" s="5">
        <v>0</v>
      </c>
      <c r="F104" s="6" t="s">
        <v>7</v>
      </c>
      <c r="G104" s="6"/>
    </row>
    <row r="105" spans="1:8" ht="13.2" x14ac:dyDescent="0.25">
      <c r="A105" s="6" t="e">
        <f ca="1"/>
        <v>#NAME?</v>
      </c>
      <c r="B105" s="4" t="e">
        <f ca="1"/>
        <v>#NAME?</v>
      </c>
      <c r="C105" s="4">
        <v>1</v>
      </c>
      <c r="D105" s="5"/>
      <c r="E105" s="5">
        <v>0</v>
      </c>
      <c r="F105" s="6" t="s">
        <v>7</v>
      </c>
      <c r="G105" s="6"/>
    </row>
    <row r="106" spans="1:8" ht="13.2" x14ac:dyDescent="0.25">
      <c r="A106" s="6" t="e">
        <f ca="1"/>
        <v>#NAME?</v>
      </c>
      <c r="B106" s="4" t="e">
        <f ca="1"/>
        <v>#NAME?</v>
      </c>
      <c r="C106" s="4">
        <v>1</v>
      </c>
      <c r="D106" s="5"/>
      <c r="E106" s="5">
        <v>0</v>
      </c>
      <c r="F106" s="6" t="s">
        <v>7</v>
      </c>
      <c r="G106" s="6"/>
    </row>
    <row r="107" spans="1:8" ht="13.2" x14ac:dyDescent="0.25">
      <c r="A107" s="6" t="e">
        <f ca="1"/>
        <v>#NAME?</v>
      </c>
      <c r="B107" s="4" t="e">
        <f ca="1"/>
        <v>#NAME?</v>
      </c>
      <c r="C107" s="4">
        <v>1</v>
      </c>
      <c r="D107" s="5"/>
      <c r="E107" s="5">
        <v>0</v>
      </c>
      <c r="F107" s="6" t="s">
        <v>7</v>
      </c>
      <c r="G107" s="6"/>
    </row>
    <row r="108" spans="1:8" ht="13.2" x14ac:dyDescent="0.25">
      <c r="A108" s="6" t="e">
        <f ca="1"/>
        <v>#NAME?</v>
      </c>
      <c r="B108" s="4" t="e">
        <f ca="1"/>
        <v>#NAME?</v>
      </c>
      <c r="C108" s="4">
        <v>1</v>
      </c>
      <c r="D108" s="5"/>
      <c r="E108" s="5">
        <v>0</v>
      </c>
      <c r="F108" s="6" t="s">
        <v>7</v>
      </c>
      <c r="G108" s="6"/>
    </row>
    <row r="109" spans="1:8" ht="13.2" x14ac:dyDescent="0.25">
      <c r="A109" s="6" t="e">
        <f ca="1"/>
        <v>#NAME?</v>
      </c>
      <c r="B109" s="4" t="e">
        <f ca="1"/>
        <v>#NAME?</v>
      </c>
      <c r="C109" s="4">
        <v>1</v>
      </c>
      <c r="D109" s="5"/>
      <c r="E109" s="5">
        <v>0</v>
      </c>
      <c r="F109" s="6" t="s">
        <v>7</v>
      </c>
      <c r="G109" s="6"/>
    </row>
    <row r="110" spans="1:8" ht="13.2" x14ac:dyDescent="0.25">
      <c r="B110" s="4"/>
      <c r="C110" s="4">
        <v>1</v>
      </c>
      <c r="D110" s="5"/>
      <c r="E110" s="5">
        <v>0</v>
      </c>
      <c r="F110" s="6" t="s">
        <v>7</v>
      </c>
      <c r="G110" s="6"/>
    </row>
    <row r="111" spans="1:8" ht="13.2" x14ac:dyDescent="0.25">
      <c r="B111" s="4"/>
      <c r="C111" s="4">
        <v>1</v>
      </c>
      <c r="D111" s="5"/>
      <c r="E111" s="5">
        <v>0</v>
      </c>
      <c r="F111" s="6" t="s">
        <v>7</v>
      </c>
      <c r="G111" s="6"/>
    </row>
  </sheetData>
  <conditionalFormatting sqref="B1:E1">
    <cfRule type="cellIs" dxfId="12" priority="1" operator="greaterThan">
      <formula>10000</formula>
    </cfRule>
  </conditionalFormatting>
  <hyperlinks>
    <hyperlink ref="G2" location="'Hardware - Laser Module'!A1" display="Hardware - Laser Module" xr:uid="{00000000-0004-0000-0100-000000000000}"/>
    <hyperlink ref="G19" location="'Hardware - Laser Cube'!A1" display="Hardware - Laser Cube" xr:uid="{00000000-0004-0000-0100-000001000000}"/>
    <hyperlink ref="G30" location="'Hardware - Galvo Tower'!A1" display="Hardware - Galvo Tower" xr:uid="{00000000-0004-0000-0100-000002000000}"/>
    <hyperlink ref="G36" location="'Hardware - HMI'!A1" display="Hardware - HMI" xr:uid="{00000000-0004-0000-0100-000003000000}"/>
    <hyperlink ref="G68" r:id="rId1" xr:uid="{00000000-0004-0000-0100-000004000000}"/>
    <hyperlink ref="G69" r:id="rId2" xr:uid="{00000000-0004-0000-0100-000005000000}"/>
    <hyperlink ref="G70" r:id="rId3" xr:uid="{00000000-0004-0000-0100-000006000000}"/>
    <hyperlink ref="G71" r:id="rId4" xr:uid="{00000000-0004-0000-0100-000007000000}"/>
    <hyperlink ref="G72" r:id="rId5" xr:uid="{00000000-0004-0000-0100-000008000000}"/>
    <hyperlink ref="G73" r:id="rId6" xr:uid="{00000000-0004-0000-0100-000009000000}"/>
    <hyperlink ref="G74" r:id="rId7" xr:uid="{00000000-0004-0000-0100-00000A000000}"/>
    <hyperlink ref="G75" r:id="rId8" xr:uid="{00000000-0004-0000-0100-00000B000000}"/>
    <hyperlink ref="G76" r:id="rId9" xr:uid="{00000000-0004-0000-0100-00000C000000}"/>
    <hyperlink ref="G77" r:id="rId10" xr:uid="{00000000-0004-0000-0100-00000D000000}"/>
    <hyperlink ref="G78" r:id="rId11" xr:uid="{00000000-0004-0000-0100-00000E000000}"/>
    <hyperlink ref="G79" r:id="rId12" xr:uid="{00000000-0004-0000-0100-00000F000000}"/>
    <hyperlink ref="G80" r:id="rId13" xr:uid="{00000000-0004-0000-0100-000010000000}"/>
    <hyperlink ref="G81" r:id="rId14" xr:uid="{00000000-0004-0000-0100-000011000000}"/>
    <hyperlink ref="G82" r:id="rId15" xr:uid="{00000000-0004-0000-0100-000012000000}"/>
    <hyperlink ref="G83" r:id="rId16" xr:uid="{00000000-0004-0000-0100-000013000000}"/>
    <hyperlink ref="G85" r:id="rId17" xr:uid="{00000000-0004-0000-0100-000014000000}"/>
    <hyperlink ref="G86" r:id="rId18" xr:uid="{00000000-0004-0000-0100-000015000000}"/>
    <hyperlink ref="G87" r:id="rId19" xr:uid="{00000000-0004-0000-0100-000016000000}"/>
    <hyperlink ref="G88" r:id="rId20" xr:uid="{00000000-0004-0000-0100-000017000000}"/>
    <hyperlink ref="G89" r:id="rId21" xr:uid="{00000000-0004-0000-0100-000018000000}"/>
    <hyperlink ref="G90" r:id="rId22" xr:uid="{00000000-0004-0000-0100-000019000000}"/>
    <hyperlink ref="G91" r:id="rId23" xr:uid="{00000000-0004-0000-0100-00001A000000}"/>
    <hyperlink ref="G92" r:id="rId24" xr:uid="{00000000-0004-0000-0100-00001B000000}"/>
    <hyperlink ref="G94" r:id="rId25" xr:uid="{00000000-0004-0000-0100-00001C000000}"/>
    <hyperlink ref="G95" r:id="rId26" xr:uid="{00000000-0004-0000-0100-00001D000000}"/>
    <hyperlink ref="G96" r:id="rId27" xr:uid="{00000000-0004-0000-0100-00001E000000}"/>
    <hyperlink ref="G98" r:id="rId28" xr:uid="{00000000-0004-0000-0100-00001F000000}"/>
    <hyperlink ref="G99" r:id="rId29" xr:uid="{00000000-0004-0000-0100-000020000000}"/>
    <hyperlink ref="G100" r:id="rId30" xr:uid="{00000000-0004-0000-0100-000021000000}"/>
    <hyperlink ref="G101" r:id="rId31" xr:uid="{00000000-0004-0000-0100-000022000000}"/>
    <hyperlink ref="G102" r:id="rId32" xr:uid="{00000000-0004-0000-0100-00002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80000"/>
    <outlinePr summaryBelow="0" summaryRight="0"/>
  </sheetPr>
  <dimension ref="A1:G110"/>
  <sheetViews>
    <sheetView workbookViewId="0"/>
  </sheetViews>
  <sheetFormatPr defaultColWidth="12.6640625" defaultRowHeight="15.75" customHeight="1" x14ac:dyDescent="0.25"/>
  <cols>
    <col min="1" max="1" width="26" customWidth="1"/>
    <col min="5" max="5" width="11.44140625" customWidth="1"/>
    <col min="6" max="6" width="22.6640625" customWidth="1"/>
    <col min="7" max="7" width="23.33203125" customWidth="1"/>
  </cols>
  <sheetData>
    <row r="1" spans="1:7" ht="13.8" x14ac:dyDescent="0.25">
      <c r="A1" s="1" t="s">
        <v>0</v>
      </c>
      <c r="B1" s="2" t="s">
        <v>1</v>
      </c>
      <c r="C1" s="2" t="s">
        <v>2</v>
      </c>
      <c r="D1" s="2">
        <f>SUM($D$2:$D110)</f>
        <v>0</v>
      </c>
      <c r="E1" s="1" t="s">
        <v>3</v>
      </c>
      <c r="F1" s="1" t="s">
        <v>4</v>
      </c>
      <c r="G1" s="1" t="s">
        <v>5</v>
      </c>
    </row>
    <row r="2" spans="1:7" ht="13.2" x14ac:dyDescent="0.25">
      <c r="A2" s="6"/>
      <c r="B2" s="4"/>
      <c r="C2" s="5"/>
      <c r="D2" s="5">
        <f t="shared" ref="D2:D110" si="0">SUM(B2*C2)</f>
        <v>0</v>
      </c>
      <c r="E2" s="6" t="s">
        <v>7</v>
      </c>
      <c r="F2" s="6"/>
    </row>
    <row r="3" spans="1:7" ht="13.2" x14ac:dyDescent="0.25">
      <c r="A3" s="6"/>
      <c r="B3" s="4"/>
      <c r="C3" s="5"/>
      <c r="D3" s="5">
        <f t="shared" si="0"/>
        <v>0</v>
      </c>
      <c r="E3" s="6" t="s">
        <v>7</v>
      </c>
      <c r="F3" s="6"/>
    </row>
    <row r="4" spans="1:7" ht="13.2" x14ac:dyDescent="0.25">
      <c r="B4" s="4"/>
      <c r="C4" s="5"/>
      <c r="D4" s="5">
        <f t="shared" si="0"/>
        <v>0</v>
      </c>
      <c r="E4" s="6" t="s">
        <v>7</v>
      </c>
      <c r="F4" s="6"/>
    </row>
    <row r="5" spans="1:7" ht="15" customHeight="1" x14ac:dyDescent="0.25">
      <c r="B5" s="4"/>
      <c r="C5" s="5"/>
      <c r="D5" s="5">
        <f t="shared" si="0"/>
        <v>0</v>
      </c>
      <c r="E5" s="6" t="s">
        <v>7</v>
      </c>
      <c r="F5" s="6"/>
    </row>
    <row r="6" spans="1:7" ht="13.2" x14ac:dyDescent="0.25">
      <c r="B6" s="4"/>
      <c r="C6" s="5"/>
      <c r="D6" s="5">
        <f t="shared" si="0"/>
        <v>0</v>
      </c>
      <c r="E6" s="6" t="s">
        <v>7</v>
      </c>
      <c r="F6" s="6"/>
    </row>
    <row r="7" spans="1:7" ht="13.2" x14ac:dyDescent="0.25">
      <c r="B7" s="4"/>
      <c r="C7" s="5"/>
      <c r="D7" s="5">
        <f t="shared" si="0"/>
        <v>0</v>
      </c>
      <c r="E7" s="6" t="s">
        <v>7</v>
      </c>
      <c r="F7" s="6"/>
    </row>
    <row r="8" spans="1:7" ht="13.2" x14ac:dyDescent="0.25">
      <c r="B8" s="4"/>
      <c r="C8" s="5"/>
      <c r="D8" s="5">
        <f t="shared" si="0"/>
        <v>0</v>
      </c>
      <c r="E8" s="6" t="s">
        <v>7</v>
      </c>
      <c r="F8" s="6"/>
    </row>
    <row r="9" spans="1:7" ht="13.2" x14ac:dyDescent="0.25">
      <c r="B9" s="4"/>
      <c r="C9" s="5"/>
      <c r="D9" s="5">
        <f t="shared" si="0"/>
        <v>0</v>
      </c>
      <c r="E9" s="6" t="s">
        <v>7</v>
      </c>
      <c r="F9" s="6"/>
    </row>
    <row r="10" spans="1:7" ht="13.2" x14ac:dyDescent="0.25">
      <c r="B10" s="4"/>
      <c r="C10" s="5"/>
      <c r="D10" s="5">
        <f t="shared" si="0"/>
        <v>0</v>
      </c>
      <c r="E10" s="6" t="s">
        <v>7</v>
      </c>
      <c r="F10" s="6"/>
    </row>
    <row r="11" spans="1:7" ht="13.2" x14ac:dyDescent="0.25">
      <c r="B11" s="4"/>
      <c r="C11" s="5"/>
      <c r="D11" s="5">
        <f t="shared" si="0"/>
        <v>0</v>
      </c>
      <c r="E11" s="6" t="s">
        <v>7</v>
      </c>
      <c r="F11" s="6"/>
    </row>
    <row r="12" spans="1:7" ht="13.2" x14ac:dyDescent="0.25">
      <c r="B12" s="4"/>
      <c r="C12" s="5"/>
      <c r="D12" s="5">
        <f t="shared" si="0"/>
        <v>0</v>
      </c>
      <c r="E12" s="6" t="s">
        <v>7</v>
      </c>
      <c r="F12" s="6"/>
    </row>
    <row r="13" spans="1:7" ht="13.2" x14ac:dyDescent="0.25">
      <c r="B13" s="4"/>
      <c r="C13" s="5"/>
      <c r="D13" s="5">
        <f t="shared" si="0"/>
        <v>0</v>
      </c>
      <c r="E13" s="6" t="s">
        <v>7</v>
      </c>
      <c r="F13" s="6"/>
    </row>
    <row r="14" spans="1:7" ht="13.2" x14ac:dyDescent="0.25">
      <c r="B14" s="4"/>
      <c r="C14" s="5"/>
      <c r="D14" s="5">
        <f t="shared" si="0"/>
        <v>0</v>
      </c>
      <c r="E14" s="6" t="s">
        <v>7</v>
      </c>
      <c r="F14" s="6"/>
    </row>
    <row r="15" spans="1:7" ht="13.2" x14ac:dyDescent="0.25">
      <c r="B15" s="4"/>
      <c r="C15" s="5"/>
      <c r="D15" s="5">
        <f t="shared" si="0"/>
        <v>0</v>
      </c>
      <c r="E15" s="6" t="s">
        <v>7</v>
      </c>
      <c r="F15" s="6"/>
    </row>
    <row r="16" spans="1:7" ht="13.2" x14ac:dyDescent="0.25">
      <c r="B16" s="4"/>
      <c r="C16" s="5"/>
      <c r="D16" s="5">
        <f t="shared" si="0"/>
        <v>0</v>
      </c>
      <c r="E16" s="6" t="s">
        <v>7</v>
      </c>
      <c r="F16" s="6"/>
    </row>
    <row r="17" spans="2:6" ht="13.2" x14ac:dyDescent="0.25">
      <c r="B17" s="4"/>
      <c r="C17" s="5"/>
      <c r="D17" s="5">
        <f t="shared" si="0"/>
        <v>0</v>
      </c>
      <c r="E17" s="6" t="s">
        <v>7</v>
      </c>
      <c r="F17" s="6"/>
    </row>
    <row r="18" spans="2:6" ht="13.2" x14ac:dyDescent="0.25">
      <c r="B18" s="4"/>
      <c r="C18" s="5"/>
      <c r="D18" s="5">
        <f t="shared" si="0"/>
        <v>0</v>
      </c>
      <c r="E18" s="6" t="s">
        <v>7</v>
      </c>
      <c r="F18" s="6"/>
    </row>
    <row r="19" spans="2:6" ht="13.2" x14ac:dyDescent="0.25">
      <c r="B19" s="4"/>
      <c r="C19" s="5"/>
      <c r="D19" s="5">
        <f t="shared" si="0"/>
        <v>0</v>
      </c>
      <c r="E19" s="6" t="s">
        <v>7</v>
      </c>
      <c r="F19" s="6"/>
    </row>
    <row r="20" spans="2:6" ht="13.2" x14ac:dyDescent="0.25">
      <c r="B20" s="4"/>
      <c r="C20" s="5"/>
      <c r="D20" s="5">
        <f t="shared" si="0"/>
        <v>0</v>
      </c>
      <c r="E20" s="6" t="s">
        <v>7</v>
      </c>
      <c r="F20" s="6"/>
    </row>
    <row r="21" spans="2:6" ht="13.2" x14ac:dyDescent="0.25">
      <c r="B21" s="4"/>
      <c r="C21" s="5"/>
      <c r="D21" s="5">
        <f t="shared" si="0"/>
        <v>0</v>
      </c>
      <c r="E21" s="6" t="s">
        <v>7</v>
      </c>
      <c r="F21" s="6"/>
    </row>
    <row r="22" spans="2:6" ht="13.2" x14ac:dyDescent="0.25">
      <c r="B22" s="4"/>
      <c r="C22" s="5"/>
      <c r="D22" s="5">
        <f t="shared" si="0"/>
        <v>0</v>
      </c>
      <c r="E22" s="6" t="s">
        <v>7</v>
      </c>
      <c r="F22" s="6"/>
    </row>
    <row r="23" spans="2:6" ht="13.2" x14ac:dyDescent="0.25">
      <c r="B23" s="4"/>
      <c r="C23" s="5"/>
      <c r="D23" s="5">
        <f t="shared" si="0"/>
        <v>0</v>
      </c>
      <c r="E23" s="6" t="s">
        <v>7</v>
      </c>
      <c r="F23" s="6"/>
    </row>
    <row r="24" spans="2:6" ht="13.2" x14ac:dyDescent="0.25">
      <c r="B24" s="4"/>
      <c r="C24" s="5"/>
      <c r="D24" s="5">
        <f t="shared" si="0"/>
        <v>0</v>
      </c>
      <c r="E24" s="6" t="s">
        <v>7</v>
      </c>
      <c r="F24" s="6"/>
    </row>
    <row r="25" spans="2:6" ht="13.2" x14ac:dyDescent="0.25">
      <c r="B25" s="4"/>
      <c r="C25" s="5"/>
      <c r="D25" s="5">
        <f t="shared" si="0"/>
        <v>0</v>
      </c>
      <c r="E25" s="6" t="s">
        <v>7</v>
      </c>
      <c r="F25" s="6"/>
    </row>
    <row r="26" spans="2:6" ht="13.2" x14ac:dyDescent="0.25">
      <c r="B26" s="4"/>
      <c r="C26" s="5"/>
      <c r="D26" s="5">
        <f t="shared" si="0"/>
        <v>0</v>
      </c>
      <c r="E26" s="6" t="s">
        <v>7</v>
      </c>
      <c r="F26" s="6"/>
    </row>
    <row r="27" spans="2:6" ht="13.2" x14ac:dyDescent="0.25">
      <c r="B27" s="4"/>
      <c r="C27" s="5"/>
      <c r="D27" s="5">
        <f t="shared" si="0"/>
        <v>0</v>
      </c>
      <c r="E27" s="6" t="s">
        <v>7</v>
      </c>
      <c r="F27" s="6"/>
    </row>
    <row r="28" spans="2:6" ht="13.2" x14ac:dyDescent="0.25">
      <c r="B28" s="4"/>
      <c r="C28" s="5"/>
      <c r="D28" s="5">
        <f t="shared" si="0"/>
        <v>0</v>
      </c>
      <c r="E28" s="6" t="s">
        <v>7</v>
      </c>
      <c r="F28" s="6"/>
    </row>
    <row r="29" spans="2:6" ht="13.2" x14ac:dyDescent="0.25">
      <c r="B29" s="4"/>
      <c r="C29" s="5"/>
      <c r="D29" s="5">
        <f t="shared" si="0"/>
        <v>0</v>
      </c>
      <c r="E29" s="6" t="s">
        <v>7</v>
      </c>
      <c r="F29" s="6"/>
    </row>
    <row r="30" spans="2:6" ht="13.2" x14ac:dyDescent="0.25">
      <c r="B30" s="4"/>
      <c r="C30" s="5"/>
      <c r="D30" s="5">
        <f t="shared" si="0"/>
        <v>0</v>
      </c>
      <c r="E30" s="6" t="s">
        <v>7</v>
      </c>
      <c r="F30" s="6"/>
    </row>
    <row r="31" spans="2:6" ht="13.2" x14ac:dyDescent="0.25">
      <c r="B31" s="4"/>
      <c r="C31" s="5"/>
      <c r="D31" s="5">
        <f t="shared" si="0"/>
        <v>0</v>
      </c>
      <c r="E31" s="6" t="s">
        <v>7</v>
      </c>
      <c r="F31" s="6"/>
    </row>
    <row r="32" spans="2:6" ht="13.2" x14ac:dyDescent="0.25">
      <c r="B32" s="4"/>
      <c r="C32" s="5"/>
      <c r="D32" s="5">
        <f t="shared" si="0"/>
        <v>0</v>
      </c>
      <c r="E32" s="6" t="s">
        <v>7</v>
      </c>
      <c r="F32" s="6"/>
    </row>
    <row r="33" spans="2:6" ht="13.2" x14ac:dyDescent="0.25">
      <c r="B33" s="4"/>
      <c r="C33" s="5"/>
      <c r="D33" s="5">
        <f t="shared" si="0"/>
        <v>0</v>
      </c>
      <c r="E33" s="6" t="s">
        <v>7</v>
      </c>
      <c r="F33" s="6"/>
    </row>
    <row r="34" spans="2:6" ht="13.2" x14ac:dyDescent="0.25">
      <c r="B34" s="4"/>
      <c r="C34" s="5"/>
      <c r="D34" s="5">
        <f t="shared" si="0"/>
        <v>0</v>
      </c>
      <c r="E34" s="6" t="s">
        <v>7</v>
      </c>
      <c r="F34" s="6"/>
    </row>
    <row r="35" spans="2:6" ht="13.2" x14ac:dyDescent="0.25">
      <c r="B35" s="4"/>
      <c r="C35" s="5"/>
      <c r="D35" s="5">
        <f t="shared" si="0"/>
        <v>0</v>
      </c>
      <c r="E35" s="6" t="s">
        <v>7</v>
      </c>
      <c r="F35" s="6"/>
    </row>
    <row r="36" spans="2:6" ht="13.2" x14ac:dyDescent="0.25">
      <c r="B36" s="4"/>
      <c r="C36" s="5"/>
      <c r="D36" s="5">
        <f t="shared" si="0"/>
        <v>0</v>
      </c>
      <c r="E36" s="6" t="s">
        <v>7</v>
      </c>
      <c r="F36" s="6"/>
    </row>
    <row r="37" spans="2:6" ht="13.2" x14ac:dyDescent="0.25">
      <c r="B37" s="4"/>
      <c r="C37" s="5"/>
      <c r="D37" s="5">
        <f t="shared" si="0"/>
        <v>0</v>
      </c>
      <c r="E37" s="6" t="s">
        <v>7</v>
      </c>
      <c r="F37" s="6"/>
    </row>
    <row r="38" spans="2:6" ht="13.2" x14ac:dyDescent="0.25">
      <c r="B38" s="4"/>
      <c r="C38" s="5"/>
      <c r="D38" s="5">
        <f t="shared" si="0"/>
        <v>0</v>
      </c>
      <c r="E38" s="6" t="s">
        <v>7</v>
      </c>
      <c r="F38" s="6"/>
    </row>
    <row r="39" spans="2:6" ht="13.2" x14ac:dyDescent="0.25">
      <c r="B39" s="4"/>
      <c r="C39" s="5"/>
      <c r="D39" s="5">
        <f t="shared" si="0"/>
        <v>0</v>
      </c>
      <c r="E39" s="6" t="s">
        <v>7</v>
      </c>
      <c r="F39" s="6"/>
    </row>
    <row r="40" spans="2:6" ht="13.2" x14ac:dyDescent="0.25">
      <c r="B40" s="4"/>
      <c r="C40" s="5"/>
      <c r="D40" s="5">
        <f t="shared" si="0"/>
        <v>0</v>
      </c>
      <c r="E40" s="6" t="s">
        <v>7</v>
      </c>
      <c r="F40" s="6"/>
    </row>
    <row r="41" spans="2:6" ht="13.2" x14ac:dyDescent="0.25">
      <c r="B41" s="4"/>
      <c r="C41" s="5"/>
      <c r="D41" s="5">
        <f t="shared" si="0"/>
        <v>0</v>
      </c>
      <c r="E41" s="6" t="s">
        <v>7</v>
      </c>
      <c r="F41" s="6"/>
    </row>
    <row r="42" spans="2:6" ht="13.2" x14ac:dyDescent="0.25">
      <c r="B42" s="4"/>
      <c r="C42" s="5"/>
      <c r="D42" s="5">
        <f t="shared" si="0"/>
        <v>0</v>
      </c>
      <c r="E42" s="6" t="s">
        <v>7</v>
      </c>
      <c r="F42" s="6"/>
    </row>
    <row r="43" spans="2:6" ht="13.2" x14ac:dyDescent="0.25">
      <c r="B43" s="4"/>
      <c r="C43" s="5"/>
      <c r="D43" s="5">
        <f t="shared" si="0"/>
        <v>0</v>
      </c>
      <c r="E43" s="6" t="s">
        <v>7</v>
      </c>
      <c r="F43" s="6"/>
    </row>
    <row r="44" spans="2:6" ht="13.2" x14ac:dyDescent="0.25">
      <c r="B44" s="4"/>
      <c r="C44" s="5"/>
      <c r="D44" s="5">
        <f t="shared" si="0"/>
        <v>0</v>
      </c>
      <c r="E44" s="6" t="s">
        <v>7</v>
      </c>
      <c r="F44" s="6"/>
    </row>
    <row r="45" spans="2:6" ht="13.2" x14ac:dyDescent="0.25">
      <c r="B45" s="4"/>
      <c r="C45" s="5"/>
      <c r="D45" s="5">
        <f t="shared" si="0"/>
        <v>0</v>
      </c>
      <c r="E45" s="6" t="s">
        <v>7</v>
      </c>
      <c r="F45" s="6"/>
    </row>
    <row r="46" spans="2:6" ht="13.2" x14ac:dyDescent="0.25">
      <c r="B46" s="4"/>
      <c r="C46" s="5"/>
      <c r="D46" s="5">
        <f t="shared" si="0"/>
        <v>0</v>
      </c>
      <c r="E46" s="6" t="s">
        <v>7</v>
      </c>
      <c r="F46" s="6"/>
    </row>
    <row r="47" spans="2:6" ht="13.2" x14ac:dyDescent="0.25">
      <c r="B47" s="4"/>
      <c r="C47" s="5"/>
      <c r="D47" s="5">
        <f t="shared" si="0"/>
        <v>0</v>
      </c>
      <c r="E47" s="6" t="s">
        <v>7</v>
      </c>
      <c r="F47" s="6"/>
    </row>
    <row r="48" spans="2:6" ht="13.2" x14ac:dyDescent="0.25">
      <c r="B48" s="4"/>
      <c r="C48" s="5"/>
      <c r="D48" s="5">
        <f t="shared" si="0"/>
        <v>0</v>
      </c>
      <c r="E48" s="6" t="s">
        <v>7</v>
      </c>
      <c r="F48" s="6"/>
    </row>
    <row r="49" spans="2:6" ht="13.2" x14ac:dyDescent="0.25">
      <c r="B49" s="4"/>
      <c r="C49" s="5"/>
      <c r="D49" s="5">
        <f t="shared" si="0"/>
        <v>0</v>
      </c>
      <c r="E49" s="6" t="s">
        <v>7</v>
      </c>
      <c r="F49" s="6"/>
    </row>
    <row r="50" spans="2:6" ht="13.2" x14ac:dyDescent="0.25">
      <c r="B50" s="4"/>
      <c r="C50" s="5"/>
      <c r="D50" s="5">
        <f t="shared" si="0"/>
        <v>0</v>
      </c>
      <c r="E50" s="6" t="s">
        <v>7</v>
      </c>
      <c r="F50" s="6"/>
    </row>
    <row r="51" spans="2:6" ht="13.2" x14ac:dyDescent="0.25">
      <c r="B51" s="4"/>
      <c r="C51" s="5"/>
      <c r="D51" s="5">
        <f t="shared" si="0"/>
        <v>0</v>
      </c>
      <c r="E51" s="6" t="s">
        <v>7</v>
      </c>
      <c r="F51" s="6"/>
    </row>
    <row r="52" spans="2:6" ht="13.2" x14ac:dyDescent="0.25">
      <c r="B52" s="4"/>
      <c r="C52" s="5"/>
      <c r="D52" s="5">
        <f t="shared" si="0"/>
        <v>0</v>
      </c>
      <c r="E52" s="6" t="s">
        <v>7</v>
      </c>
      <c r="F52" s="6"/>
    </row>
    <row r="53" spans="2:6" ht="13.2" x14ac:dyDescent="0.25">
      <c r="B53" s="4"/>
      <c r="C53" s="5"/>
      <c r="D53" s="5">
        <f t="shared" si="0"/>
        <v>0</v>
      </c>
      <c r="E53" s="6" t="s">
        <v>7</v>
      </c>
      <c r="F53" s="6"/>
    </row>
    <row r="54" spans="2:6" ht="13.2" x14ac:dyDescent="0.25">
      <c r="B54" s="4"/>
      <c r="C54" s="5"/>
      <c r="D54" s="5">
        <f t="shared" si="0"/>
        <v>0</v>
      </c>
      <c r="E54" s="6" t="s">
        <v>7</v>
      </c>
      <c r="F54" s="6"/>
    </row>
    <row r="55" spans="2:6" ht="13.2" x14ac:dyDescent="0.25">
      <c r="B55" s="4"/>
      <c r="C55" s="5"/>
      <c r="D55" s="5">
        <f t="shared" si="0"/>
        <v>0</v>
      </c>
      <c r="E55" s="6" t="s">
        <v>7</v>
      </c>
      <c r="F55" s="6"/>
    </row>
    <row r="56" spans="2:6" ht="13.2" x14ac:dyDescent="0.25">
      <c r="B56" s="4"/>
      <c r="C56" s="5"/>
      <c r="D56" s="5">
        <f t="shared" si="0"/>
        <v>0</v>
      </c>
      <c r="E56" s="6" t="s">
        <v>7</v>
      </c>
      <c r="F56" s="6"/>
    </row>
    <row r="57" spans="2:6" ht="13.2" x14ac:dyDescent="0.25">
      <c r="B57" s="4"/>
      <c r="C57" s="5"/>
      <c r="D57" s="5">
        <f t="shared" si="0"/>
        <v>0</v>
      </c>
      <c r="E57" s="6" t="s">
        <v>7</v>
      </c>
      <c r="F57" s="6"/>
    </row>
    <row r="58" spans="2:6" ht="13.2" x14ac:dyDescent="0.25">
      <c r="B58" s="4"/>
      <c r="C58" s="5"/>
      <c r="D58" s="5">
        <f t="shared" si="0"/>
        <v>0</v>
      </c>
      <c r="E58" s="6" t="s">
        <v>7</v>
      </c>
      <c r="F58" s="6"/>
    </row>
    <row r="59" spans="2:6" ht="13.2" x14ac:dyDescent="0.25">
      <c r="B59" s="4"/>
      <c r="C59" s="5"/>
      <c r="D59" s="5">
        <f t="shared" si="0"/>
        <v>0</v>
      </c>
      <c r="E59" s="6" t="s">
        <v>7</v>
      </c>
      <c r="F59" s="6"/>
    </row>
    <row r="60" spans="2:6" ht="13.2" x14ac:dyDescent="0.25">
      <c r="B60" s="4"/>
      <c r="C60" s="5"/>
      <c r="D60" s="5">
        <f t="shared" si="0"/>
        <v>0</v>
      </c>
      <c r="E60" s="6" t="s">
        <v>7</v>
      </c>
      <c r="F60" s="6"/>
    </row>
    <row r="61" spans="2:6" ht="13.2" x14ac:dyDescent="0.25">
      <c r="B61" s="4"/>
      <c r="C61" s="5"/>
      <c r="D61" s="5">
        <f t="shared" si="0"/>
        <v>0</v>
      </c>
      <c r="E61" s="6" t="s">
        <v>7</v>
      </c>
      <c r="F61" s="6"/>
    </row>
    <row r="62" spans="2:6" ht="13.2" x14ac:dyDescent="0.25">
      <c r="B62" s="4"/>
      <c r="C62" s="5"/>
      <c r="D62" s="5">
        <f t="shared" si="0"/>
        <v>0</v>
      </c>
      <c r="E62" s="6" t="s">
        <v>7</v>
      </c>
      <c r="F62" s="6"/>
    </row>
    <row r="63" spans="2:6" ht="13.2" x14ac:dyDescent="0.25">
      <c r="B63" s="4"/>
      <c r="C63" s="5"/>
      <c r="D63" s="5">
        <f t="shared" si="0"/>
        <v>0</v>
      </c>
      <c r="E63" s="6" t="s">
        <v>7</v>
      </c>
      <c r="F63" s="6"/>
    </row>
    <row r="64" spans="2:6" ht="13.2" x14ac:dyDescent="0.25">
      <c r="B64" s="4"/>
      <c r="C64" s="5"/>
      <c r="D64" s="5">
        <f t="shared" si="0"/>
        <v>0</v>
      </c>
      <c r="E64" s="6" t="s">
        <v>7</v>
      </c>
      <c r="F64" s="6"/>
    </row>
    <row r="65" spans="2:6" ht="13.2" x14ac:dyDescent="0.25">
      <c r="B65" s="4"/>
      <c r="C65" s="5"/>
      <c r="D65" s="5">
        <f t="shared" si="0"/>
        <v>0</v>
      </c>
      <c r="E65" s="6" t="s">
        <v>7</v>
      </c>
      <c r="F65" s="6"/>
    </row>
    <row r="66" spans="2:6" ht="13.2" x14ac:dyDescent="0.25">
      <c r="B66" s="4"/>
      <c r="C66" s="5"/>
      <c r="D66" s="5">
        <f t="shared" si="0"/>
        <v>0</v>
      </c>
      <c r="E66" s="6" t="s">
        <v>7</v>
      </c>
      <c r="F66" s="6"/>
    </row>
    <row r="67" spans="2:6" ht="13.2" x14ac:dyDescent="0.25">
      <c r="B67" s="4"/>
      <c r="C67" s="5"/>
      <c r="D67" s="5">
        <f t="shared" si="0"/>
        <v>0</v>
      </c>
      <c r="E67" s="6" t="s">
        <v>7</v>
      </c>
      <c r="F67" s="6"/>
    </row>
    <row r="68" spans="2:6" ht="13.2" x14ac:dyDescent="0.25">
      <c r="B68" s="4"/>
      <c r="C68" s="5"/>
      <c r="D68" s="5">
        <f t="shared" si="0"/>
        <v>0</v>
      </c>
      <c r="E68" s="6" t="s">
        <v>7</v>
      </c>
      <c r="F68" s="6"/>
    </row>
    <row r="69" spans="2:6" ht="13.2" x14ac:dyDescent="0.25">
      <c r="B69" s="4"/>
      <c r="C69" s="5"/>
      <c r="D69" s="5">
        <f t="shared" si="0"/>
        <v>0</v>
      </c>
      <c r="E69" s="6" t="s">
        <v>7</v>
      </c>
      <c r="F69" s="6"/>
    </row>
    <row r="70" spans="2:6" ht="13.2" x14ac:dyDescent="0.25">
      <c r="B70" s="4"/>
      <c r="C70" s="5"/>
      <c r="D70" s="5">
        <f t="shared" si="0"/>
        <v>0</v>
      </c>
      <c r="E70" s="6" t="s">
        <v>7</v>
      </c>
      <c r="F70" s="6"/>
    </row>
    <row r="71" spans="2:6" ht="13.2" x14ac:dyDescent="0.25">
      <c r="B71" s="4"/>
      <c r="C71" s="5"/>
      <c r="D71" s="5">
        <f t="shared" si="0"/>
        <v>0</v>
      </c>
      <c r="E71" s="6" t="s">
        <v>7</v>
      </c>
      <c r="F71" s="6"/>
    </row>
    <row r="72" spans="2:6" ht="13.2" x14ac:dyDescent="0.25">
      <c r="B72" s="4"/>
      <c r="C72" s="5"/>
      <c r="D72" s="5">
        <f t="shared" si="0"/>
        <v>0</v>
      </c>
      <c r="E72" s="6" t="s">
        <v>7</v>
      </c>
      <c r="F72" s="6"/>
    </row>
    <row r="73" spans="2:6" ht="13.2" x14ac:dyDescent="0.25">
      <c r="B73" s="4"/>
      <c r="C73" s="5"/>
      <c r="D73" s="5">
        <f t="shared" si="0"/>
        <v>0</v>
      </c>
      <c r="E73" s="6" t="s">
        <v>7</v>
      </c>
      <c r="F73" s="6"/>
    </row>
    <row r="74" spans="2:6" ht="13.2" x14ac:dyDescent="0.25">
      <c r="B74" s="4"/>
      <c r="C74" s="5"/>
      <c r="D74" s="5">
        <f t="shared" si="0"/>
        <v>0</v>
      </c>
      <c r="E74" s="6" t="s">
        <v>7</v>
      </c>
      <c r="F74" s="6"/>
    </row>
    <row r="75" spans="2:6" ht="13.2" x14ac:dyDescent="0.25">
      <c r="B75" s="4"/>
      <c r="C75" s="5"/>
      <c r="D75" s="5">
        <f t="shared" si="0"/>
        <v>0</v>
      </c>
      <c r="E75" s="6" t="s">
        <v>7</v>
      </c>
      <c r="F75" s="6"/>
    </row>
    <row r="76" spans="2:6" ht="13.2" x14ac:dyDescent="0.25">
      <c r="B76" s="4"/>
      <c r="C76" s="5"/>
      <c r="D76" s="5">
        <f t="shared" si="0"/>
        <v>0</v>
      </c>
      <c r="E76" s="6" t="s">
        <v>7</v>
      </c>
      <c r="F76" s="6"/>
    </row>
    <row r="77" spans="2:6" ht="13.2" x14ac:dyDescent="0.25">
      <c r="B77" s="4"/>
      <c r="C77" s="5"/>
      <c r="D77" s="5">
        <f t="shared" si="0"/>
        <v>0</v>
      </c>
      <c r="E77" s="6" t="s">
        <v>7</v>
      </c>
      <c r="F77" s="6"/>
    </row>
    <row r="78" spans="2:6" ht="13.2" x14ac:dyDescent="0.25">
      <c r="B78" s="4"/>
      <c r="C78" s="5"/>
      <c r="D78" s="5">
        <f t="shared" si="0"/>
        <v>0</v>
      </c>
      <c r="E78" s="6" t="s">
        <v>7</v>
      </c>
      <c r="F78" s="6"/>
    </row>
    <row r="79" spans="2:6" ht="13.2" x14ac:dyDescent="0.25">
      <c r="B79" s="4"/>
      <c r="C79" s="5"/>
      <c r="D79" s="5">
        <f t="shared" si="0"/>
        <v>0</v>
      </c>
      <c r="E79" s="6" t="s">
        <v>7</v>
      </c>
      <c r="F79" s="6"/>
    </row>
    <row r="80" spans="2:6" ht="13.2" x14ac:dyDescent="0.25">
      <c r="B80" s="4"/>
      <c r="C80" s="5"/>
      <c r="D80" s="5">
        <f t="shared" si="0"/>
        <v>0</v>
      </c>
      <c r="E80" s="6" t="s">
        <v>7</v>
      </c>
      <c r="F80" s="6"/>
    </row>
    <row r="81" spans="2:6" ht="13.2" x14ac:dyDescent="0.25">
      <c r="B81" s="4"/>
      <c r="C81" s="5"/>
      <c r="D81" s="5">
        <f t="shared" si="0"/>
        <v>0</v>
      </c>
      <c r="E81" s="6" t="s">
        <v>7</v>
      </c>
      <c r="F81" s="6"/>
    </row>
    <row r="82" spans="2:6" ht="13.2" x14ac:dyDescent="0.25">
      <c r="B82" s="4"/>
      <c r="C82" s="5"/>
      <c r="D82" s="5">
        <f t="shared" si="0"/>
        <v>0</v>
      </c>
      <c r="E82" s="6" t="s">
        <v>7</v>
      </c>
      <c r="F82" s="6"/>
    </row>
    <row r="83" spans="2:6" ht="13.2" x14ac:dyDescent="0.25">
      <c r="B83" s="4"/>
      <c r="C83" s="5"/>
      <c r="D83" s="5">
        <f t="shared" si="0"/>
        <v>0</v>
      </c>
      <c r="E83" s="6" t="s">
        <v>7</v>
      </c>
      <c r="F83" s="6"/>
    </row>
    <row r="84" spans="2:6" ht="13.2" x14ac:dyDescent="0.25">
      <c r="B84" s="4"/>
      <c r="C84" s="5"/>
      <c r="D84" s="5">
        <f t="shared" si="0"/>
        <v>0</v>
      </c>
      <c r="E84" s="6" t="s">
        <v>7</v>
      </c>
      <c r="F84" s="6"/>
    </row>
    <row r="85" spans="2:6" ht="13.2" x14ac:dyDescent="0.25">
      <c r="B85" s="4"/>
      <c r="C85" s="5"/>
      <c r="D85" s="5">
        <f t="shared" si="0"/>
        <v>0</v>
      </c>
      <c r="E85" s="6" t="s">
        <v>7</v>
      </c>
      <c r="F85" s="6"/>
    </row>
    <row r="86" spans="2:6" ht="13.2" x14ac:dyDescent="0.25">
      <c r="B86" s="4"/>
      <c r="C86" s="5"/>
      <c r="D86" s="5">
        <f t="shared" si="0"/>
        <v>0</v>
      </c>
      <c r="E86" s="6" t="s">
        <v>7</v>
      </c>
      <c r="F86" s="6"/>
    </row>
    <row r="87" spans="2:6" ht="13.2" x14ac:dyDescent="0.25">
      <c r="B87" s="4"/>
      <c r="C87" s="5"/>
      <c r="D87" s="5">
        <f t="shared" si="0"/>
        <v>0</v>
      </c>
      <c r="E87" s="6" t="s">
        <v>7</v>
      </c>
      <c r="F87" s="6"/>
    </row>
    <row r="88" spans="2:6" ht="13.2" x14ac:dyDescent="0.25">
      <c r="B88" s="4"/>
      <c r="C88" s="5"/>
      <c r="D88" s="5">
        <f t="shared" si="0"/>
        <v>0</v>
      </c>
      <c r="E88" s="6" t="s">
        <v>7</v>
      </c>
      <c r="F88" s="6"/>
    </row>
    <row r="89" spans="2:6" ht="13.2" x14ac:dyDescent="0.25">
      <c r="B89" s="4"/>
      <c r="C89" s="5"/>
      <c r="D89" s="5">
        <f t="shared" si="0"/>
        <v>0</v>
      </c>
      <c r="E89" s="6" t="s">
        <v>7</v>
      </c>
      <c r="F89" s="6"/>
    </row>
    <row r="90" spans="2:6" ht="13.2" x14ac:dyDescent="0.25">
      <c r="B90" s="4"/>
      <c r="C90" s="5"/>
      <c r="D90" s="5">
        <f t="shared" si="0"/>
        <v>0</v>
      </c>
      <c r="E90" s="6" t="s">
        <v>7</v>
      </c>
      <c r="F90" s="6"/>
    </row>
    <row r="91" spans="2:6" ht="13.2" x14ac:dyDescent="0.25">
      <c r="B91" s="4"/>
      <c r="C91" s="5"/>
      <c r="D91" s="5">
        <f t="shared" si="0"/>
        <v>0</v>
      </c>
      <c r="E91" s="6" t="s">
        <v>7</v>
      </c>
      <c r="F91" s="6"/>
    </row>
    <row r="92" spans="2:6" ht="13.2" x14ac:dyDescent="0.25">
      <c r="B92" s="4"/>
      <c r="C92" s="5"/>
      <c r="D92" s="5">
        <f t="shared" si="0"/>
        <v>0</v>
      </c>
      <c r="E92" s="6" t="s">
        <v>7</v>
      </c>
      <c r="F92" s="6"/>
    </row>
    <row r="93" spans="2:6" ht="13.2" x14ac:dyDescent="0.25">
      <c r="B93" s="4"/>
      <c r="C93" s="5"/>
      <c r="D93" s="5">
        <f t="shared" si="0"/>
        <v>0</v>
      </c>
      <c r="E93" s="6" t="s">
        <v>7</v>
      </c>
      <c r="F93" s="6"/>
    </row>
    <row r="94" spans="2:6" ht="13.2" x14ac:dyDescent="0.25">
      <c r="B94" s="4"/>
      <c r="C94" s="5"/>
      <c r="D94" s="5">
        <f t="shared" si="0"/>
        <v>0</v>
      </c>
      <c r="E94" s="6" t="s">
        <v>7</v>
      </c>
      <c r="F94" s="6"/>
    </row>
    <row r="95" spans="2:6" ht="13.2" x14ac:dyDescent="0.25">
      <c r="B95" s="4"/>
      <c r="C95" s="5"/>
      <c r="D95" s="5">
        <f t="shared" si="0"/>
        <v>0</v>
      </c>
      <c r="E95" s="6" t="s">
        <v>7</v>
      </c>
      <c r="F95" s="6"/>
    </row>
    <row r="96" spans="2:6" ht="13.2" x14ac:dyDescent="0.25">
      <c r="B96" s="4"/>
      <c r="C96" s="5"/>
      <c r="D96" s="5">
        <f t="shared" si="0"/>
        <v>0</v>
      </c>
      <c r="E96" s="6" t="s">
        <v>7</v>
      </c>
      <c r="F96" s="6"/>
    </row>
    <row r="97" spans="2:6" ht="13.2" x14ac:dyDescent="0.25">
      <c r="B97" s="4"/>
      <c r="C97" s="5"/>
      <c r="D97" s="5">
        <f t="shared" si="0"/>
        <v>0</v>
      </c>
      <c r="E97" s="6" t="s">
        <v>7</v>
      </c>
      <c r="F97" s="6"/>
    </row>
    <row r="98" spans="2:6" ht="13.2" x14ac:dyDescent="0.25">
      <c r="B98" s="4"/>
      <c r="C98" s="5"/>
      <c r="D98" s="5">
        <f t="shared" si="0"/>
        <v>0</v>
      </c>
      <c r="E98" s="6" t="s">
        <v>7</v>
      </c>
      <c r="F98" s="6"/>
    </row>
    <row r="99" spans="2:6" ht="13.2" x14ac:dyDescent="0.25">
      <c r="B99" s="4"/>
      <c r="C99" s="5"/>
      <c r="D99" s="5">
        <f t="shared" si="0"/>
        <v>0</v>
      </c>
      <c r="E99" s="6" t="s">
        <v>7</v>
      </c>
      <c r="F99" s="6"/>
    </row>
    <row r="100" spans="2:6" ht="13.2" x14ac:dyDescent="0.25">
      <c r="B100" s="4"/>
      <c r="C100" s="5"/>
      <c r="D100" s="5">
        <f t="shared" si="0"/>
        <v>0</v>
      </c>
      <c r="E100" s="6" t="s">
        <v>7</v>
      </c>
      <c r="F100" s="6"/>
    </row>
    <row r="101" spans="2:6" ht="13.2" x14ac:dyDescent="0.25">
      <c r="B101" s="4"/>
      <c r="C101" s="5"/>
      <c r="D101" s="5">
        <f t="shared" si="0"/>
        <v>0</v>
      </c>
      <c r="E101" s="6" t="s">
        <v>7</v>
      </c>
      <c r="F101" s="6"/>
    </row>
    <row r="102" spans="2:6" ht="13.2" x14ac:dyDescent="0.25">
      <c r="B102" s="4"/>
      <c r="C102" s="5"/>
      <c r="D102" s="5">
        <f t="shared" si="0"/>
        <v>0</v>
      </c>
      <c r="E102" s="6" t="s">
        <v>7</v>
      </c>
      <c r="F102" s="6"/>
    </row>
    <row r="103" spans="2:6" ht="13.2" x14ac:dyDescent="0.25">
      <c r="B103" s="4"/>
      <c r="C103" s="5"/>
      <c r="D103" s="5">
        <f t="shared" si="0"/>
        <v>0</v>
      </c>
      <c r="E103" s="6" t="s">
        <v>7</v>
      </c>
      <c r="F103" s="6"/>
    </row>
    <row r="104" spans="2:6" ht="13.2" x14ac:dyDescent="0.25">
      <c r="B104" s="4"/>
      <c r="C104" s="5"/>
      <c r="D104" s="5">
        <f t="shared" si="0"/>
        <v>0</v>
      </c>
      <c r="E104" s="6" t="s">
        <v>7</v>
      </c>
      <c r="F104" s="6"/>
    </row>
    <row r="105" spans="2:6" ht="13.2" x14ac:dyDescent="0.25">
      <c r="B105" s="4"/>
      <c r="C105" s="5"/>
      <c r="D105" s="5">
        <f t="shared" si="0"/>
        <v>0</v>
      </c>
      <c r="E105" s="6" t="s">
        <v>7</v>
      </c>
      <c r="F105" s="6"/>
    </row>
    <row r="106" spans="2:6" ht="13.2" x14ac:dyDescent="0.25">
      <c r="B106" s="4"/>
      <c r="C106" s="5"/>
      <c r="D106" s="5">
        <f t="shared" si="0"/>
        <v>0</v>
      </c>
      <c r="E106" s="6" t="s">
        <v>7</v>
      </c>
      <c r="F106" s="6"/>
    </row>
    <row r="107" spans="2:6" ht="13.2" x14ac:dyDescent="0.25">
      <c r="B107" s="4"/>
      <c r="C107" s="5"/>
      <c r="D107" s="5">
        <f t="shared" si="0"/>
        <v>0</v>
      </c>
      <c r="E107" s="6" t="s">
        <v>7</v>
      </c>
      <c r="F107" s="6"/>
    </row>
    <row r="108" spans="2:6" ht="13.2" x14ac:dyDescent="0.25">
      <c r="B108" s="4"/>
      <c r="C108" s="5"/>
      <c r="D108" s="5">
        <f t="shared" si="0"/>
        <v>0</v>
      </c>
      <c r="E108" s="6" t="s">
        <v>7</v>
      </c>
      <c r="F108" s="6"/>
    </row>
    <row r="109" spans="2:6" ht="13.2" x14ac:dyDescent="0.25">
      <c r="B109" s="4"/>
      <c r="C109" s="5"/>
      <c r="D109" s="5">
        <f t="shared" si="0"/>
        <v>0</v>
      </c>
      <c r="E109" s="6" t="s">
        <v>7</v>
      </c>
      <c r="F109" s="6"/>
    </row>
    <row r="110" spans="2:6" ht="13.2" x14ac:dyDescent="0.25">
      <c r="B110" s="4"/>
      <c r="C110" s="5"/>
      <c r="D110" s="5">
        <f t="shared" si="0"/>
        <v>0</v>
      </c>
      <c r="E110" s="6" t="s">
        <v>7</v>
      </c>
      <c r="F110" s="6"/>
    </row>
  </sheetData>
  <conditionalFormatting sqref="B1:D1">
    <cfRule type="cellIs" dxfId="11" priority="1" operator="greaterThan">
      <formula>10000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2"/>
  <sheetViews>
    <sheetView tabSelected="1" workbookViewId="0"/>
  </sheetViews>
  <sheetFormatPr defaultColWidth="12.6640625" defaultRowHeight="15.75" customHeight="1" x14ac:dyDescent="0.25"/>
  <cols>
    <col min="1" max="1" width="26" customWidth="1"/>
    <col min="2" max="2" width="14.21875" customWidth="1"/>
    <col min="5" max="5" width="11.44140625" customWidth="1"/>
    <col min="6" max="6" width="22.6640625" customWidth="1"/>
    <col min="7" max="7" width="23.33203125" customWidth="1"/>
  </cols>
  <sheetData>
    <row r="1" spans="1:7" ht="13.8" x14ac:dyDescent="0.25">
      <c r="A1" s="1" t="s">
        <v>0</v>
      </c>
      <c r="B1" s="2" t="s">
        <v>1</v>
      </c>
      <c r="C1" s="2" t="s">
        <v>2</v>
      </c>
      <c r="D1" s="2">
        <f>SUM($D$2:$D72)</f>
        <v>7799.4899999999989</v>
      </c>
      <c r="E1" s="1" t="s">
        <v>3</v>
      </c>
      <c r="F1" s="1" t="s">
        <v>4</v>
      </c>
      <c r="G1" s="1" t="s">
        <v>5</v>
      </c>
    </row>
    <row r="2" spans="1:7" ht="13.2" x14ac:dyDescent="0.25">
      <c r="A2" s="3" t="s">
        <v>32</v>
      </c>
      <c r="B2" s="4">
        <v>1</v>
      </c>
      <c r="C2" s="5">
        <f>'Laser Cube BOM'!D1</f>
        <v>1197.5900000000001</v>
      </c>
      <c r="D2" s="5">
        <f t="shared" ref="D2:D58" si="0">SUM(B2*C2)</f>
        <v>1197.5900000000001</v>
      </c>
      <c r="E2" s="6" t="s">
        <v>7</v>
      </c>
      <c r="F2" s="6"/>
    </row>
    <row r="3" spans="1:7" ht="13.2" x14ac:dyDescent="0.25">
      <c r="A3" s="3" t="s">
        <v>41</v>
      </c>
      <c r="B3" s="4">
        <v>1</v>
      </c>
      <c r="C3" s="5">
        <f>'Galvo Tower BOM'!D1</f>
        <v>1051.24</v>
      </c>
      <c r="D3" s="5">
        <f t="shared" si="0"/>
        <v>1051.24</v>
      </c>
      <c r="E3" s="6" t="s">
        <v>7</v>
      </c>
      <c r="F3" s="6"/>
    </row>
    <row r="4" spans="1:7" ht="13.2" x14ac:dyDescent="0.25">
      <c r="A4" s="3" t="s">
        <v>96</v>
      </c>
      <c r="B4" s="4">
        <v>1</v>
      </c>
      <c r="C4" s="5">
        <f>SUM('Machine Parts BOM'!$E$3:$E$13)</f>
        <v>1536.7399999999998</v>
      </c>
      <c r="D4" s="5">
        <f t="shared" si="0"/>
        <v>1536.7399999999998</v>
      </c>
      <c r="E4" s="6" t="s">
        <v>7</v>
      </c>
      <c r="F4" s="6"/>
    </row>
    <row r="5" spans="1:7" ht="13.2" x14ac:dyDescent="0.25">
      <c r="A5" s="3" t="s">
        <v>11</v>
      </c>
      <c r="B5" s="4"/>
      <c r="C5" s="5"/>
      <c r="D5" s="5">
        <f t="shared" si="0"/>
        <v>0</v>
      </c>
      <c r="F5" s="6"/>
    </row>
    <row r="6" spans="1:7" ht="13.2" x14ac:dyDescent="0.25">
      <c r="A6" s="6" t="s">
        <v>97</v>
      </c>
      <c r="B6" s="4">
        <v>1</v>
      </c>
      <c r="C6" s="5">
        <v>100</v>
      </c>
      <c r="D6" s="5">
        <f t="shared" si="0"/>
        <v>100</v>
      </c>
      <c r="E6" s="6" t="s">
        <v>7</v>
      </c>
      <c r="F6" s="20" t="s">
        <v>98</v>
      </c>
    </row>
    <row r="7" spans="1:7" ht="15" customHeight="1" x14ac:dyDescent="0.25">
      <c r="A7" s="6" t="s">
        <v>99</v>
      </c>
      <c r="B7" s="4">
        <v>1</v>
      </c>
      <c r="C7" s="5">
        <v>30</v>
      </c>
      <c r="D7" s="5">
        <f t="shared" si="0"/>
        <v>30</v>
      </c>
      <c r="E7" s="6" t="s">
        <v>7</v>
      </c>
      <c r="F7" s="20" t="s">
        <v>100</v>
      </c>
    </row>
    <row r="8" spans="1:7" ht="13.2" x14ac:dyDescent="0.25">
      <c r="A8" s="6" t="s">
        <v>101</v>
      </c>
      <c r="B8" s="4">
        <v>1</v>
      </c>
      <c r="C8" s="5">
        <v>405</v>
      </c>
      <c r="D8" s="5">
        <f t="shared" si="0"/>
        <v>405</v>
      </c>
      <c r="E8" s="6" t="s">
        <v>7</v>
      </c>
      <c r="F8" s="20" t="s">
        <v>102</v>
      </c>
    </row>
    <row r="9" spans="1:7" ht="13.2" x14ac:dyDescent="0.25">
      <c r="A9" s="6" t="s">
        <v>103</v>
      </c>
      <c r="B9" s="4">
        <v>1</v>
      </c>
      <c r="C9" s="5">
        <v>80</v>
      </c>
      <c r="D9" s="5">
        <f t="shared" si="0"/>
        <v>80</v>
      </c>
      <c r="E9" s="6" t="s">
        <v>7</v>
      </c>
      <c r="F9" s="20" t="s">
        <v>104</v>
      </c>
    </row>
    <row r="10" spans="1:7" ht="13.2" x14ac:dyDescent="0.25">
      <c r="A10" s="6" t="s">
        <v>105</v>
      </c>
      <c r="B10" s="4">
        <v>1</v>
      </c>
      <c r="C10" s="5">
        <v>10</v>
      </c>
      <c r="D10" s="5">
        <f t="shared" si="0"/>
        <v>10</v>
      </c>
      <c r="E10" s="6" t="s">
        <v>7</v>
      </c>
      <c r="F10" s="20" t="s">
        <v>106</v>
      </c>
    </row>
    <row r="11" spans="1:7" ht="13.2" x14ac:dyDescent="0.25">
      <c r="A11" s="6" t="s">
        <v>107</v>
      </c>
      <c r="B11" s="4">
        <v>1</v>
      </c>
      <c r="C11" s="5">
        <v>15</v>
      </c>
      <c r="D11" s="5">
        <f t="shared" si="0"/>
        <v>15</v>
      </c>
      <c r="E11" s="6" t="s">
        <v>7</v>
      </c>
      <c r="F11" s="14" t="s">
        <v>108</v>
      </c>
    </row>
    <row r="12" spans="1:7" ht="13.2" x14ac:dyDescent="0.25">
      <c r="A12" s="6" t="s">
        <v>109</v>
      </c>
      <c r="B12" s="4">
        <v>1</v>
      </c>
      <c r="C12" s="5">
        <v>2000</v>
      </c>
      <c r="D12" s="5">
        <f t="shared" si="0"/>
        <v>2000</v>
      </c>
      <c r="E12" s="6" t="s">
        <v>7</v>
      </c>
      <c r="F12" s="20" t="s">
        <v>110</v>
      </c>
    </row>
    <row r="13" spans="1:7" ht="13.2" x14ac:dyDescent="0.25">
      <c r="A13" s="6" t="s">
        <v>111</v>
      </c>
      <c r="B13" s="4">
        <v>1</v>
      </c>
      <c r="C13" s="5">
        <v>16</v>
      </c>
      <c r="D13" s="5">
        <f t="shared" si="0"/>
        <v>16</v>
      </c>
      <c r="E13" s="6" t="s">
        <v>7</v>
      </c>
      <c r="F13" s="14" t="s">
        <v>112</v>
      </c>
    </row>
    <row r="14" spans="1:7" ht="13.2" x14ac:dyDescent="0.25">
      <c r="A14" s="6" t="s">
        <v>113</v>
      </c>
      <c r="B14" s="4">
        <v>1</v>
      </c>
      <c r="C14" s="5">
        <v>25</v>
      </c>
      <c r="D14" s="5">
        <f t="shared" si="0"/>
        <v>25</v>
      </c>
      <c r="E14" s="6" t="s">
        <v>7</v>
      </c>
      <c r="F14" s="20" t="s">
        <v>114</v>
      </c>
    </row>
    <row r="15" spans="1:7" ht="13.2" x14ac:dyDescent="0.25">
      <c r="A15" s="6" t="s">
        <v>115</v>
      </c>
      <c r="B15" s="4">
        <v>2</v>
      </c>
      <c r="C15" s="5">
        <v>25</v>
      </c>
      <c r="D15" s="5">
        <f t="shared" si="0"/>
        <v>50</v>
      </c>
      <c r="E15" s="6" t="s">
        <v>7</v>
      </c>
      <c r="F15" s="14" t="s">
        <v>116</v>
      </c>
      <c r="G15" s="6" t="s">
        <v>117</v>
      </c>
    </row>
    <row r="16" spans="1:7" ht="13.2" x14ac:dyDescent="0.25">
      <c r="A16" s="6" t="s">
        <v>118</v>
      </c>
      <c r="B16" s="4">
        <v>2</v>
      </c>
      <c r="C16" s="5">
        <v>17</v>
      </c>
      <c r="D16" s="5">
        <f t="shared" si="0"/>
        <v>34</v>
      </c>
      <c r="E16" s="6" t="s">
        <v>7</v>
      </c>
      <c r="F16" s="20" t="s">
        <v>119</v>
      </c>
      <c r="G16" s="6" t="s">
        <v>117</v>
      </c>
    </row>
    <row r="17" spans="1:6" ht="13.2" x14ac:dyDescent="0.25">
      <c r="A17" s="6" t="s">
        <v>120</v>
      </c>
      <c r="B17" s="4">
        <v>1</v>
      </c>
      <c r="C17" s="5">
        <v>10</v>
      </c>
      <c r="D17" s="5">
        <f t="shared" si="0"/>
        <v>10</v>
      </c>
      <c r="E17" s="6" t="s">
        <v>7</v>
      </c>
      <c r="F17" s="20" t="s">
        <v>121</v>
      </c>
    </row>
    <row r="18" spans="1:6" ht="13.2" x14ac:dyDescent="0.25">
      <c r="A18" s="6" t="s">
        <v>122</v>
      </c>
      <c r="B18" s="4">
        <v>1</v>
      </c>
      <c r="C18" s="5">
        <v>11</v>
      </c>
      <c r="D18" s="5">
        <f t="shared" si="0"/>
        <v>11</v>
      </c>
      <c r="E18" s="6" t="s">
        <v>7</v>
      </c>
      <c r="F18" s="20" t="s">
        <v>123</v>
      </c>
    </row>
    <row r="19" spans="1:6" ht="13.2" x14ac:dyDescent="0.25">
      <c r="A19" s="6" t="s">
        <v>124</v>
      </c>
      <c r="B19" s="4">
        <v>1</v>
      </c>
      <c r="C19" s="5">
        <v>24</v>
      </c>
      <c r="D19" s="5">
        <f t="shared" si="0"/>
        <v>24</v>
      </c>
      <c r="E19" s="6" t="s">
        <v>7</v>
      </c>
      <c r="F19" s="20" t="s">
        <v>125</v>
      </c>
    </row>
    <row r="20" spans="1:6" ht="13.2" x14ac:dyDescent="0.25">
      <c r="A20" s="6" t="s">
        <v>126</v>
      </c>
      <c r="B20" s="4">
        <v>1</v>
      </c>
      <c r="C20" s="5">
        <v>23</v>
      </c>
      <c r="D20" s="5">
        <f t="shared" si="0"/>
        <v>23</v>
      </c>
      <c r="E20" s="6" t="s">
        <v>7</v>
      </c>
      <c r="F20" s="14" t="s">
        <v>127</v>
      </c>
    </row>
    <row r="21" spans="1:6" ht="13.2" x14ac:dyDescent="0.25">
      <c r="A21" s="6" t="s">
        <v>128</v>
      </c>
      <c r="B21" s="4">
        <v>1</v>
      </c>
      <c r="C21" s="5">
        <v>12.01</v>
      </c>
      <c r="D21" s="5">
        <f t="shared" si="0"/>
        <v>12.01</v>
      </c>
      <c r="E21" s="6" t="s">
        <v>7</v>
      </c>
      <c r="F21" s="20" t="s">
        <v>129</v>
      </c>
    </row>
    <row r="22" spans="1:6" ht="13.2" x14ac:dyDescent="0.25">
      <c r="A22" s="6" t="s">
        <v>130</v>
      </c>
      <c r="B22" s="4">
        <v>1</v>
      </c>
      <c r="C22" s="5">
        <v>4.5999999999999996</v>
      </c>
      <c r="D22" s="5">
        <f t="shared" si="0"/>
        <v>4.5999999999999996</v>
      </c>
      <c r="E22" s="6" t="s">
        <v>7</v>
      </c>
      <c r="F22" s="20" t="s">
        <v>131</v>
      </c>
    </row>
    <row r="23" spans="1:6" ht="13.2" x14ac:dyDescent="0.25">
      <c r="A23" s="6" t="s">
        <v>132</v>
      </c>
      <c r="B23" s="4">
        <v>1</v>
      </c>
      <c r="C23" s="5">
        <v>14</v>
      </c>
      <c r="D23" s="5">
        <f t="shared" si="0"/>
        <v>14</v>
      </c>
      <c r="E23" s="6" t="s">
        <v>7</v>
      </c>
      <c r="F23" s="20" t="s">
        <v>133</v>
      </c>
    </row>
    <row r="24" spans="1:6" ht="13.2" x14ac:dyDescent="0.25">
      <c r="A24" s="6" t="s">
        <v>134</v>
      </c>
      <c r="B24" s="4">
        <v>1</v>
      </c>
      <c r="C24" s="5">
        <v>125</v>
      </c>
      <c r="D24" s="5">
        <f t="shared" si="0"/>
        <v>125</v>
      </c>
      <c r="E24" s="6" t="s">
        <v>7</v>
      </c>
      <c r="F24" s="6" t="s">
        <v>135</v>
      </c>
    </row>
    <row r="25" spans="1:6" ht="13.2" x14ac:dyDescent="0.25">
      <c r="A25" s="6" t="s">
        <v>136</v>
      </c>
      <c r="B25" s="4">
        <v>1</v>
      </c>
      <c r="C25" s="5">
        <v>10</v>
      </c>
      <c r="D25" s="5">
        <f t="shared" si="0"/>
        <v>10</v>
      </c>
      <c r="E25" s="6" t="s">
        <v>7</v>
      </c>
      <c r="F25" s="6"/>
    </row>
    <row r="26" spans="1:6" ht="13.2" x14ac:dyDescent="0.25">
      <c r="A26" s="6" t="s">
        <v>137</v>
      </c>
      <c r="B26" s="4">
        <v>1</v>
      </c>
      <c r="C26" s="5">
        <v>11</v>
      </c>
      <c r="D26" s="5">
        <f t="shared" si="0"/>
        <v>11</v>
      </c>
      <c r="E26" s="6" t="s">
        <v>7</v>
      </c>
      <c r="F26" s="20" t="s">
        <v>138</v>
      </c>
    </row>
    <row r="27" spans="1:6" ht="13.2" x14ac:dyDescent="0.25">
      <c r="A27" s="6" t="s">
        <v>139</v>
      </c>
      <c r="B27" s="4">
        <v>1</v>
      </c>
      <c r="C27" s="5">
        <v>22</v>
      </c>
      <c r="D27" s="5">
        <f t="shared" si="0"/>
        <v>22</v>
      </c>
      <c r="E27" s="6" t="s">
        <v>7</v>
      </c>
      <c r="F27" s="20" t="s">
        <v>140</v>
      </c>
    </row>
    <row r="28" spans="1:6" ht="13.2" x14ac:dyDescent="0.25">
      <c r="A28" s="6" t="s">
        <v>141</v>
      </c>
      <c r="B28" s="4">
        <v>4</v>
      </c>
      <c r="C28" s="5">
        <v>4</v>
      </c>
      <c r="D28" s="5">
        <f t="shared" si="0"/>
        <v>16</v>
      </c>
      <c r="E28" s="6" t="s">
        <v>7</v>
      </c>
      <c r="F28" s="20" t="s">
        <v>142</v>
      </c>
    </row>
    <row r="29" spans="1:6" ht="13.2" x14ac:dyDescent="0.25">
      <c r="A29" s="6" t="s">
        <v>143</v>
      </c>
      <c r="B29" s="4">
        <v>4</v>
      </c>
      <c r="C29" s="5">
        <v>3</v>
      </c>
      <c r="D29" s="5">
        <f t="shared" si="0"/>
        <v>12</v>
      </c>
      <c r="E29" s="6" t="s">
        <v>7</v>
      </c>
      <c r="F29" s="20" t="s">
        <v>144</v>
      </c>
    </row>
    <row r="30" spans="1:6" ht="13.2" x14ac:dyDescent="0.25">
      <c r="A30" s="6" t="s">
        <v>145</v>
      </c>
      <c r="B30" s="4">
        <v>1</v>
      </c>
      <c r="C30" s="5">
        <v>27</v>
      </c>
      <c r="D30" s="5">
        <f t="shared" si="0"/>
        <v>27</v>
      </c>
      <c r="E30" s="6" t="s">
        <v>7</v>
      </c>
      <c r="F30" s="20" t="s">
        <v>146</v>
      </c>
    </row>
    <row r="31" spans="1:6" ht="13.2" x14ac:dyDescent="0.25">
      <c r="A31" s="6" t="s">
        <v>147</v>
      </c>
      <c r="B31" s="4">
        <v>2</v>
      </c>
      <c r="C31" s="5">
        <v>10</v>
      </c>
      <c r="D31" s="5">
        <f t="shared" si="0"/>
        <v>20</v>
      </c>
      <c r="E31" s="6" t="s">
        <v>7</v>
      </c>
      <c r="F31" s="6"/>
    </row>
    <row r="32" spans="1:6" ht="13.2" x14ac:dyDescent="0.25">
      <c r="A32" s="6" t="s">
        <v>148</v>
      </c>
      <c r="B32" s="4">
        <v>1</v>
      </c>
      <c r="C32" s="5">
        <v>9</v>
      </c>
      <c r="D32" s="5">
        <f t="shared" si="0"/>
        <v>9</v>
      </c>
      <c r="E32" s="6" t="s">
        <v>7</v>
      </c>
      <c r="F32" s="14" t="s">
        <v>149</v>
      </c>
    </row>
    <row r="33" spans="1:7" ht="13.2" x14ac:dyDescent="0.25">
      <c r="A33" s="6" t="s">
        <v>150</v>
      </c>
      <c r="B33" s="4">
        <v>1</v>
      </c>
      <c r="C33" s="5">
        <v>8</v>
      </c>
      <c r="D33" s="5">
        <f t="shared" si="0"/>
        <v>8</v>
      </c>
      <c r="E33" s="6" t="s">
        <v>7</v>
      </c>
      <c r="F33" s="20" t="s">
        <v>151</v>
      </c>
    </row>
    <row r="34" spans="1:7" ht="13.2" x14ac:dyDescent="0.25">
      <c r="A34" s="6" t="s">
        <v>152</v>
      </c>
      <c r="B34" s="4">
        <v>1</v>
      </c>
      <c r="C34" s="5">
        <v>38</v>
      </c>
      <c r="D34" s="5">
        <f t="shared" si="0"/>
        <v>38</v>
      </c>
      <c r="E34" s="6" t="s">
        <v>7</v>
      </c>
      <c r="F34" s="20" t="s">
        <v>153</v>
      </c>
    </row>
    <row r="35" spans="1:7" ht="13.2" x14ac:dyDescent="0.25">
      <c r="A35" s="6" t="s">
        <v>154</v>
      </c>
      <c r="B35" s="4">
        <v>2</v>
      </c>
      <c r="C35" s="5">
        <v>10</v>
      </c>
      <c r="D35" s="5">
        <f t="shared" si="0"/>
        <v>20</v>
      </c>
      <c r="E35" s="6" t="s">
        <v>7</v>
      </c>
      <c r="F35" s="20" t="s">
        <v>155</v>
      </c>
    </row>
    <row r="36" spans="1:7" ht="13.2" x14ac:dyDescent="0.25">
      <c r="A36" s="6" t="s">
        <v>156</v>
      </c>
      <c r="B36" s="4">
        <v>2</v>
      </c>
      <c r="C36" s="5">
        <v>10</v>
      </c>
      <c r="D36" s="5">
        <f t="shared" si="0"/>
        <v>20</v>
      </c>
      <c r="E36" s="6" t="s">
        <v>7</v>
      </c>
      <c r="F36" s="20" t="s">
        <v>157</v>
      </c>
    </row>
    <row r="37" spans="1:7" ht="13.2" x14ac:dyDescent="0.25">
      <c r="A37" s="6" t="s">
        <v>158</v>
      </c>
      <c r="B37" s="4">
        <v>1</v>
      </c>
      <c r="C37" s="5">
        <v>25</v>
      </c>
      <c r="D37" s="5">
        <f t="shared" si="0"/>
        <v>25</v>
      </c>
      <c r="E37" s="6" t="s">
        <v>7</v>
      </c>
      <c r="F37" s="20" t="s">
        <v>159</v>
      </c>
    </row>
    <row r="38" spans="1:7" ht="13.2" x14ac:dyDescent="0.25">
      <c r="A38" s="6" t="s">
        <v>160</v>
      </c>
      <c r="B38" s="4">
        <v>1</v>
      </c>
      <c r="C38" s="5">
        <v>168</v>
      </c>
      <c r="D38" s="5">
        <f t="shared" si="0"/>
        <v>168</v>
      </c>
      <c r="E38" s="6" t="s">
        <v>7</v>
      </c>
      <c r="F38" s="20" t="s">
        <v>161</v>
      </c>
    </row>
    <row r="39" spans="1:7" ht="13.2" x14ac:dyDescent="0.25">
      <c r="A39" s="6" t="s">
        <v>162</v>
      </c>
      <c r="B39" s="4">
        <v>1</v>
      </c>
      <c r="C39" s="5">
        <v>6.4</v>
      </c>
      <c r="D39" s="5">
        <f t="shared" si="0"/>
        <v>6.4</v>
      </c>
      <c r="E39" s="6" t="s">
        <v>7</v>
      </c>
      <c r="F39" s="20" t="s">
        <v>163</v>
      </c>
    </row>
    <row r="40" spans="1:7" ht="13.2" x14ac:dyDescent="0.25">
      <c r="A40" s="6" t="s">
        <v>164</v>
      </c>
      <c r="B40" s="4">
        <v>1</v>
      </c>
      <c r="C40" s="5">
        <v>12.07</v>
      </c>
      <c r="D40" s="5">
        <f t="shared" si="0"/>
        <v>12.07</v>
      </c>
      <c r="E40" s="6" t="s">
        <v>7</v>
      </c>
      <c r="F40" s="14" t="s">
        <v>165</v>
      </c>
    </row>
    <row r="41" spans="1:7" ht="13.2" x14ac:dyDescent="0.25">
      <c r="A41" s="6" t="s">
        <v>166</v>
      </c>
      <c r="B41" s="4">
        <v>1</v>
      </c>
      <c r="C41" s="5">
        <v>4.79</v>
      </c>
      <c r="D41" s="5">
        <f t="shared" si="0"/>
        <v>4.79</v>
      </c>
      <c r="E41" s="6" t="s">
        <v>7</v>
      </c>
      <c r="F41" s="14" t="s">
        <v>167</v>
      </c>
    </row>
    <row r="42" spans="1:7" ht="13.2" x14ac:dyDescent="0.25">
      <c r="A42" s="6" t="s">
        <v>168</v>
      </c>
      <c r="B42" s="4">
        <v>1</v>
      </c>
      <c r="C42" s="5">
        <v>15</v>
      </c>
      <c r="D42" s="5">
        <f t="shared" si="0"/>
        <v>15</v>
      </c>
      <c r="E42" s="6" t="s">
        <v>7</v>
      </c>
      <c r="F42" s="20" t="s">
        <v>169</v>
      </c>
    </row>
    <row r="43" spans="1:7" ht="13.2" x14ac:dyDescent="0.25">
      <c r="A43" s="6" t="s">
        <v>170</v>
      </c>
      <c r="B43" s="4">
        <v>1</v>
      </c>
      <c r="C43" s="5">
        <v>15</v>
      </c>
      <c r="D43" s="5">
        <f t="shared" si="0"/>
        <v>15</v>
      </c>
      <c r="E43" s="6" t="s">
        <v>7</v>
      </c>
      <c r="F43" s="20" t="s">
        <v>171</v>
      </c>
      <c r="G43" s="6" t="s">
        <v>172</v>
      </c>
    </row>
    <row r="44" spans="1:7" ht="13.2" x14ac:dyDescent="0.25">
      <c r="A44" s="6" t="s">
        <v>173</v>
      </c>
      <c r="B44" s="4">
        <v>1</v>
      </c>
      <c r="C44" s="5">
        <v>20</v>
      </c>
      <c r="D44" s="5">
        <f t="shared" si="0"/>
        <v>20</v>
      </c>
      <c r="E44" s="6" t="s">
        <v>7</v>
      </c>
      <c r="F44" s="20" t="s">
        <v>174</v>
      </c>
      <c r="G44" s="6" t="s">
        <v>175</v>
      </c>
    </row>
    <row r="45" spans="1:7" ht="13.2" x14ac:dyDescent="0.25">
      <c r="A45" s="6" t="s">
        <v>176</v>
      </c>
      <c r="B45" s="4">
        <v>1</v>
      </c>
      <c r="C45" s="5">
        <v>11</v>
      </c>
      <c r="D45" s="5">
        <f t="shared" si="0"/>
        <v>11</v>
      </c>
      <c r="E45" s="6" t="s">
        <v>7</v>
      </c>
      <c r="F45" s="20" t="s">
        <v>177</v>
      </c>
      <c r="G45" s="6" t="s">
        <v>178</v>
      </c>
    </row>
    <row r="46" spans="1:7" ht="13.2" x14ac:dyDescent="0.25">
      <c r="A46" s="6" t="s">
        <v>179</v>
      </c>
      <c r="B46" s="4">
        <v>1</v>
      </c>
      <c r="C46" s="5">
        <v>25</v>
      </c>
      <c r="D46" s="5">
        <f t="shared" si="0"/>
        <v>25</v>
      </c>
      <c r="E46" s="6" t="s">
        <v>7</v>
      </c>
      <c r="F46" s="14" t="s">
        <v>180</v>
      </c>
      <c r="G46" s="6" t="s">
        <v>181</v>
      </c>
    </row>
    <row r="47" spans="1:7" ht="13.2" x14ac:dyDescent="0.25">
      <c r="A47" s="6" t="s">
        <v>182</v>
      </c>
      <c r="B47" s="4">
        <v>1</v>
      </c>
      <c r="C47" s="5">
        <v>20</v>
      </c>
      <c r="D47" s="5">
        <f t="shared" si="0"/>
        <v>20</v>
      </c>
      <c r="E47" s="6" t="s">
        <v>7</v>
      </c>
      <c r="F47" s="20" t="s">
        <v>183</v>
      </c>
      <c r="G47" s="6" t="s">
        <v>184</v>
      </c>
    </row>
    <row r="48" spans="1:7" ht="13.2" x14ac:dyDescent="0.25">
      <c r="A48" s="6" t="s">
        <v>185</v>
      </c>
      <c r="B48" s="4">
        <v>1</v>
      </c>
      <c r="C48" s="5">
        <v>9</v>
      </c>
      <c r="D48" s="5">
        <f t="shared" si="0"/>
        <v>9</v>
      </c>
      <c r="E48" s="6" t="s">
        <v>7</v>
      </c>
      <c r="F48" s="14" t="s">
        <v>171</v>
      </c>
      <c r="G48" s="6" t="s">
        <v>186</v>
      </c>
    </row>
    <row r="49" spans="1:7" ht="13.2" x14ac:dyDescent="0.25">
      <c r="A49" s="6" t="s">
        <v>187</v>
      </c>
      <c r="B49" s="4">
        <v>1</v>
      </c>
      <c r="C49" s="5">
        <v>8</v>
      </c>
      <c r="D49" s="5">
        <f t="shared" si="0"/>
        <v>8</v>
      </c>
      <c r="E49" s="6" t="s">
        <v>7</v>
      </c>
      <c r="F49" s="20" t="s">
        <v>188</v>
      </c>
    </row>
    <row r="50" spans="1:7" ht="13.2" x14ac:dyDescent="0.25">
      <c r="A50" s="6" t="s">
        <v>189</v>
      </c>
      <c r="B50" s="4">
        <v>1</v>
      </c>
      <c r="C50" s="5">
        <v>53</v>
      </c>
      <c r="D50" s="5">
        <f t="shared" si="0"/>
        <v>53</v>
      </c>
      <c r="E50" s="6" t="s">
        <v>7</v>
      </c>
      <c r="F50" s="20" t="s">
        <v>190</v>
      </c>
    </row>
    <row r="51" spans="1:7" ht="13.2" x14ac:dyDescent="0.25">
      <c r="A51" s="6" t="s">
        <v>191</v>
      </c>
      <c r="B51" s="4">
        <v>1</v>
      </c>
      <c r="C51" s="5">
        <v>10</v>
      </c>
      <c r="D51" s="5">
        <f t="shared" si="0"/>
        <v>10</v>
      </c>
      <c r="E51" s="6" t="s">
        <v>7</v>
      </c>
      <c r="F51" s="20" t="s">
        <v>192</v>
      </c>
      <c r="G51" s="6" t="s">
        <v>193</v>
      </c>
    </row>
    <row r="52" spans="1:7" ht="13.2" x14ac:dyDescent="0.25">
      <c r="A52" s="6" t="s">
        <v>194</v>
      </c>
      <c r="B52" s="4">
        <v>1</v>
      </c>
      <c r="C52" s="5">
        <v>32</v>
      </c>
      <c r="D52" s="5">
        <f t="shared" si="0"/>
        <v>32</v>
      </c>
      <c r="E52" s="6" t="s">
        <v>7</v>
      </c>
      <c r="F52" s="20" t="s">
        <v>195</v>
      </c>
      <c r="G52" s="6" t="s">
        <v>196</v>
      </c>
    </row>
    <row r="53" spans="1:7" ht="13.2" x14ac:dyDescent="0.25">
      <c r="A53" s="6" t="s">
        <v>197</v>
      </c>
      <c r="B53" s="4">
        <v>1</v>
      </c>
      <c r="C53" s="5">
        <v>0.17</v>
      </c>
      <c r="D53" s="5">
        <f t="shared" si="0"/>
        <v>0.17</v>
      </c>
      <c r="E53" s="6" t="s">
        <v>7</v>
      </c>
      <c r="F53" s="20" t="s">
        <v>198</v>
      </c>
    </row>
    <row r="54" spans="1:7" ht="13.2" x14ac:dyDescent="0.25">
      <c r="A54" s="6" t="s">
        <v>199</v>
      </c>
      <c r="B54" s="4">
        <v>1</v>
      </c>
      <c r="C54" s="5">
        <v>0.2</v>
      </c>
      <c r="D54" s="5">
        <f t="shared" si="0"/>
        <v>0.2</v>
      </c>
      <c r="E54" s="6" t="s">
        <v>7</v>
      </c>
      <c r="F54" s="20" t="s">
        <v>200</v>
      </c>
    </row>
    <row r="55" spans="1:7" ht="13.2" x14ac:dyDescent="0.25">
      <c r="A55" s="6" t="s">
        <v>201</v>
      </c>
      <c r="B55" s="4">
        <v>2</v>
      </c>
      <c r="C55" s="5">
        <v>0.14000000000000001</v>
      </c>
      <c r="D55" s="5">
        <f t="shared" si="0"/>
        <v>0.28000000000000003</v>
      </c>
      <c r="E55" s="6" t="s">
        <v>7</v>
      </c>
      <c r="F55" s="20" t="s">
        <v>202</v>
      </c>
    </row>
    <row r="56" spans="1:7" ht="13.2" x14ac:dyDescent="0.25">
      <c r="A56" s="6" t="s">
        <v>203</v>
      </c>
      <c r="B56" s="4">
        <v>2</v>
      </c>
      <c r="C56" s="5">
        <v>0.16</v>
      </c>
      <c r="D56" s="5">
        <f t="shared" si="0"/>
        <v>0.32</v>
      </c>
      <c r="E56" s="6" t="s">
        <v>7</v>
      </c>
      <c r="F56" s="20" t="s">
        <v>204</v>
      </c>
    </row>
    <row r="57" spans="1:7" ht="13.2" x14ac:dyDescent="0.25">
      <c r="B57" s="4"/>
      <c r="C57" s="5"/>
      <c r="D57" s="5">
        <f t="shared" si="0"/>
        <v>0</v>
      </c>
      <c r="E57" s="6" t="s">
        <v>7</v>
      </c>
      <c r="F57" s="6"/>
    </row>
    <row r="58" spans="1:7" ht="13.2" x14ac:dyDescent="0.25">
      <c r="B58" s="4"/>
      <c r="C58" s="5"/>
      <c r="D58" s="5">
        <f t="shared" si="0"/>
        <v>0</v>
      </c>
      <c r="E58" s="6" t="s">
        <v>7</v>
      </c>
      <c r="F58" s="6"/>
    </row>
    <row r="59" spans="1:7" ht="13.2" x14ac:dyDescent="0.25">
      <c r="B59" s="4"/>
      <c r="C59" s="5"/>
      <c r="D59" s="5"/>
      <c r="F59" s="6"/>
    </row>
    <row r="60" spans="1:7" ht="13.2" x14ac:dyDescent="0.25">
      <c r="A60" s="17" t="s">
        <v>205</v>
      </c>
      <c r="B60" s="24"/>
      <c r="C60" s="5"/>
      <c r="D60" s="5"/>
      <c r="F60" s="6"/>
    </row>
    <row r="61" spans="1:7" ht="13.2" x14ac:dyDescent="0.25">
      <c r="A61" s="6" t="s">
        <v>206</v>
      </c>
      <c r="B61" s="4">
        <v>1</v>
      </c>
      <c r="C61" s="5">
        <v>50</v>
      </c>
      <c r="D61" s="5">
        <f t="shared" ref="D61:D70" si="1">SUM(B61*C61)</f>
        <v>50</v>
      </c>
      <c r="E61" s="6" t="s">
        <v>7</v>
      </c>
      <c r="F61" s="20" t="s">
        <v>207</v>
      </c>
    </row>
    <row r="62" spans="1:7" ht="13.2" x14ac:dyDescent="0.25">
      <c r="A62" s="6" t="s">
        <v>208</v>
      </c>
      <c r="B62" s="4">
        <v>1</v>
      </c>
      <c r="C62" s="5">
        <v>45.08</v>
      </c>
      <c r="D62" s="5">
        <f t="shared" si="1"/>
        <v>45.08</v>
      </c>
      <c r="E62" s="6" t="s">
        <v>7</v>
      </c>
      <c r="F62" s="20" t="s">
        <v>209</v>
      </c>
    </row>
    <row r="63" spans="1:7" ht="13.2" x14ac:dyDescent="0.25">
      <c r="A63" s="6" t="s">
        <v>210</v>
      </c>
      <c r="B63" s="4">
        <v>1</v>
      </c>
      <c r="C63" s="5">
        <v>50</v>
      </c>
      <c r="D63" s="5">
        <f t="shared" si="1"/>
        <v>50</v>
      </c>
      <c r="E63" s="6" t="s">
        <v>7</v>
      </c>
      <c r="F63" s="20" t="s">
        <v>211</v>
      </c>
    </row>
    <row r="64" spans="1:7" ht="13.2" x14ac:dyDescent="0.25">
      <c r="A64" s="6" t="s">
        <v>212</v>
      </c>
      <c r="B64" s="4">
        <v>1</v>
      </c>
      <c r="C64" s="5">
        <v>60</v>
      </c>
      <c r="D64" s="5">
        <f t="shared" si="1"/>
        <v>60</v>
      </c>
      <c r="E64" s="6" t="s">
        <v>7</v>
      </c>
      <c r="F64" s="20" t="s">
        <v>213</v>
      </c>
    </row>
    <row r="65" spans="1:7" ht="13.2" x14ac:dyDescent="0.25">
      <c r="A65" s="6" t="s">
        <v>214</v>
      </c>
      <c r="B65" s="4">
        <v>1</v>
      </c>
      <c r="C65" s="5">
        <v>45</v>
      </c>
      <c r="D65" s="5">
        <f t="shared" si="1"/>
        <v>45</v>
      </c>
      <c r="E65" s="6" t="s">
        <v>7</v>
      </c>
      <c r="F65" s="20" t="s">
        <v>215</v>
      </c>
    </row>
    <row r="66" spans="1:7" ht="13.2" x14ac:dyDescent="0.25">
      <c r="A66" s="6" t="s">
        <v>216</v>
      </c>
      <c r="B66" s="4">
        <v>1</v>
      </c>
      <c r="C66" s="5">
        <v>108</v>
      </c>
      <c r="D66" s="5">
        <f t="shared" si="1"/>
        <v>108</v>
      </c>
      <c r="E66" s="6" t="s">
        <v>7</v>
      </c>
      <c r="F66" s="20" t="s">
        <v>217</v>
      </c>
    </row>
    <row r="67" spans="1:7" ht="13.2" x14ac:dyDescent="0.25">
      <c r="A67" s="6" t="s">
        <v>218</v>
      </c>
      <c r="B67" s="4">
        <v>1</v>
      </c>
      <c r="C67" s="5">
        <v>19</v>
      </c>
      <c r="D67" s="5">
        <f t="shared" si="1"/>
        <v>19</v>
      </c>
      <c r="E67" s="6" t="s">
        <v>7</v>
      </c>
      <c r="F67" s="14" t="s">
        <v>219</v>
      </c>
    </row>
    <row r="68" spans="1:7" ht="13.2" x14ac:dyDescent="0.25">
      <c r="B68" s="4"/>
      <c r="C68" s="5"/>
      <c r="D68" s="5">
        <f t="shared" si="1"/>
        <v>0</v>
      </c>
      <c r="E68" s="6" t="s">
        <v>7</v>
      </c>
      <c r="F68" s="6"/>
    </row>
    <row r="69" spans="1:7" ht="13.2" x14ac:dyDescent="0.25">
      <c r="B69" s="4"/>
      <c r="C69" s="5"/>
      <c r="D69" s="5">
        <f t="shared" si="1"/>
        <v>0</v>
      </c>
      <c r="E69" s="6" t="s">
        <v>7</v>
      </c>
      <c r="F69" s="6"/>
    </row>
    <row r="70" spans="1:7" ht="13.2" x14ac:dyDescent="0.25">
      <c r="B70" s="4"/>
      <c r="C70" s="5"/>
      <c r="D70" s="5">
        <f t="shared" si="1"/>
        <v>0</v>
      </c>
      <c r="E70" s="6" t="s">
        <v>7</v>
      </c>
      <c r="F70" s="6"/>
    </row>
    <row r="71" spans="1:7" ht="13.2" x14ac:dyDescent="0.25">
      <c r="B71" s="4"/>
      <c r="C71" s="5"/>
      <c r="D71" s="5"/>
      <c r="F71" s="6"/>
    </row>
    <row r="72" spans="1:7" ht="13.2" x14ac:dyDescent="0.25">
      <c r="A72" s="7" t="s">
        <v>220</v>
      </c>
      <c r="B72" s="4">
        <v>30</v>
      </c>
      <c r="C72" s="9"/>
      <c r="D72" s="9">
        <f>SUM(B72*C72)</f>
        <v>0</v>
      </c>
      <c r="E72" s="7"/>
      <c r="F72" s="7"/>
      <c r="G72" s="7"/>
    </row>
  </sheetData>
  <conditionalFormatting sqref="B1:D1">
    <cfRule type="cellIs" dxfId="10" priority="1" operator="greaterThan">
      <formula>10000</formula>
    </cfRule>
  </conditionalFormatting>
  <hyperlinks>
    <hyperlink ref="A2" location="'Laser Cube BOM'!A1" display="Laser Cube" xr:uid="{00000000-0004-0000-0300-000000000000}"/>
    <hyperlink ref="A3" location="'Galvo Tower BOM'!A1" display="Galvo Tower" xr:uid="{00000000-0004-0000-0300-000001000000}"/>
    <hyperlink ref="A4" location="'Machine Parts BOM'!A1" display="Machined Parts" xr:uid="{00000000-0004-0000-0300-000002000000}"/>
    <hyperlink ref="A5" location="'Hardware - Laser Module'!A1" display="Hardware" xr:uid="{00000000-0004-0000-0300-000003000000}"/>
    <hyperlink ref="F6" r:id="rId1" xr:uid="{00000000-0004-0000-0300-000004000000}"/>
    <hyperlink ref="F7" r:id="rId2" xr:uid="{00000000-0004-0000-0300-000005000000}"/>
    <hyperlink ref="F8" r:id="rId3" xr:uid="{00000000-0004-0000-0300-000006000000}"/>
    <hyperlink ref="F9" r:id="rId4" xr:uid="{00000000-0004-0000-0300-000007000000}"/>
    <hyperlink ref="F10" r:id="rId5" xr:uid="{00000000-0004-0000-0300-000008000000}"/>
    <hyperlink ref="F11" r:id="rId6" xr:uid="{00000000-0004-0000-0300-000009000000}"/>
    <hyperlink ref="F12" r:id="rId7" xr:uid="{00000000-0004-0000-0300-00000A000000}"/>
    <hyperlink ref="F13" r:id="rId8" xr:uid="{00000000-0004-0000-0300-00000B000000}"/>
    <hyperlink ref="F14" r:id="rId9" xr:uid="{00000000-0004-0000-0300-00000C000000}"/>
    <hyperlink ref="F15" r:id="rId10" xr:uid="{00000000-0004-0000-0300-00000D000000}"/>
    <hyperlink ref="F16" r:id="rId11" xr:uid="{00000000-0004-0000-0300-00000E000000}"/>
    <hyperlink ref="F17" r:id="rId12" xr:uid="{00000000-0004-0000-0300-00000F000000}"/>
    <hyperlink ref="F18" r:id="rId13" xr:uid="{00000000-0004-0000-0300-000010000000}"/>
    <hyperlink ref="F19" r:id="rId14" xr:uid="{00000000-0004-0000-0300-000011000000}"/>
    <hyperlink ref="F20" r:id="rId15" xr:uid="{00000000-0004-0000-0300-000012000000}"/>
    <hyperlink ref="F21" r:id="rId16" xr:uid="{00000000-0004-0000-0300-000013000000}"/>
    <hyperlink ref="F22" r:id="rId17" xr:uid="{00000000-0004-0000-0300-000014000000}"/>
    <hyperlink ref="F23" r:id="rId18" xr:uid="{00000000-0004-0000-0300-000015000000}"/>
    <hyperlink ref="F26" r:id="rId19" xr:uid="{00000000-0004-0000-0300-000016000000}"/>
    <hyperlink ref="F27" r:id="rId20" xr:uid="{00000000-0004-0000-0300-000017000000}"/>
    <hyperlink ref="F28" r:id="rId21" xr:uid="{00000000-0004-0000-0300-000018000000}"/>
    <hyperlink ref="F29" r:id="rId22" xr:uid="{00000000-0004-0000-0300-000019000000}"/>
    <hyperlink ref="F30" r:id="rId23" xr:uid="{00000000-0004-0000-0300-00001A000000}"/>
    <hyperlink ref="F32" r:id="rId24" xr:uid="{00000000-0004-0000-0300-00001B000000}"/>
    <hyperlink ref="F33" r:id="rId25" xr:uid="{00000000-0004-0000-0300-00001C000000}"/>
    <hyperlink ref="F34" r:id="rId26" xr:uid="{00000000-0004-0000-0300-00001D000000}"/>
    <hyperlink ref="F35" r:id="rId27" xr:uid="{00000000-0004-0000-0300-00001E000000}"/>
    <hyperlink ref="F36" r:id="rId28" xr:uid="{00000000-0004-0000-0300-00001F000000}"/>
    <hyperlink ref="F37" r:id="rId29" xr:uid="{00000000-0004-0000-0300-000020000000}"/>
    <hyperlink ref="F38" r:id="rId30" xr:uid="{00000000-0004-0000-0300-000021000000}"/>
    <hyperlink ref="F39" r:id="rId31" xr:uid="{00000000-0004-0000-0300-000022000000}"/>
    <hyperlink ref="F40" r:id="rId32" xr:uid="{00000000-0004-0000-0300-000023000000}"/>
    <hyperlink ref="F41" r:id="rId33" xr:uid="{00000000-0004-0000-0300-000024000000}"/>
    <hyperlink ref="F42" r:id="rId34" xr:uid="{00000000-0004-0000-0300-000025000000}"/>
    <hyperlink ref="F43" r:id="rId35" xr:uid="{00000000-0004-0000-0300-000026000000}"/>
    <hyperlink ref="F44" r:id="rId36" xr:uid="{00000000-0004-0000-0300-000027000000}"/>
    <hyperlink ref="F45" r:id="rId37" xr:uid="{00000000-0004-0000-0300-000028000000}"/>
    <hyperlink ref="F46" r:id="rId38" xr:uid="{00000000-0004-0000-0300-000029000000}"/>
    <hyperlink ref="F47" r:id="rId39" xr:uid="{00000000-0004-0000-0300-00002A000000}"/>
    <hyperlink ref="F48" r:id="rId40" xr:uid="{00000000-0004-0000-0300-00002B000000}"/>
    <hyperlink ref="F49" r:id="rId41" xr:uid="{00000000-0004-0000-0300-00002C000000}"/>
    <hyperlink ref="F50" r:id="rId42" xr:uid="{00000000-0004-0000-0300-00002D000000}"/>
    <hyperlink ref="F51" r:id="rId43" xr:uid="{00000000-0004-0000-0300-00002E000000}"/>
    <hyperlink ref="F52" r:id="rId44" xr:uid="{00000000-0004-0000-0300-00002F000000}"/>
    <hyperlink ref="F53" r:id="rId45" xr:uid="{00000000-0004-0000-0300-000030000000}"/>
    <hyperlink ref="F54" r:id="rId46" xr:uid="{00000000-0004-0000-0300-000031000000}"/>
    <hyperlink ref="F55" r:id="rId47" xr:uid="{00000000-0004-0000-0300-000032000000}"/>
    <hyperlink ref="F56" r:id="rId48" xr:uid="{00000000-0004-0000-0300-000033000000}"/>
    <hyperlink ref="F61" r:id="rId49" xr:uid="{00000000-0004-0000-0300-000034000000}"/>
    <hyperlink ref="F62" r:id="rId50" xr:uid="{00000000-0004-0000-0300-000035000000}"/>
    <hyperlink ref="F63" r:id="rId51" xr:uid="{00000000-0004-0000-0300-000036000000}"/>
    <hyperlink ref="F64" r:id="rId52" xr:uid="{00000000-0004-0000-0300-000037000000}"/>
    <hyperlink ref="F65" r:id="rId53" xr:uid="{00000000-0004-0000-0300-000038000000}"/>
    <hyperlink ref="F66" r:id="rId54" xr:uid="{00000000-0004-0000-0300-000039000000}"/>
    <hyperlink ref="F67" r:id="rId55" xr:uid="{00000000-0004-0000-0300-00003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0"/>
  <sheetViews>
    <sheetView workbookViewId="0"/>
  </sheetViews>
  <sheetFormatPr defaultColWidth="12.6640625" defaultRowHeight="15.75" customHeight="1" x14ac:dyDescent="0.25"/>
  <cols>
    <col min="1" max="1" width="26" customWidth="1"/>
    <col min="5" max="5" width="11.44140625" customWidth="1"/>
    <col min="6" max="6" width="22.66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>
        <f>SUM($D$5:$D30)</f>
        <v>1197.5900000000001</v>
      </c>
      <c r="E1" s="1" t="s">
        <v>3</v>
      </c>
      <c r="F1" s="1" t="s">
        <v>4</v>
      </c>
    </row>
    <row r="2" spans="1:6" x14ac:dyDescent="0.25">
      <c r="A2" s="3" t="s">
        <v>11</v>
      </c>
      <c r="B2" s="4"/>
      <c r="C2" s="5"/>
      <c r="D2" s="5">
        <f t="shared" ref="D2:D28" si="0">SUM(B2*C2)</f>
        <v>0</v>
      </c>
      <c r="F2" s="6"/>
    </row>
    <row r="3" spans="1:6" x14ac:dyDescent="0.25">
      <c r="A3" s="3" t="s">
        <v>96</v>
      </c>
      <c r="B3" s="4">
        <v>1</v>
      </c>
      <c r="C3" s="5">
        <f>SUM('Machine Parts BOM'!$E$16:$E$19)</f>
        <v>298.7</v>
      </c>
      <c r="D3" s="5">
        <f t="shared" si="0"/>
        <v>298.7</v>
      </c>
      <c r="E3" s="6" t="s">
        <v>7</v>
      </c>
      <c r="F3" s="6"/>
    </row>
    <row r="4" spans="1:6" x14ac:dyDescent="0.25">
      <c r="A4" s="6" t="s">
        <v>221</v>
      </c>
      <c r="B4" s="4">
        <v>1</v>
      </c>
      <c r="C4" s="5">
        <v>9</v>
      </c>
      <c r="D4" s="5">
        <f t="shared" si="0"/>
        <v>9</v>
      </c>
      <c r="E4" s="6" t="s">
        <v>7</v>
      </c>
      <c r="F4" s="14" t="s">
        <v>222</v>
      </c>
    </row>
    <row r="5" spans="1:6" x14ac:dyDescent="0.25">
      <c r="A5" s="6" t="s">
        <v>223</v>
      </c>
      <c r="B5" s="4">
        <v>1</v>
      </c>
      <c r="C5" s="5">
        <v>7</v>
      </c>
      <c r="D5" s="5">
        <f t="shared" si="0"/>
        <v>7</v>
      </c>
      <c r="E5" s="6" t="s">
        <v>7</v>
      </c>
      <c r="F5" s="14" t="s">
        <v>224</v>
      </c>
    </row>
    <row r="6" spans="1:6" x14ac:dyDescent="0.25">
      <c r="A6" s="6" t="s">
        <v>225</v>
      </c>
      <c r="B6" s="4">
        <v>1</v>
      </c>
      <c r="C6" s="5">
        <v>12.01</v>
      </c>
      <c r="D6" s="5">
        <f t="shared" si="0"/>
        <v>12.01</v>
      </c>
      <c r="E6" s="6" t="s">
        <v>7</v>
      </c>
      <c r="F6" s="20" t="s">
        <v>129</v>
      </c>
    </row>
    <row r="7" spans="1:6" x14ac:dyDescent="0.25">
      <c r="A7" s="6" t="s">
        <v>226</v>
      </c>
      <c r="B7" s="4">
        <v>1</v>
      </c>
      <c r="C7" s="5">
        <v>1.05</v>
      </c>
      <c r="D7" s="5">
        <f t="shared" si="0"/>
        <v>1.05</v>
      </c>
      <c r="E7" s="6" t="s">
        <v>7</v>
      </c>
      <c r="F7" s="20" t="s">
        <v>227</v>
      </c>
    </row>
    <row r="8" spans="1:6" x14ac:dyDescent="0.25">
      <c r="A8" s="6" t="s">
        <v>228</v>
      </c>
      <c r="B8" s="4">
        <v>1</v>
      </c>
      <c r="C8" s="5">
        <v>1.39</v>
      </c>
      <c r="D8" s="5">
        <f t="shared" si="0"/>
        <v>1.39</v>
      </c>
      <c r="E8" s="6" t="s">
        <v>7</v>
      </c>
      <c r="F8" s="20" t="s">
        <v>229</v>
      </c>
    </row>
    <row r="9" spans="1:6" x14ac:dyDescent="0.25">
      <c r="A9" s="6" t="s">
        <v>230</v>
      </c>
      <c r="B9" s="4">
        <v>2</v>
      </c>
      <c r="C9" s="5">
        <v>4.82</v>
      </c>
      <c r="D9" s="5">
        <f t="shared" si="0"/>
        <v>9.64</v>
      </c>
      <c r="E9" s="6" t="s">
        <v>7</v>
      </c>
      <c r="F9" s="20" t="s">
        <v>231</v>
      </c>
    </row>
    <row r="10" spans="1:6" x14ac:dyDescent="0.25">
      <c r="A10" s="6" t="s">
        <v>232</v>
      </c>
      <c r="B10" s="4">
        <v>2</v>
      </c>
      <c r="C10" s="5">
        <v>10</v>
      </c>
      <c r="D10" s="5">
        <f t="shared" si="0"/>
        <v>20</v>
      </c>
      <c r="E10" s="6" t="s">
        <v>233</v>
      </c>
      <c r="F10" s="6" t="s">
        <v>234</v>
      </c>
    </row>
    <row r="11" spans="1:6" x14ac:dyDescent="0.25">
      <c r="A11" s="6" t="s">
        <v>235</v>
      </c>
      <c r="B11" s="4">
        <v>2</v>
      </c>
      <c r="C11" s="5">
        <v>201</v>
      </c>
      <c r="D11" s="5">
        <f t="shared" si="0"/>
        <v>402</v>
      </c>
      <c r="E11" s="6" t="s">
        <v>7</v>
      </c>
      <c r="F11" s="20" t="s">
        <v>236</v>
      </c>
    </row>
    <row r="12" spans="1:6" x14ac:dyDescent="0.25">
      <c r="A12" s="6" t="s">
        <v>237</v>
      </c>
      <c r="B12" s="4">
        <v>1</v>
      </c>
      <c r="C12" s="5">
        <v>455</v>
      </c>
      <c r="D12" s="5">
        <f t="shared" si="0"/>
        <v>455</v>
      </c>
      <c r="E12" s="6" t="s">
        <v>7</v>
      </c>
      <c r="F12" s="20" t="s">
        <v>238</v>
      </c>
    </row>
    <row r="13" spans="1:6" x14ac:dyDescent="0.25">
      <c r="A13" s="6" t="s">
        <v>239</v>
      </c>
      <c r="B13" s="4">
        <v>1</v>
      </c>
      <c r="C13" s="5">
        <v>61</v>
      </c>
      <c r="D13" s="5">
        <f t="shared" si="0"/>
        <v>61</v>
      </c>
      <c r="E13" s="6" t="s">
        <v>7</v>
      </c>
      <c r="F13" s="20" t="s">
        <v>240</v>
      </c>
    </row>
    <row r="14" spans="1:6" x14ac:dyDescent="0.25">
      <c r="A14" s="6" t="s">
        <v>241</v>
      </c>
      <c r="B14" s="4">
        <v>1</v>
      </c>
      <c r="C14" s="5">
        <v>47</v>
      </c>
      <c r="D14" s="5">
        <f t="shared" si="0"/>
        <v>47</v>
      </c>
      <c r="E14" s="6" t="s">
        <v>7</v>
      </c>
      <c r="F14" s="20" t="s">
        <v>242</v>
      </c>
    </row>
    <row r="15" spans="1:6" x14ac:dyDescent="0.25">
      <c r="A15" s="6" t="s">
        <v>243</v>
      </c>
      <c r="B15" s="4">
        <v>1</v>
      </c>
      <c r="C15" s="5">
        <v>66</v>
      </c>
      <c r="D15" s="5">
        <f t="shared" si="0"/>
        <v>66</v>
      </c>
      <c r="E15" s="6" t="s">
        <v>7</v>
      </c>
      <c r="F15" s="20" t="s">
        <v>244</v>
      </c>
    </row>
    <row r="16" spans="1:6" x14ac:dyDescent="0.25">
      <c r="A16" s="6" t="s">
        <v>245</v>
      </c>
      <c r="B16" s="4">
        <v>1</v>
      </c>
      <c r="C16" s="5">
        <v>42</v>
      </c>
      <c r="D16" s="5">
        <f t="shared" si="0"/>
        <v>42</v>
      </c>
      <c r="E16" s="6" t="s">
        <v>7</v>
      </c>
      <c r="F16" s="20" t="s">
        <v>246</v>
      </c>
    </row>
    <row r="17" spans="1:6" x14ac:dyDescent="0.25">
      <c r="A17" s="6" t="s">
        <v>247</v>
      </c>
      <c r="B17" s="4">
        <v>1</v>
      </c>
      <c r="C17" s="5">
        <v>30</v>
      </c>
      <c r="D17" s="5">
        <f t="shared" si="0"/>
        <v>30</v>
      </c>
      <c r="E17" s="6" t="s">
        <v>7</v>
      </c>
      <c r="F17" s="14" t="s">
        <v>248</v>
      </c>
    </row>
    <row r="18" spans="1:6" x14ac:dyDescent="0.25">
      <c r="A18" s="6" t="s">
        <v>249</v>
      </c>
      <c r="B18" s="4">
        <v>1</v>
      </c>
      <c r="C18" s="5">
        <v>36</v>
      </c>
      <c r="D18" s="5">
        <f t="shared" si="0"/>
        <v>36</v>
      </c>
      <c r="E18" s="6" t="s">
        <v>7</v>
      </c>
      <c r="F18" s="20" t="s">
        <v>250</v>
      </c>
    </row>
    <row r="19" spans="1:6" x14ac:dyDescent="0.25">
      <c r="A19" s="6" t="s">
        <v>251</v>
      </c>
      <c r="B19" s="4">
        <v>2</v>
      </c>
      <c r="C19" s="5">
        <v>0.37</v>
      </c>
      <c r="D19" s="5">
        <f t="shared" si="0"/>
        <v>0.74</v>
      </c>
      <c r="E19" s="6" t="s">
        <v>7</v>
      </c>
      <c r="F19" s="20" t="s">
        <v>252</v>
      </c>
    </row>
    <row r="20" spans="1:6" x14ac:dyDescent="0.25">
      <c r="A20" s="6" t="s">
        <v>253</v>
      </c>
      <c r="B20" s="4">
        <v>2</v>
      </c>
      <c r="C20" s="5">
        <v>0.22</v>
      </c>
      <c r="D20" s="5">
        <f t="shared" si="0"/>
        <v>0.44</v>
      </c>
      <c r="E20" s="6" t="s">
        <v>7</v>
      </c>
      <c r="F20" s="20" t="s">
        <v>254</v>
      </c>
    </row>
    <row r="21" spans="1:6" x14ac:dyDescent="0.25">
      <c r="A21" s="6" t="s">
        <v>255</v>
      </c>
      <c r="B21" s="4">
        <v>16</v>
      </c>
      <c r="C21" s="5">
        <v>0.13</v>
      </c>
      <c r="D21" s="5">
        <f t="shared" si="0"/>
        <v>2.08</v>
      </c>
      <c r="E21" s="6" t="s">
        <v>7</v>
      </c>
      <c r="F21" s="20" t="s">
        <v>256</v>
      </c>
    </row>
    <row r="22" spans="1:6" x14ac:dyDescent="0.25">
      <c r="A22" s="6" t="s">
        <v>257</v>
      </c>
      <c r="B22" s="4">
        <v>2</v>
      </c>
      <c r="C22" s="5">
        <v>0.22</v>
      </c>
      <c r="D22" s="5">
        <f t="shared" si="0"/>
        <v>0.44</v>
      </c>
      <c r="E22" s="6" t="s">
        <v>7</v>
      </c>
      <c r="F22" s="20" t="s">
        <v>258</v>
      </c>
    </row>
    <row r="23" spans="1:6" x14ac:dyDescent="0.25">
      <c r="A23" s="6" t="s">
        <v>259</v>
      </c>
      <c r="B23" s="4">
        <v>2</v>
      </c>
      <c r="C23" s="5">
        <v>0.12</v>
      </c>
      <c r="D23" s="5">
        <f t="shared" si="0"/>
        <v>0.24</v>
      </c>
      <c r="E23" s="6" t="s">
        <v>7</v>
      </c>
      <c r="F23" s="14" t="s">
        <v>260</v>
      </c>
    </row>
    <row r="24" spans="1:6" x14ac:dyDescent="0.25">
      <c r="A24" s="6" t="s">
        <v>261</v>
      </c>
      <c r="B24" s="4">
        <v>12</v>
      </c>
      <c r="C24" s="5">
        <v>0.13</v>
      </c>
      <c r="D24" s="5">
        <f t="shared" si="0"/>
        <v>1.56</v>
      </c>
      <c r="E24" s="6" t="s">
        <v>7</v>
      </c>
      <c r="F24" s="20" t="s">
        <v>262</v>
      </c>
    </row>
    <row r="25" spans="1:6" x14ac:dyDescent="0.25">
      <c r="A25" s="6" t="s">
        <v>263</v>
      </c>
      <c r="B25" s="4">
        <v>1</v>
      </c>
      <c r="C25" s="5">
        <v>2</v>
      </c>
      <c r="D25" s="5">
        <f t="shared" si="0"/>
        <v>2</v>
      </c>
      <c r="E25" s="6" t="s">
        <v>7</v>
      </c>
      <c r="F25" s="6"/>
    </row>
    <row r="26" spans="1:6" x14ac:dyDescent="0.25">
      <c r="B26" s="4"/>
      <c r="C26" s="5"/>
      <c r="D26" s="5">
        <f t="shared" si="0"/>
        <v>0</v>
      </c>
      <c r="E26" s="6" t="s">
        <v>7</v>
      </c>
      <c r="F26" s="6"/>
    </row>
    <row r="27" spans="1:6" x14ac:dyDescent="0.25">
      <c r="B27" s="4"/>
      <c r="C27" s="5"/>
      <c r="D27" s="5">
        <f t="shared" si="0"/>
        <v>0</v>
      </c>
      <c r="E27" s="6" t="s">
        <v>7</v>
      </c>
      <c r="F27" s="6"/>
    </row>
    <row r="28" spans="1:6" x14ac:dyDescent="0.25">
      <c r="B28" s="4"/>
      <c r="C28" s="5"/>
      <c r="D28" s="5">
        <f t="shared" si="0"/>
        <v>0</v>
      </c>
      <c r="E28" s="6" t="s">
        <v>7</v>
      </c>
      <c r="F28" s="6"/>
    </row>
    <row r="29" spans="1:6" x14ac:dyDescent="0.25">
      <c r="B29" s="4"/>
      <c r="C29" s="5"/>
      <c r="D29" s="5"/>
      <c r="F29" s="6"/>
    </row>
    <row r="30" spans="1:6" x14ac:dyDescent="0.25">
      <c r="A30" s="7" t="s">
        <v>220</v>
      </c>
      <c r="B30" s="4">
        <v>8</v>
      </c>
      <c r="C30" s="9"/>
      <c r="D30" s="9">
        <f>SUM(B30*C30)</f>
        <v>0</v>
      </c>
      <c r="E30" s="7"/>
      <c r="F30" s="7"/>
    </row>
  </sheetData>
  <conditionalFormatting sqref="B1:D1">
    <cfRule type="cellIs" dxfId="9" priority="1" operator="greaterThan">
      <formula>10000</formula>
    </cfRule>
  </conditionalFormatting>
  <hyperlinks>
    <hyperlink ref="A2" location="'Hardware - Laser Cube'!A1" display="Hardware" xr:uid="{00000000-0004-0000-0400-000000000000}"/>
    <hyperlink ref="A3" location="'Machine Parts BOM'!A1" display="Machined Parts" xr:uid="{00000000-0004-0000-0400-000001000000}"/>
    <hyperlink ref="F4" r:id="rId1" xr:uid="{00000000-0004-0000-0400-000002000000}"/>
    <hyperlink ref="F5" r:id="rId2" xr:uid="{00000000-0004-0000-0400-000003000000}"/>
    <hyperlink ref="F6" r:id="rId3" xr:uid="{00000000-0004-0000-0400-000004000000}"/>
    <hyperlink ref="F7" r:id="rId4" xr:uid="{00000000-0004-0000-0400-000005000000}"/>
    <hyperlink ref="F8" r:id="rId5" xr:uid="{00000000-0004-0000-0400-000006000000}"/>
    <hyperlink ref="F9" r:id="rId6" xr:uid="{00000000-0004-0000-0400-000007000000}"/>
    <hyperlink ref="F11" r:id="rId7" xr:uid="{00000000-0004-0000-0400-000008000000}"/>
    <hyperlink ref="F12" r:id="rId8" xr:uid="{00000000-0004-0000-0400-000009000000}"/>
    <hyperlink ref="F13" r:id="rId9" xr:uid="{00000000-0004-0000-0400-00000A000000}"/>
    <hyperlink ref="F14" r:id="rId10" xr:uid="{00000000-0004-0000-0400-00000B000000}"/>
    <hyperlink ref="F15" r:id="rId11" xr:uid="{00000000-0004-0000-0400-00000C000000}"/>
    <hyperlink ref="F16" r:id="rId12" xr:uid="{00000000-0004-0000-0400-00000D000000}"/>
    <hyperlink ref="F17" r:id="rId13" xr:uid="{00000000-0004-0000-0400-00000E000000}"/>
    <hyperlink ref="F18" r:id="rId14" xr:uid="{00000000-0004-0000-0400-00000F000000}"/>
    <hyperlink ref="F19" r:id="rId15" xr:uid="{00000000-0004-0000-0400-000010000000}"/>
    <hyperlink ref="F20" r:id="rId16" xr:uid="{00000000-0004-0000-0400-000011000000}"/>
    <hyperlink ref="F21" r:id="rId17" xr:uid="{00000000-0004-0000-0400-000012000000}"/>
    <hyperlink ref="F22" r:id="rId18" xr:uid="{00000000-0004-0000-0400-000013000000}"/>
    <hyperlink ref="F23" r:id="rId19" xr:uid="{00000000-0004-0000-0400-000014000000}"/>
    <hyperlink ref="F24" r:id="rId20" xr:uid="{00000000-0004-0000-0400-00001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4"/>
  <sheetViews>
    <sheetView workbookViewId="0"/>
  </sheetViews>
  <sheetFormatPr defaultColWidth="12.6640625" defaultRowHeight="15.75" customHeight="1" x14ac:dyDescent="0.25"/>
  <cols>
    <col min="1" max="1" width="26" customWidth="1"/>
    <col min="5" max="5" width="11.44140625" customWidth="1"/>
    <col min="6" max="6" width="22.6640625" customWidth="1"/>
    <col min="7" max="7" width="23.332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>
        <f>SUM(D4:D14)</f>
        <v>1051.24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11</v>
      </c>
      <c r="B2" s="4"/>
      <c r="C2" s="5"/>
      <c r="D2" s="5">
        <f t="shared" ref="D2:D14" si="0">SUM(B2*C2)</f>
        <v>0</v>
      </c>
      <c r="E2" s="6" t="s">
        <v>7</v>
      </c>
      <c r="F2" s="6"/>
    </row>
    <row r="3" spans="1:7" x14ac:dyDescent="0.25">
      <c r="A3" s="3" t="s">
        <v>96</v>
      </c>
      <c r="B3" s="4">
        <v>1</v>
      </c>
      <c r="C3" s="5">
        <f>SUM('Machine Parts BOM'!$E$22:$E$27)</f>
        <v>394.5</v>
      </c>
      <c r="D3" s="5">
        <f t="shared" si="0"/>
        <v>394.5</v>
      </c>
      <c r="E3" s="6" t="s">
        <v>7</v>
      </c>
      <c r="F3" s="6"/>
    </row>
    <row r="4" spans="1:7" x14ac:dyDescent="0.25">
      <c r="A4" s="6" t="s">
        <v>230</v>
      </c>
      <c r="B4" s="4">
        <v>1</v>
      </c>
      <c r="C4" s="5">
        <v>4.82</v>
      </c>
      <c r="D4" s="5">
        <f t="shared" si="0"/>
        <v>4.82</v>
      </c>
      <c r="E4" s="6" t="s">
        <v>7</v>
      </c>
      <c r="F4" s="20" t="s">
        <v>231</v>
      </c>
    </row>
    <row r="5" spans="1:7" x14ac:dyDescent="0.25">
      <c r="A5" s="6" t="s">
        <v>264</v>
      </c>
      <c r="B5" s="4">
        <v>2</v>
      </c>
      <c r="C5" s="5">
        <v>53</v>
      </c>
      <c r="D5" s="5">
        <f t="shared" si="0"/>
        <v>106</v>
      </c>
      <c r="E5" s="6" t="s">
        <v>7</v>
      </c>
      <c r="F5" s="20" t="s">
        <v>265</v>
      </c>
      <c r="G5" s="6" t="s">
        <v>266</v>
      </c>
    </row>
    <row r="6" spans="1:7" x14ac:dyDescent="0.25">
      <c r="A6" s="6" t="s">
        <v>267</v>
      </c>
      <c r="B6" s="4">
        <v>2</v>
      </c>
      <c r="C6" s="5">
        <v>153</v>
      </c>
      <c r="D6" s="5">
        <f t="shared" si="0"/>
        <v>306</v>
      </c>
      <c r="E6" s="6" t="s">
        <v>7</v>
      </c>
      <c r="F6" s="20" t="s">
        <v>268</v>
      </c>
      <c r="G6" s="6" t="s">
        <v>269</v>
      </c>
    </row>
    <row r="7" spans="1:7" x14ac:dyDescent="0.25">
      <c r="A7" s="6" t="s">
        <v>270</v>
      </c>
      <c r="B7" s="4">
        <v>2</v>
      </c>
      <c r="C7" s="5">
        <v>265</v>
      </c>
      <c r="D7" s="5">
        <f t="shared" si="0"/>
        <v>530</v>
      </c>
      <c r="E7" s="6" t="s">
        <v>7</v>
      </c>
      <c r="F7" s="20" t="s">
        <v>271</v>
      </c>
    </row>
    <row r="8" spans="1:7" x14ac:dyDescent="0.25">
      <c r="A8" s="6" t="s">
        <v>272</v>
      </c>
      <c r="B8" s="4">
        <v>1</v>
      </c>
      <c r="C8" s="5">
        <v>52.21</v>
      </c>
      <c r="D8" s="5">
        <f t="shared" si="0"/>
        <v>52.21</v>
      </c>
      <c r="E8" s="6" t="s">
        <v>7</v>
      </c>
      <c r="F8" s="20" t="s">
        <v>273</v>
      </c>
    </row>
    <row r="9" spans="1:7" x14ac:dyDescent="0.25">
      <c r="A9" s="6" t="s">
        <v>274</v>
      </c>
      <c r="B9" s="4">
        <v>1</v>
      </c>
      <c r="C9" s="5">
        <v>52.21</v>
      </c>
      <c r="D9" s="5">
        <f t="shared" si="0"/>
        <v>52.21</v>
      </c>
      <c r="E9" s="6" t="s">
        <v>7</v>
      </c>
      <c r="F9" s="20" t="s">
        <v>273</v>
      </c>
    </row>
    <row r="10" spans="1:7" x14ac:dyDescent="0.25">
      <c r="B10" s="4"/>
      <c r="C10" s="5"/>
      <c r="D10" s="5">
        <f t="shared" si="0"/>
        <v>0</v>
      </c>
      <c r="E10" s="6" t="s">
        <v>7</v>
      </c>
      <c r="F10" s="6"/>
    </row>
    <row r="11" spans="1:7" x14ac:dyDescent="0.25">
      <c r="B11" s="4"/>
      <c r="C11" s="5"/>
      <c r="D11" s="5">
        <f t="shared" si="0"/>
        <v>0</v>
      </c>
      <c r="E11" s="6" t="s">
        <v>7</v>
      </c>
      <c r="F11" s="6"/>
    </row>
    <row r="12" spans="1:7" x14ac:dyDescent="0.25">
      <c r="B12" s="4"/>
      <c r="C12" s="5"/>
      <c r="D12" s="5">
        <f t="shared" si="0"/>
        <v>0</v>
      </c>
      <c r="E12" s="6" t="s">
        <v>7</v>
      </c>
      <c r="F12" s="6"/>
    </row>
    <row r="13" spans="1:7" x14ac:dyDescent="0.25">
      <c r="B13" s="4"/>
      <c r="C13" s="5"/>
      <c r="D13" s="5">
        <f t="shared" si="0"/>
        <v>0</v>
      </c>
      <c r="E13" s="6" t="s">
        <v>7</v>
      </c>
      <c r="F13" s="6"/>
    </row>
    <row r="14" spans="1:7" x14ac:dyDescent="0.25">
      <c r="A14" s="7" t="s">
        <v>220</v>
      </c>
      <c r="B14" s="4">
        <v>5</v>
      </c>
      <c r="C14" s="9"/>
      <c r="D14" s="9">
        <f t="shared" si="0"/>
        <v>0</v>
      </c>
      <c r="E14" s="7"/>
      <c r="F14" s="7"/>
      <c r="G14" s="7"/>
    </row>
  </sheetData>
  <conditionalFormatting sqref="B1:D1">
    <cfRule type="cellIs" dxfId="8" priority="1" operator="greaterThan">
      <formula>10000</formula>
    </cfRule>
  </conditionalFormatting>
  <hyperlinks>
    <hyperlink ref="A2" location="'Hardware - Galvo Tower'!A1" display="Hardware" xr:uid="{00000000-0004-0000-0500-000000000000}"/>
    <hyperlink ref="A3" location="'Machine Parts BOM'!A1" display="Machined Parts" xr:uid="{00000000-0004-0000-0500-000001000000}"/>
    <hyperlink ref="F4" r:id="rId1" xr:uid="{00000000-0004-0000-0500-000002000000}"/>
    <hyperlink ref="F5" r:id="rId2" xr:uid="{00000000-0004-0000-0500-000003000000}"/>
    <hyperlink ref="F6" r:id="rId3" xr:uid="{00000000-0004-0000-0500-000004000000}"/>
    <hyperlink ref="F7" r:id="rId4" xr:uid="{00000000-0004-0000-0500-000005000000}"/>
    <hyperlink ref="F8" r:id="rId5" xr:uid="{00000000-0004-0000-0500-000006000000}"/>
    <hyperlink ref="F9" r:id="rId6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10"/>
  <sheetViews>
    <sheetView workbookViewId="0"/>
  </sheetViews>
  <sheetFormatPr defaultColWidth="12.6640625" defaultRowHeight="15.75" customHeight="1" x14ac:dyDescent="0.25"/>
  <cols>
    <col min="1" max="1" width="26" customWidth="1"/>
    <col min="5" max="5" width="23.332031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>
        <f>SUM($D$2:$D110)</f>
        <v>0</v>
      </c>
      <c r="E1" s="1" t="s">
        <v>5</v>
      </c>
    </row>
    <row r="2" spans="1:5" ht="13.2" x14ac:dyDescent="0.25">
      <c r="A2" s="6" t="s">
        <v>62</v>
      </c>
      <c r="B2" s="4">
        <v>4</v>
      </c>
      <c r="C2" s="5"/>
      <c r="D2" s="5">
        <f t="shared" ref="D2:D110" si="0">SUM(B2*C2)</f>
        <v>0</v>
      </c>
    </row>
    <row r="3" spans="1:5" ht="13.2" x14ac:dyDescent="0.25">
      <c r="A3" s="6" t="s">
        <v>17</v>
      </c>
      <c r="B3" s="4">
        <v>8</v>
      </c>
      <c r="C3" s="5"/>
      <c r="D3" s="5">
        <f t="shared" si="0"/>
        <v>0</v>
      </c>
    </row>
    <row r="4" spans="1:5" ht="13.2" x14ac:dyDescent="0.25">
      <c r="A4" s="6" t="s">
        <v>18</v>
      </c>
      <c r="B4" s="4">
        <v>4</v>
      </c>
      <c r="C4" s="5"/>
      <c r="D4" s="5">
        <f t="shared" si="0"/>
        <v>0</v>
      </c>
    </row>
    <row r="5" spans="1:5" ht="15" customHeight="1" x14ac:dyDescent="0.25">
      <c r="A5" s="6" t="s">
        <v>19</v>
      </c>
      <c r="B5" s="4">
        <v>20</v>
      </c>
      <c r="C5" s="5"/>
      <c r="D5" s="5">
        <f t="shared" si="0"/>
        <v>0</v>
      </c>
    </row>
    <row r="6" spans="1:5" ht="13.2" x14ac:dyDescent="0.25">
      <c r="A6" s="6" t="s">
        <v>20</v>
      </c>
      <c r="B6" s="4">
        <v>20</v>
      </c>
      <c r="C6" s="5"/>
      <c r="D6" s="5">
        <f t="shared" si="0"/>
        <v>0</v>
      </c>
    </row>
    <row r="7" spans="1:5" ht="13.2" x14ac:dyDescent="0.25">
      <c r="A7" s="6" t="s">
        <v>21</v>
      </c>
      <c r="B7" s="4">
        <v>40</v>
      </c>
      <c r="C7" s="5"/>
      <c r="D7" s="5">
        <f t="shared" si="0"/>
        <v>0</v>
      </c>
    </row>
    <row r="8" spans="1:5" ht="13.2" x14ac:dyDescent="0.25">
      <c r="A8" s="6" t="s">
        <v>22</v>
      </c>
      <c r="B8" s="4">
        <v>16</v>
      </c>
      <c r="C8" s="5"/>
      <c r="D8" s="5">
        <f t="shared" si="0"/>
        <v>0</v>
      </c>
    </row>
    <row r="9" spans="1:5" ht="13.2" x14ac:dyDescent="0.25">
      <c r="A9" s="6" t="s">
        <v>23</v>
      </c>
      <c r="B9" s="4">
        <v>8</v>
      </c>
      <c r="C9" s="5"/>
      <c r="D9" s="5">
        <f t="shared" si="0"/>
        <v>0</v>
      </c>
    </row>
    <row r="10" spans="1:5" ht="13.2" x14ac:dyDescent="0.25">
      <c r="A10" s="6" t="s">
        <v>24</v>
      </c>
      <c r="B10" s="4">
        <v>3</v>
      </c>
      <c r="C10" s="5"/>
      <c r="D10" s="5">
        <f t="shared" si="0"/>
        <v>0</v>
      </c>
    </row>
    <row r="11" spans="1:5" ht="13.2" x14ac:dyDescent="0.25">
      <c r="A11" s="6" t="s">
        <v>25</v>
      </c>
      <c r="B11" s="4">
        <v>20</v>
      </c>
      <c r="C11" s="5"/>
      <c r="D11" s="5">
        <f t="shared" si="0"/>
        <v>0</v>
      </c>
    </row>
    <row r="12" spans="1:5" ht="13.2" x14ac:dyDescent="0.25">
      <c r="A12" s="6" t="s">
        <v>26</v>
      </c>
      <c r="B12" s="4">
        <v>4</v>
      </c>
      <c r="C12" s="5"/>
      <c r="D12" s="5">
        <f t="shared" si="0"/>
        <v>0</v>
      </c>
    </row>
    <row r="13" spans="1:5" ht="13.2" x14ac:dyDescent="0.25">
      <c r="A13" s="6" t="s">
        <v>27</v>
      </c>
      <c r="B13" s="4">
        <v>4</v>
      </c>
      <c r="C13" s="5"/>
      <c r="D13" s="5">
        <f t="shared" si="0"/>
        <v>0</v>
      </c>
    </row>
    <row r="14" spans="1:5" ht="13.2" x14ac:dyDescent="0.25">
      <c r="A14" s="6" t="s">
        <v>28</v>
      </c>
      <c r="B14" s="4">
        <v>4</v>
      </c>
      <c r="C14" s="5"/>
      <c r="D14" s="5">
        <f t="shared" si="0"/>
        <v>0</v>
      </c>
    </row>
    <row r="15" spans="1:5" ht="13.2" x14ac:dyDescent="0.25">
      <c r="A15" s="6" t="s">
        <v>29</v>
      </c>
      <c r="B15" s="4">
        <v>4</v>
      </c>
      <c r="C15" s="5"/>
      <c r="D15" s="5">
        <f t="shared" si="0"/>
        <v>0</v>
      </c>
    </row>
    <row r="16" spans="1:5" ht="13.2" x14ac:dyDescent="0.25">
      <c r="A16" s="6" t="s">
        <v>30</v>
      </c>
      <c r="B16" s="4">
        <v>27</v>
      </c>
      <c r="C16" s="5"/>
      <c r="D16" s="5">
        <f t="shared" si="0"/>
        <v>0</v>
      </c>
    </row>
    <row r="17" spans="1:4" ht="13.2" x14ac:dyDescent="0.25">
      <c r="A17" s="6" t="s">
        <v>31</v>
      </c>
      <c r="B17" s="4">
        <v>16</v>
      </c>
      <c r="C17" s="5"/>
      <c r="D17" s="5">
        <f t="shared" si="0"/>
        <v>0</v>
      </c>
    </row>
    <row r="18" spans="1:4" ht="13.2" x14ac:dyDescent="0.25">
      <c r="B18" s="4"/>
      <c r="C18" s="5"/>
      <c r="D18" s="5">
        <f t="shared" si="0"/>
        <v>0</v>
      </c>
    </row>
    <row r="19" spans="1:4" ht="13.2" x14ac:dyDescent="0.25">
      <c r="B19" s="4"/>
      <c r="C19" s="5"/>
      <c r="D19" s="5">
        <f t="shared" si="0"/>
        <v>0</v>
      </c>
    </row>
    <row r="20" spans="1:4" ht="13.2" x14ac:dyDescent="0.25">
      <c r="B20" s="4"/>
      <c r="C20" s="5"/>
      <c r="D20" s="5">
        <f t="shared" si="0"/>
        <v>0</v>
      </c>
    </row>
    <row r="21" spans="1:4" ht="13.2" x14ac:dyDescent="0.25">
      <c r="B21" s="4"/>
      <c r="C21" s="5"/>
      <c r="D21" s="5">
        <f t="shared" si="0"/>
        <v>0</v>
      </c>
    </row>
    <row r="22" spans="1:4" ht="13.2" x14ac:dyDescent="0.25">
      <c r="B22" s="4"/>
      <c r="C22" s="5"/>
      <c r="D22" s="5">
        <f t="shared" si="0"/>
        <v>0</v>
      </c>
    </row>
    <row r="23" spans="1:4" ht="13.2" x14ac:dyDescent="0.25">
      <c r="B23" s="4"/>
      <c r="C23" s="5"/>
      <c r="D23" s="5">
        <f t="shared" si="0"/>
        <v>0</v>
      </c>
    </row>
    <row r="24" spans="1:4" ht="13.2" x14ac:dyDescent="0.25">
      <c r="B24" s="4"/>
      <c r="C24" s="5"/>
      <c r="D24" s="5">
        <f t="shared" si="0"/>
        <v>0</v>
      </c>
    </row>
    <row r="25" spans="1:4" ht="13.2" x14ac:dyDescent="0.25">
      <c r="B25" s="4"/>
      <c r="C25" s="5"/>
      <c r="D25" s="5">
        <f t="shared" si="0"/>
        <v>0</v>
      </c>
    </row>
    <row r="26" spans="1:4" ht="13.2" x14ac:dyDescent="0.25">
      <c r="B26" s="4"/>
      <c r="C26" s="5"/>
      <c r="D26" s="5">
        <f t="shared" si="0"/>
        <v>0</v>
      </c>
    </row>
    <row r="27" spans="1:4" ht="13.2" x14ac:dyDescent="0.25">
      <c r="B27" s="4"/>
      <c r="C27" s="5"/>
      <c r="D27" s="5">
        <f t="shared" si="0"/>
        <v>0</v>
      </c>
    </row>
    <row r="28" spans="1:4" ht="13.2" x14ac:dyDescent="0.25">
      <c r="B28" s="4"/>
      <c r="C28" s="5"/>
      <c r="D28" s="5">
        <f t="shared" si="0"/>
        <v>0</v>
      </c>
    </row>
    <row r="29" spans="1:4" ht="13.2" x14ac:dyDescent="0.25">
      <c r="B29" s="4"/>
      <c r="C29" s="5"/>
      <c r="D29" s="5">
        <f t="shared" si="0"/>
        <v>0</v>
      </c>
    </row>
    <row r="30" spans="1:4" ht="13.2" x14ac:dyDescent="0.25">
      <c r="B30" s="4"/>
      <c r="C30" s="5"/>
      <c r="D30" s="5">
        <f t="shared" si="0"/>
        <v>0</v>
      </c>
    </row>
    <row r="31" spans="1:4" ht="13.2" x14ac:dyDescent="0.25">
      <c r="B31" s="4"/>
      <c r="C31" s="5"/>
      <c r="D31" s="5">
        <f t="shared" si="0"/>
        <v>0</v>
      </c>
    </row>
    <row r="32" spans="1:4" ht="13.2" x14ac:dyDescent="0.25">
      <c r="B32" s="4"/>
      <c r="C32" s="5"/>
      <c r="D32" s="5">
        <f t="shared" si="0"/>
        <v>0</v>
      </c>
    </row>
    <row r="33" spans="2:4" ht="13.2" x14ac:dyDescent="0.25">
      <c r="B33" s="4"/>
      <c r="C33" s="5"/>
      <c r="D33" s="5">
        <f t="shared" si="0"/>
        <v>0</v>
      </c>
    </row>
    <row r="34" spans="2:4" ht="13.2" x14ac:dyDescent="0.25">
      <c r="B34" s="4"/>
      <c r="C34" s="5"/>
      <c r="D34" s="5">
        <f t="shared" si="0"/>
        <v>0</v>
      </c>
    </row>
    <row r="35" spans="2:4" ht="13.2" x14ac:dyDescent="0.25">
      <c r="B35" s="4"/>
      <c r="C35" s="5"/>
      <c r="D35" s="5">
        <f t="shared" si="0"/>
        <v>0</v>
      </c>
    </row>
    <row r="36" spans="2:4" ht="13.2" x14ac:dyDescent="0.25">
      <c r="B36" s="4"/>
      <c r="C36" s="5"/>
      <c r="D36" s="5">
        <f t="shared" si="0"/>
        <v>0</v>
      </c>
    </row>
    <row r="37" spans="2:4" ht="13.2" x14ac:dyDescent="0.25">
      <c r="B37" s="4"/>
      <c r="C37" s="5"/>
      <c r="D37" s="5">
        <f t="shared" si="0"/>
        <v>0</v>
      </c>
    </row>
    <row r="38" spans="2:4" ht="13.2" x14ac:dyDescent="0.25">
      <c r="B38" s="4"/>
      <c r="C38" s="5"/>
      <c r="D38" s="5">
        <f t="shared" si="0"/>
        <v>0</v>
      </c>
    </row>
    <row r="39" spans="2:4" ht="13.2" x14ac:dyDescent="0.25">
      <c r="B39" s="4"/>
      <c r="C39" s="5"/>
      <c r="D39" s="5">
        <f t="shared" si="0"/>
        <v>0</v>
      </c>
    </row>
    <row r="40" spans="2:4" ht="13.2" x14ac:dyDescent="0.25">
      <c r="B40" s="4"/>
      <c r="C40" s="5"/>
      <c r="D40" s="5">
        <f t="shared" si="0"/>
        <v>0</v>
      </c>
    </row>
    <row r="41" spans="2:4" ht="13.2" x14ac:dyDescent="0.25">
      <c r="B41" s="4"/>
      <c r="C41" s="5"/>
      <c r="D41" s="5">
        <f t="shared" si="0"/>
        <v>0</v>
      </c>
    </row>
    <row r="42" spans="2:4" ht="13.2" x14ac:dyDescent="0.25">
      <c r="B42" s="4"/>
      <c r="C42" s="5"/>
      <c r="D42" s="5">
        <f t="shared" si="0"/>
        <v>0</v>
      </c>
    </row>
    <row r="43" spans="2:4" ht="13.2" x14ac:dyDescent="0.25">
      <c r="B43" s="4"/>
      <c r="C43" s="5"/>
      <c r="D43" s="5">
        <f t="shared" si="0"/>
        <v>0</v>
      </c>
    </row>
    <row r="44" spans="2:4" ht="13.2" x14ac:dyDescent="0.25">
      <c r="B44" s="4"/>
      <c r="C44" s="5"/>
      <c r="D44" s="5">
        <f t="shared" si="0"/>
        <v>0</v>
      </c>
    </row>
    <row r="45" spans="2:4" ht="13.2" x14ac:dyDescent="0.25">
      <c r="B45" s="4"/>
      <c r="C45" s="5"/>
      <c r="D45" s="5">
        <f t="shared" si="0"/>
        <v>0</v>
      </c>
    </row>
    <row r="46" spans="2:4" ht="13.2" x14ac:dyDescent="0.25">
      <c r="B46" s="4"/>
      <c r="C46" s="5"/>
      <c r="D46" s="5">
        <f t="shared" si="0"/>
        <v>0</v>
      </c>
    </row>
    <row r="47" spans="2:4" ht="13.2" x14ac:dyDescent="0.25">
      <c r="B47" s="4"/>
      <c r="C47" s="5"/>
      <c r="D47" s="5">
        <f t="shared" si="0"/>
        <v>0</v>
      </c>
    </row>
    <row r="48" spans="2:4" ht="13.2" x14ac:dyDescent="0.25">
      <c r="B48" s="4"/>
      <c r="C48" s="5"/>
      <c r="D48" s="5">
        <f t="shared" si="0"/>
        <v>0</v>
      </c>
    </row>
    <row r="49" spans="2:4" ht="13.2" x14ac:dyDescent="0.25">
      <c r="B49" s="4"/>
      <c r="C49" s="5"/>
      <c r="D49" s="5">
        <f t="shared" si="0"/>
        <v>0</v>
      </c>
    </row>
    <row r="50" spans="2:4" ht="13.2" x14ac:dyDescent="0.25">
      <c r="B50" s="4"/>
      <c r="C50" s="5"/>
      <c r="D50" s="5">
        <f t="shared" si="0"/>
        <v>0</v>
      </c>
    </row>
    <row r="51" spans="2:4" ht="13.2" x14ac:dyDescent="0.25">
      <c r="B51" s="4"/>
      <c r="C51" s="5"/>
      <c r="D51" s="5">
        <f t="shared" si="0"/>
        <v>0</v>
      </c>
    </row>
    <row r="52" spans="2:4" ht="13.2" x14ac:dyDescent="0.25">
      <c r="B52" s="4"/>
      <c r="C52" s="5"/>
      <c r="D52" s="5">
        <f t="shared" si="0"/>
        <v>0</v>
      </c>
    </row>
    <row r="53" spans="2:4" ht="13.2" x14ac:dyDescent="0.25">
      <c r="B53" s="4"/>
      <c r="C53" s="5"/>
      <c r="D53" s="5">
        <f t="shared" si="0"/>
        <v>0</v>
      </c>
    </row>
    <row r="54" spans="2:4" ht="13.2" x14ac:dyDescent="0.25">
      <c r="B54" s="4"/>
      <c r="C54" s="5"/>
      <c r="D54" s="5">
        <f t="shared" si="0"/>
        <v>0</v>
      </c>
    </row>
    <row r="55" spans="2:4" ht="13.2" x14ac:dyDescent="0.25">
      <c r="B55" s="4"/>
      <c r="C55" s="5"/>
      <c r="D55" s="5">
        <f t="shared" si="0"/>
        <v>0</v>
      </c>
    </row>
    <row r="56" spans="2:4" ht="13.2" x14ac:dyDescent="0.25">
      <c r="B56" s="4"/>
      <c r="C56" s="5"/>
      <c r="D56" s="5">
        <f t="shared" si="0"/>
        <v>0</v>
      </c>
    </row>
    <row r="57" spans="2:4" ht="13.2" x14ac:dyDescent="0.25">
      <c r="B57" s="4"/>
      <c r="C57" s="5"/>
      <c r="D57" s="5">
        <f t="shared" si="0"/>
        <v>0</v>
      </c>
    </row>
    <row r="58" spans="2:4" ht="13.2" x14ac:dyDescent="0.25">
      <c r="B58" s="4"/>
      <c r="C58" s="5"/>
      <c r="D58" s="5">
        <f t="shared" si="0"/>
        <v>0</v>
      </c>
    </row>
    <row r="59" spans="2:4" ht="13.2" x14ac:dyDescent="0.25">
      <c r="B59" s="4"/>
      <c r="C59" s="5"/>
      <c r="D59" s="5">
        <f t="shared" si="0"/>
        <v>0</v>
      </c>
    </row>
    <row r="60" spans="2:4" ht="13.2" x14ac:dyDescent="0.25">
      <c r="B60" s="4"/>
      <c r="C60" s="5"/>
      <c r="D60" s="5">
        <f t="shared" si="0"/>
        <v>0</v>
      </c>
    </row>
    <row r="61" spans="2:4" ht="13.2" x14ac:dyDescent="0.25">
      <c r="B61" s="4"/>
      <c r="C61" s="5"/>
      <c r="D61" s="5">
        <f t="shared" si="0"/>
        <v>0</v>
      </c>
    </row>
    <row r="62" spans="2:4" ht="13.2" x14ac:dyDescent="0.25">
      <c r="B62" s="4"/>
      <c r="C62" s="5"/>
      <c r="D62" s="5">
        <f t="shared" si="0"/>
        <v>0</v>
      </c>
    </row>
    <row r="63" spans="2:4" ht="13.2" x14ac:dyDescent="0.25">
      <c r="B63" s="4"/>
      <c r="C63" s="5"/>
      <c r="D63" s="5">
        <f t="shared" si="0"/>
        <v>0</v>
      </c>
    </row>
    <row r="64" spans="2:4" ht="13.2" x14ac:dyDescent="0.25">
      <c r="B64" s="4"/>
      <c r="C64" s="5"/>
      <c r="D64" s="5">
        <f t="shared" si="0"/>
        <v>0</v>
      </c>
    </row>
    <row r="65" spans="2:4" ht="13.2" x14ac:dyDescent="0.25">
      <c r="B65" s="4"/>
      <c r="C65" s="5"/>
      <c r="D65" s="5">
        <f t="shared" si="0"/>
        <v>0</v>
      </c>
    </row>
    <row r="66" spans="2:4" ht="13.2" x14ac:dyDescent="0.25">
      <c r="B66" s="4"/>
      <c r="C66" s="5"/>
      <c r="D66" s="5">
        <f t="shared" si="0"/>
        <v>0</v>
      </c>
    </row>
    <row r="67" spans="2:4" ht="13.2" x14ac:dyDescent="0.25">
      <c r="B67" s="4"/>
      <c r="C67" s="5"/>
      <c r="D67" s="5">
        <f t="shared" si="0"/>
        <v>0</v>
      </c>
    </row>
    <row r="68" spans="2:4" ht="13.2" x14ac:dyDescent="0.25">
      <c r="B68" s="4"/>
      <c r="C68" s="5"/>
      <c r="D68" s="5">
        <f t="shared" si="0"/>
        <v>0</v>
      </c>
    </row>
    <row r="69" spans="2:4" ht="13.2" x14ac:dyDescent="0.25">
      <c r="B69" s="4"/>
      <c r="C69" s="5"/>
      <c r="D69" s="5">
        <f t="shared" si="0"/>
        <v>0</v>
      </c>
    </row>
    <row r="70" spans="2:4" ht="13.2" x14ac:dyDescent="0.25">
      <c r="B70" s="4"/>
      <c r="C70" s="5"/>
      <c r="D70" s="5">
        <f t="shared" si="0"/>
        <v>0</v>
      </c>
    </row>
    <row r="71" spans="2:4" ht="13.2" x14ac:dyDescent="0.25">
      <c r="B71" s="4"/>
      <c r="C71" s="5"/>
      <c r="D71" s="5">
        <f t="shared" si="0"/>
        <v>0</v>
      </c>
    </row>
    <row r="72" spans="2:4" ht="13.2" x14ac:dyDescent="0.25">
      <c r="B72" s="4"/>
      <c r="C72" s="5"/>
      <c r="D72" s="5">
        <f t="shared" si="0"/>
        <v>0</v>
      </c>
    </row>
    <row r="73" spans="2:4" ht="13.2" x14ac:dyDescent="0.25">
      <c r="B73" s="4"/>
      <c r="C73" s="5"/>
      <c r="D73" s="5">
        <f t="shared" si="0"/>
        <v>0</v>
      </c>
    </row>
    <row r="74" spans="2:4" ht="13.2" x14ac:dyDescent="0.25">
      <c r="B74" s="4"/>
      <c r="C74" s="5"/>
      <c r="D74" s="5">
        <f t="shared" si="0"/>
        <v>0</v>
      </c>
    </row>
    <row r="75" spans="2:4" ht="13.2" x14ac:dyDescent="0.25">
      <c r="B75" s="4"/>
      <c r="C75" s="5"/>
      <c r="D75" s="5">
        <f t="shared" si="0"/>
        <v>0</v>
      </c>
    </row>
    <row r="76" spans="2:4" ht="13.2" x14ac:dyDescent="0.25">
      <c r="B76" s="4"/>
      <c r="C76" s="5"/>
      <c r="D76" s="5">
        <f t="shared" si="0"/>
        <v>0</v>
      </c>
    </row>
    <row r="77" spans="2:4" ht="13.2" x14ac:dyDescent="0.25">
      <c r="B77" s="4"/>
      <c r="C77" s="5"/>
      <c r="D77" s="5">
        <f t="shared" si="0"/>
        <v>0</v>
      </c>
    </row>
    <row r="78" spans="2:4" ht="13.2" x14ac:dyDescent="0.25">
      <c r="B78" s="4"/>
      <c r="C78" s="5"/>
      <c r="D78" s="5">
        <f t="shared" si="0"/>
        <v>0</v>
      </c>
    </row>
    <row r="79" spans="2:4" ht="13.2" x14ac:dyDescent="0.25">
      <c r="B79" s="4"/>
      <c r="C79" s="5"/>
      <c r="D79" s="5">
        <f t="shared" si="0"/>
        <v>0</v>
      </c>
    </row>
    <row r="80" spans="2:4" ht="13.2" x14ac:dyDescent="0.25">
      <c r="B80" s="4"/>
      <c r="C80" s="5"/>
      <c r="D80" s="5">
        <f t="shared" si="0"/>
        <v>0</v>
      </c>
    </row>
    <row r="81" spans="2:4" ht="13.2" x14ac:dyDescent="0.25">
      <c r="B81" s="4"/>
      <c r="C81" s="5"/>
      <c r="D81" s="5">
        <f t="shared" si="0"/>
        <v>0</v>
      </c>
    </row>
    <row r="82" spans="2:4" ht="13.2" x14ac:dyDescent="0.25">
      <c r="B82" s="4"/>
      <c r="C82" s="5"/>
      <c r="D82" s="5">
        <f t="shared" si="0"/>
        <v>0</v>
      </c>
    </row>
    <row r="83" spans="2:4" ht="13.2" x14ac:dyDescent="0.25">
      <c r="B83" s="4"/>
      <c r="C83" s="5"/>
      <c r="D83" s="5">
        <f t="shared" si="0"/>
        <v>0</v>
      </c>
    </row>
    <row r="84" spans="2:4" ht="13.2" x14ac:dyDescent="0.25">
      <c r="B84" s="4"/>
      <c r="C84" s="5"/>
      <c r="D84" s="5">
        <f t="shared" si="0"/>
        <v>0</v>
      </c>
    </row>
    <row r="85" spans="2:4" ht="13.2" x14ac:dyDescent="0.25">
      <c r="B85" s="4"/>
      <c r="C85" s="5"/>
      <c r="D85" s="5">
        <f t="shared" si="0"/>
        <v>0</v>
      </c>
    </row>
    <row r="86" spans="2:4" ht="13.2" x14ac:dyDescent="0.25">
      <c r="B86" s="4"/>
      <c r="C86" s="5"/>
      <c r="D86" s="5">
        <f t="shared" si="0"/>
        <v>0</v>
      </c>
    </row>
    <row r="87" spans="2:4" ht="13.2" x14ac:dyDescent="0.25">
      <c r="B87" s="4"/>
      <c r="C87" s="5"/>
      <c r="D87" s="5">
        <f t="shared" si="0"/>
        <v>0</v>
      </c>
    </row>
    <row r="88" spans="2:4" ht="13.2" x14ac:dyDescent="0.25">
      <c r="B88" s="4"/>
      <c r="C88" s="5"/>
      <c r="D88" s="5">
        <f t="shared" si="0"/>
        <v>0</v>
      </c>
    </row>
    <row r="89" spans="2:4" ht="13.2" x14ac:dyDescent="0.25">
      <c r="B89" s="4"/>
      <c r="C89" s="5"/>
      <c r="D89" s="5">
        <f t="shared" si="0"/>
        <v>0</v>
      </c>
    </row>
    <row r="90" spans="2:4" ht="13.2" x14ac:dyDescent="0.25">
      <c r="B90" s="4"/>
      <c r="C90" s="5"/>
      <c r="D90" s="5">
        <f t="shared" si="0"/>
        <v>0</v>
      </c>
    </row>
    <row r="91" spans="2:4" ht="13.2" x14ac:dyDescent="0.25">
      <c r="B91" s="4"/>
      <c r="C91" s="5"/>
      <c r="D91" s="5">
        <f t="shared" si="0"/>
        <v>0</v>
      </c>
    </row>
    <row r="92" spans="2:4" ht="13.2" x14ac:dyDescent="0.25">
      <c r="B92" s="4"/>
      <c r="C92" s="5"/>
      <c r="D92" s="5">
        <f t="shared" si="0"/>
        <v>0</v>
      </c>
    </row>
    <row r="93" spans="2:4" ht="13.2" x14ac:dyDescent="0.25">
      <c r="B93" s="4"/>
      <c r="C93" s="5"/>
      <c r="D93" s="5">
        <f t="shared" si="0"/>
        <v>0</v>
      </c>
    </row>
    <row r="94" spans="2:4" ht="13.2" x14ac:dyDescent="0.25">
      <c r="B94" s="4"/>
      <c r="C94" s="5"/>
      <c r="D94" s="5">
        <f t="shared" si="0"/>
        <v>0</v>
      </c>
    </row>
    <row r="95" spans="2:4" ht="13.2" x14ac:dyDescent="0.25">
      <c r="B95" s="4"/>
      <c r="C95" s="5"/>
      <c r="D95" s="5">
        <f t="shared" si="0"/>
        <v>0</v>
      </c>
    </row>
    <row r="96" spans="2:4" ht="13.2" x14ac:dyDescent="0.25">
      <c r="B96" s="4"/>
      <c r="C96" s="5"/>
      <c r="D96" s="5">
        <f t="shared" si="0"/>
        <v>0</v>
      </c>
    </row>
    <row r="97" spans="2:4" ht="13.2" x14ac:dyDescent="0.25">
      <c r="B97" s="4"/>
      <c r="C97" s="5"/>
      <c r="D97" s="5">
        <f t="shared" si="0"/>
        <v>0</v>
      </c>
    </row>
    <row r="98" spans="2:4" ht="13.2" x14ac:dyDescent="0.25">
      <c r="B98" s="4"/>
      <c r="C98" s="5"/>
      <c r="D98" s="5">
        <f t="shared" si="0"/>
        <v>0</v>
      </c>
    </row>
    <row r="99" spans="2:4" ht="13.2" x14ac:dyDescent="0.25">
      <c r="B99" s="4"/>
      <c r="C99" s="5"/>
      <c r="D99" s="5">
        <f t="shared" si="0"/>
        <v>0</v>
      </c>
    </row>
    <row r="100" spans="2:4" ht="13.2" x14ac:dyDescent="0.25">
      <c r="B100" s="4"/>
      <c r="C100" s="5"/>
      <c r="D100" s="5">
        <f t="shared" si="0"/>
        <v>0</v>
      </c>
    </row>
    <row r="101" spans="2:4" ht="13.2" x14ac:dyDescent="0.25">
      <c r="B101" s="4"/>
      <c r="C101" s="5"/>
      <c r="D101" s="5">
        <f t="shared" si="0"/>
        <v>0</v>
      </c>
    </row>
    <row r="102" spans="2:4" ht="13.2" x14ac:dyDescent="0.25">
      <c r="B102" s="4"/>
      <c r="C102" s="5"/>
      <c r="D102" s="5">
        <f t="shared" si="0"/>
        <v>0</v>
      </c>
    </row>
    <row r="103" spans="2:4" ht="13.2" x14ac:dyDescent="0.25">
      <c r="B103" s="4"/>
      <c r="C103" s="5"/>
      <c r="D103" s="5">
        <f t="shared" si="0"/>
        <v>0</v>
      </c>
    </row>
    <row r="104" spans="2:4" ht="13.2" x14ac:dyDescent="0.25">
      <c r="B104" s="4"/>
      <c r="C104" s="5"/>
      <c r="D104" s="5">
        <f t="shared" si="0"/>
        <v>0</v>
      </c>
    </row>
    <row r="105" spans="2:4" ht="13.2" x14ac:dyDescent="0.25">
      <c r="B105" s="4"/>
      <c r="C105" s="5"/>
      <c r="D105" s="5">
        <f t="shared" si="0"/>
        <v>0</v>
      </c>
    </row>
    <row r="106" spans="2:4" ht="13.2" x14ac:dyDescent="0.25">
      <c r="B106" s="4"/>
      <c r="C106" s="5"/>
      <c r="D106" s="5">
        <f t="shared" si="0"/>
        <v>0</v>
      </c>
    </row>
    <row r="107" spans="2:4" ht="13.2" x14ac:dyDescent="0.25">
      <c r="B107" s="4"/>
      <c r="C107" s="5"/>
      <c r="D107" s="5">
        <f t="shared" si="0"/>
        <v>0</v>
      </c>
    </row>
    <row r="108" spans="2:4" ht="13.2" x14ac:dyDescent="0.25">
      <c r="B108" s="4"/>
      <c r="C108" s="5"/>
      <c r="D108" s="5">
        <f t="shared" si="0"/>
        <v>0</v>
      </c>
    </row>
    <row r="109" spans="2:4" ht="13.2" x14ac:dyDescent="0.25">
      <c r="B109" s="4"/>
      <c r="C109" s="5"/>
      <c r="D109" s="5">
        <f t="shared" si="0"/>
        <v>0</v>
      </c>
    </row>
    <row r="110" spans="2:4" ht="13.2" x14ac:dyDescent="0.25">
      <c r="B110" s="4"/>
      <c r="C110" s="5"/>
      <c r="D110" s="5">
        <f t="shared" si="0"/>
        <v>0</v>
      </c>
    </row>
  </sheetData>
  <conditionalFormatting sqref="B1:D1">
    <cfRule type="cellIs" dxfId="7" priority="1" operator="greaterThan">
      <formula>10000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10"/>
  <sheetViews>
    <sheetView workbookViewId="0"/>
  </sheetViews>
  <sheetFormatPr defaultColWidth="12.6640625" defaultRowHeight="15.75" customHeight="1" x14ac:dyDescent="0.25"/>
  <cols>
    <col min="1" max="1" width="26" customWidth="1"/>
  </cols>
  <sheetData>
    <row r="1" spans="1:4" ht="13.8" x14ac:dyDescent="0.25">
      <c r="A1" s="1" t="s">
        <v>0</v>
      </c>
      <c r="B1" s="2" t="s">
        <v>1</v>
      </c>
      <c r="C1" s="2" t="s">
        <v>2</v>
      </c>
      <c r="D1" s="2">
        <f>SUM($D$2:$D110)</f>
        <v>0</v>
      </c>
    </row>
    <row r="2" spans="1:4" ht="13.2" x14ac:dyDescent="0.25">
      <c r="A2" s="6" t="s">
        <v>79</v>
      </c>
      <c r="B2" s="4">
        <v>4</v>
      </c>
      <c r="C2" s="5"/>
      <c r="D2" s="5">
        <f t="shared" ref="D2:D110" si="0">SUM(B2*C2)</f>
        <v>0</v>
      </c>
    </row>
    <row r="3" spans="1:4" ht="13.2" x14ac:dyDescent="0.25">
      <c r="A3" s="6" t="s">
        <v>34</v>
      </c>
      <c r="B3" s="4">
        <v>8</v>
      </c>
      <c r="C3" s="5"/>
      <c r="D3" s="5">
        <f t="shared" si="0"/>
        <v>0</v>
      </c>
    </row>
    <row r="4" spans="1:4" ht="13.2" x14ac:dyDescent="0.25">
      <c r="A4" s="6" t="s">
        <v>20</v>
      </c>
      <c r="B4" s="4">
        <v>9</v>
      </c>
      <c r="C4" s="5"/>
      <c r="D4" s="5">
        <f t="shared" si="0"/>
        <v>0</v>
      </c>
    </row>
    <row r="5" spans="1:4" ht="15" customHeight="1" x14ac:dyDescent="0.25">
      <c r="A5" s="6" t="s">
        <v>22</v>
      </c>
      <c r="B5" s="4">
        <v>6</v>
      </c>
      <c r="C5" s="5"/>
      <c r="D5" s="5">
        <f t="shared" si="0"/>
        <v>0</v>
      </c>
    </row>
    <row r="6" spans="1:4" ht="13.2" x14ac:dyDescent="0.25">
      <c r="A6" s="6" t="s">
        <v>35</v>
      </c>
      <c r="B6" s="4">
        <v>1</v>
      </c>
      <c r="C6" s="5"/>
      <c r="D6" s="5">
        <f t="shared" si="0"/>
        <v>0</v>
      </c>
    </row>
    <row r="7" spans="1:4" ht="13.2" x14ac:dyDescent="0.25">
      <c r="A7" s="6" t="s">
        <v>36</v>
      </c>
      <c r="B7" s="4">
        <v>2</v>
      </c>
      <c r="C7" s="5"/>
      <c r="D7" s="5">
        <f t="shared" si="0"/>
        <v>0</v>
      </c>
    </row>
    <row r="8" spans="1:4" ht="13.2" x14ac:dyDescent="0.25">
      <c r="A8" s="6" t="s">
        <v>37</v>
      </c>
      <c r="B8" s="4">
        <v>8</v>
      </c>
      <c r="C8" s="5"/>
      <c r="D8" s="5">
        <f t="shared" si="0"/>
        <v>0</v>
      </c>
    </row>
    <row r="9" spans="1:4" ht="13.2" x14ac:dyDescent="0.25">
      <c r="A9" s="6" t="s">
        <v>38</v>
      </c>
      <c r="B9" s="4">
        <v>4</v>
      </c>
      <c r="C9" s="5"/>
      <c r="D9" s="5">
        <f t="shared" si="0"/>
        <v>0</v>
      </c>
    </row>
    <row r="10" spans="1:4" ht="13.2" x14ac:dyDescent="0.25">
      <c r="A10" s="6" t="s">
        <v>39</v>
      </c>
      <c r="B10" s="4">
        <v>1</v>
      </c>
      <c r="C10" s="5"/>
      <c r="D10" s="5">
        <f t="shared" si="0"/>
        <v>0</v>
      </c>
    </row>
    <row r="11" spans="1:4" ht="13.2" x14ac:dyDescent="0.25">
      <c r="A11" s="6" t="s">
        <v>40</v>
      </c>
      <c r="B11" s="4">
        <v>2</v>
      </c>
      <c r="C11" s="5"/>
      <c r="D11" s="5">
        <f t="shared" si="0"/>
        <v>0</v>
      </c>
    </row>
    <row r="12" spans="1:4" ht="13.2" x14ac:dyDescent="0.25">
      <c r="B12" s="4"/>
      <c r="C12" s="5"/>
      <c r="D12" s="5">
        <f t="shared" si="0"/>
        <v>0</v>
      </c>
    </row>
    <row r="13" spans="1:4" ht="13.2" x14ac:dyDescent="0.25">
      <c r="B13" s="4"/>
      <c r="C13" s="5"/>
      <c r="D13" s="5">
        <f t="shared" si="0"/>
        <v>0</v>
      </c>
    </row>
    <row r="14" spans="1:4" ht="13.2" x14ac:dyDescent="0.25">
      <c r="B14" s="4"/>
      <c r="C14" s="5"/>
      <c r="D14" s="5">
        <f t="shared" si="0"/>
        <v>0</v>
      </c>
    </row>
    <row r="15" spans="1:4" ht="13.2" x14ac:dyDescent="0.25">
      <c r="B15" s="4"/>
      <c r="C15" s="5"/>
      <c r="D15" s="5">
        <f t="shared" si="0"/>
        <v>0</v>
      </c>
    </row>
    <row r="16" spans="1:4" ht="13.2" x14ac:dyDescent="0.25">
      <c r="B16" s="4"/>
      <c r="C16" s="5"/>
      <c r="D16" s="5">
        <f t="shared" si="0"/>
        <v>0</v>
      </c>
    </row>
    <row r="17" spans="2:4" ht="13.2" x14ac:dyDescent="0.25">
      <c r="B17" s="4"/>
      <c r="C17" s="5"/>
      <c r="D17" s="5">
        <f t="shared" si="0"/>
        <v>0</v>
      </c>
    </row>
    <row r="18" spans="2:4" ht="13.2" x14ac:dyDescent="0.25">
      <c r="B18" s="4"/>
      <c r="C18" s="5"/>
      <c r="D18" s="5">
        <f t="shared" si="0"/>
        <v>0</v>
      </c>
    </row>
    <row r="19" spans="2:4" ht="13.2" x14ac:dyDescent="0.25">
      <c r="B19" s="4"/>
      <c r="C19" s="5"/>
      <c r="D19" s="5">
        <f t="shared" si="0"/>
        <v>0</v>
      </c>
    </row>
    <row r="20" spans="2:4" ht="13.2" x14ac:dyDescent="0.25">
      <c r="B20" s="4"/>
      <c r="C20" s="5"/>
      <c r="D20" s="5">
        <f t="shared" si="0"/>
        <v>0</v>
      </c>
    </row>
    <row r="21" spans="2:4" ht="13.2" x14ac:dyDescent="0.25">
      <c r="B21" s="4"/>
      <c r="C21" s="5"/>
      <c r="D21" s="5">
        <f t="shared" si="0"/>
        <v>0</v>
      </c>
    </row>
    <row r="22" spans="2:4" ht="13.2" x14ac:dyDescent="0.25">
      <c r="B22" s="4"/>
      <c r="C22" s="5"/>
      <c r="D22" s="5">
        <f t="shared" si="0"/>
        <v>0</v>
      </c>
    </row>
    <row r="23" spans="2:4" ht="13.2" x14ac:dyDescent="0.25">
      <c r="B23" s="4"/>
      <c r="C23" s="5"/>
      <c r="D23" s="5">
        <f t="shared" si="0"/>
        <v>0</v>
      </c>
    </row>
    <row r="24" spans="2:4" ht="13.2" x14ac:dyDescent="0.25">
      <c r="B24" s="4"/>
      <c r="C24" s="5"/>
      <c r="D24" s="5">
        <f t="shared" si="0"/>
        <v>0</v>
      </c>
    </row>
    <row r="25" spans="2:4" ht="13.2" x14ac:dyDescent="0.25">
      <c r="B25" s="4"/>
      <c r="C25" s="5"/>
      <c r="D25" s="5">
        <f t="shared" si="0"/>
        <v>0</v>
      </c>
    </row>
    <row r="26" spans="2:4" ht="13.2" x14ac:dyDescent="0.25">
      <c r="B26" s="4"/>
      <c r="C26" s="5"/>
      <c r="D26" s="5">
        <f t="shared" si="0"/>
        <v>0</v>
      </c>
    </row>
    <row r="27" spans="2:4" ht="13.2" x14ac:dyDescent="0.25">
      <c r="B27" s="4"/>
      <c r="C27" s="5"/>
      <c r="D27" s="5">
        <f t="shared" si="0"/>
        <v>0</v>
      </c>
    </row>
    <row r="28" spans="2:4" ht="13.2" x14ac:dyDescent="0.25">
      <c r="B28" s="4"/>
      <c r="C28" s="5"/>
      <c r="D28" s="5">
        <f t="shared" si="0"/>
        <v>0</v>
      </c>
    </row>
    <row r="29" spans="2:4" ht="13.2" x14ac:dyDescent="0.25">
      <c r="B29" s="4"/>
      <c r="C29" s="5"/>
      <c r="D29" s="5">
        <f t="shared" si="0"/>
        <v>0</v>
      </c>
    </row>
    <row r="30" spans="2:4" ht="13.2" x14ac:dyDescent="0.25">
      <c r="B30" s="4"/>
      <c r="C30" s="5"/>
      <c r="D30" s="5">
        <f t="shared" si="0"/>
        <v>0</v>
      </c>
    </row>
    <row r="31" spans="2:4" ht="13.2" x14ac:dyDescent="0.25">
      <c r="B31" s="4"/>
      <c r="C31" s="5"/>
      <c r="D31" s="5">
        <f t="shared" si="0"/>
        <v>0</v>
      </c>
    </row>
    <row r="32" spans="2:4" ht="13.2" x14ac:dyDescent="0.25">
      <c r="B32" s="4"/>
      <c r="C32" s="5"/>
      <c r="D32" s="5">
        <f t="shared" si="0"/>
        <v>0</v>
      </c>
    </row>
    <row r="33" spans="2:4" ht="13.2" x14ac:dyDescent="0.25">
      <c r="B33" s="4"/>
      <c r="C33" s="5"/>
      <c r="D33" s="5">
        <f t="shared" si="0"/>
        <v>0</v>
      </c>
    </row>
    <row r="34" spans="2:4" ht="13.2" x14ac:dyDescent="0.25">
      <c r="B34" s="4"/>
      <c r="C34" s="5"/>
      <c r="D34" s="5">
        <f t="shared" si="0"/>
        <v>0</v>
      </c>
    </row>
    <row r="35" spans="2:4" ht="13.2" x14ac:dyDescent="0.25">
      <c r="B35" s="4"/>
      <c r="C35" s="5"/>
      <c r="D35" s="5">
        <f t="shared" si="0"/>
        <v>0</v>
      </c>
    </row>
    <row r="36" spans="2:4" ht="13.2" x14ac:dyDescent="0.25">
      <c r="B36" s="4"/>
      <c r="C36" s="5"/>
      <c r="D36" s="5">
        <f t="shared" si="0"/>
        <v>0</v>
      </c>
    </row>
    <row r="37" spans="2:4" ht="13.2" x14ac:dyDescent="0.25">
      <c r="B37" s="4"/>
      <c r="C37" s="5"/>
      <c r="D37" s="5">
        <f t="shared" si="0"/>
        <v>0</v>
      </c>
    </row>
    <row r="38" spans="2:4" ht="13.2" x14ac:dyDescent="0.25">
      <c r="B38" s="4"/>
      <c r="C38" s="5"/>
      <c r="D38" s="5">
        <f t="shared" si="0"/>
        <v>0</v>
      </c>
    </row>
    <row r="39" spans="2:4" ht="13.2" x14ac:dyDescent="0.25">
      <c r="B39" s="4"/>
      <c r="C39" s="5"/>
      <c r="D39" s="5">
        <f t="shared" si="0"/>
        <v>0</v>
      </c>
    </row>
    <row r="40" spans="2:4" ht="13.2" x14ac:dyDescent="0.25">
      <c r="B40" s="4"/>
      <c r="C40" s="5"/>
      <c r="D40" s="5">
        <f t="shared" si="0"/>
        <v>0</v>
      </c>
    </row>
    <row r="41" spans="2:4" ht="13.2" x14ac:dyDescent="0.25">
      <c r="B41" s="4"/>
      <c r="C41" s="5"/>
      <c r="D41" s="5">
        <f t="shared" si="0"/>
        <v>0</v>
      </c>
    </row>
    <row r="42" spans="2:4" ht="13.2" x14ac:dyDescent="0.25">
      <c r="B42" s="4"/>
      <c r="C42" s="5"/>
      <c r="D42" s="5">
        <f t="shared" si="0"/>
        <v>0</v>
      </c>
    </row>
    <row r="43" spans="2:4" ht="13.2" x14ac:dyDescent="0.25">
      <c r="B43" s="4"/>
      <c r="C43" s="5"/>
      <c r="D43" s="5">
        <f t="shared" si="0"/>
        <v>0</v>
      </c>
    </row>
    <row r="44" spans="2:4" ht="13.2" x14ac:dyDescent="0.25">
      <c r="B44" s="4"/>
      <c r="C44" s="5"/>
      <c r="D44" s="5">
        <f t="shared" si="0"/>
        <v>0</v>
      </c>
    </row>
    <row r="45" spans="2:4" ht="13.2" x14ac:dyDescent="0.25">
      <c r="B45" s="4"/>
      <c r="C45" s="5"/>
      <c r="D45" s="5">
        <f t="shared" si="0"/>
        <v>0</v>
      </c>
    </row>
    <row r="46" spans="2:4" ht="13.2" x14ac:dyDescent="0.25">
      <c r="B46" s="4"/>
      <c r="C46" s="5"/>
      <c r="D46" s="5">
        <f t="shared" si="0"/>
        <v>0</v>
      </c>
    </row>
    <row r="47" spans="2:4" ht="13.2" x14ac:dyDescent="0.25">
      <c r="B47" s="4"/>
      <c r="C47" s="5"/>
      <c r="D47" s="5">
        <f t="shared" si="0"/>
        <v>0</v>
      </c>
    </row>
    <row r="48" spans="2:4" ht="13.2" x14ac:dyDescent="0.25">
      <c r="B48" s="4"/>
      <c r="C48" s="5"/>
      <c r="D48" s="5">
        <f t="shared" si="0"/>
        <v>0</v>
      </c>
    </row>
    <row r="49" spans="2:4" ht="13.2" x14ac:dyDescent="0.25">
      <c r="B49" s="4"/>
      <c r="C49" s="5"/>
      <c r="D49" s="5">
        <f t="shared" si="0"/>
        <v>0</v>
      </c>
    </row>
    <row r="50" spans="2:4" ht="13.2" x14ac:dyDescent="0.25">
      <c r="B50" s="4"/>
      <c r="C50" s="5"/>
      <c r="D50" s="5">
        <f t="shared" si="0"/>
        <v>0</v>
      </c>
    </row>
    <row r="51" spans="2:4" ht="13.2" x14ac:dyDescent="0.25">
      <c r="B51" s="4"/>
      <c r="C51" s="5"/>
      <c r="D51" s="5">
        <f t="shared" si="0"/>
        <v>0</v>
      </c>
    </row>
    <row r="52" spans="2:4" ht="13.2" x14ac:dyDescent="0.25">
      <c r="B52" s="4"/>
      <c r="C52" s="5"/>
      <c r="D52" s="5">
        <f t="shared" si="0"/>
        <v>0</v>
      </c>
    </row>
    <row r="53" spans="2:4" ht="13.2" x14ac:dyDescent="0.25">
      <c r="B53" s="4"/>
      <c r="C53" s="5"/>
      <c r="D53" s="5">
        <f t="shared" si="0"/>
        <v>0</v>
      </c>
    </row>
    <row r="54" spans="2:4" ht="13.2" x14ac:dyDescent="0.25">
      <c r="B54" s="4"/>
      <c r="C54" s="5"/>
      <c r="D54" s="5">
        <f t="shared" si="0"/>
        <v>0</v>
      </c>
    </row>
    <row r="55" spans="2:4" ht="13.2" x14ac:dyDescent="0.25">
      <c r="B55" s="4"/>
      <c r="C55" s="5"/>
      <c r="D55" s="5">
        <f t="shared" si="0"/>
        <v>0</v>
      </c>
    </row>
    <row r="56" spans="2:4" ht="13.2" x14ac:dyDescent="0.25">
      <c r="B56" s="4"/>
      <c r="C56" s="5"/>
      <c r="D56" s="5">
        <f t="shared" si="0"/>
        <v>0</v>
      </c>
    </row>
    <row r="57" spans="2:4" ht="13.2" x14ac:dyDescent="0.25">
      <c r="B57" s="4"/>
      <c r="C57" s="5"/>
      <c r="D57" s="5">
        <f t="shared" si="0"/>
        <v>0</v>
      </c>
    </row>
    <row r="58" spans="2:4" ht="13.2" x14ac:dyDescent="0.25">
      <c r="B58" s="4"/>
      <c r="C58" s="5"/>
      <c r="D58" s="5">
        <f t="shared" si="0"/>
        <v>0</v>
      </c>
    </row>
    <row r="59" spans="2:4" ht="13.2" x14ac:dyDescent="0.25">
      <c r="B59" s="4"/>
      <c r="C59" s="5"/>
      <c r="D59" s="5">
        <f t="shared" si="0"/>
        <v>0</v>
      </c>
    </row>
    <row r="60" spans="2:4" ht="13.2" x14ac:dyDescent="0.25">
      <c r="B60" s="4"/>
      <c r="C60" s="5"/>
      <c r="D60" s="5">
        <f t="shared" si="0"/>
        <v>0</v>
      </c>
    </row>
    <row r="61" spans="2:4" ht="13.2" x14ac:dyDescent="0.25">
      <c r="B61" s="4"/>
      <c r="C61" s="5"/>
      <c r="D61" s="5">
        <f t="shared" si="0"/>
        <v>0</v>
      </c>
    </row>
    <row r="62" spans="2:4" ht="13.2" x14ac:dyDescent="0.25">
      <c r="B62" s="4"/>
      <c r="C62" s="5"/>
      <c r="D62" s="5">
        <f t="shared" si="0"/>
        <v>0</v>
      </c>
    </row>
    <row r="63" spans="2:4" ht="13.2" x14ac:dyDescent="0.25">
      <c r="B63" s="4"/>
      <c r="C63" s="5"/>
      <c r="D63" s="5">
        <f t="shared" si="0"/>
        <v>0</v>
      </c>
    </row>
    <row r="64" spans="2:4" ht="13.2" x14ac:dyDescent="0.25">
      <c r="B64" s="4"/>
      <c r="C64" s="5"/>
      <c r="D64" s="5">
        <f t="shared" si="0"/>
        <v>0</v>
      </c>
    </row>
    <row r="65" spans="2:4" ht="13.2" x14ac:dyDescent="0.25">
      <c r="B65" s="4"/>
      <c r="C65" s="5"/>
      <c r="D65" s="5">
        <f t="shared" si="0"/>
        <v>0</v>
      </c>
    </row>
    <row r="66" spans="2:4" ht="13.2" x14ac:dyDescent="0.25">
      <c r="B66" s="4"/>
      <c r="C66" s="5"/>
      <c r="D66" s="5">
        <f t="shared" si="0"/>
        <v>0</v>
      </c>
    </row>
    <row r="67" spans="2:4" ht="13.2" x14ac:dyDescent="0.25">
      <c r="B67" s="4"/>
      <c r="C67" s="5"/>
      <c r="D67" s="5">
        <f t="shared" si="0"/>
        <v>0</v>
      </c>
    </row>
    <row r="68" spans="2:4" ht="13.2" x14ac:dyDescent="0.25">
      <c r="B68" s="4"/>
      <c r="C68" s="5"/>
      <c r="D68" s="5">
        <f t="shared" si="0"/>
        <v>0</v>
      </c>
    </row>
    <row r="69" spans="2:4" ht="13.2" x14ac:dyDescent="0.25">
      <c r="B69" s="4"/>
      <c r="C69" s="5"/>
      <c r="D69" s="5">
        <f t="shared" si="0"/>
        <v>0</v>
      </c>
    </row>
    <row r="70" spans="2:4" ht="13.2" x14ac:dyDescent="0.25">
      <c r="B70" s="4"/>
      <c r="C70" s="5"/>
      <c r="D70" s="5">
        <f t="shared" si="0"/>
        <v>0</v>
      </c>
    </row>
    <row r="71" spans="2:4" ht="13.2" x14ac:dyDescent="0.25">
      <c r="B71" s="4"/>
      <c r="C71" s="5"/>
      <c r="D71" s="5">
        <f t="shared" si="0"/>
        <v>0</v>
      </c>
    </row>
    <row r="72" spans="2:4" ht="13.2" x14ac:dyDescent="0.25">
      <c r="B72" s="4"/>
      <c r="C72" s="5"/>
      <c r="D72" s="5">
        <f t="shared" si="0"/>
        <v>0</v>
      </c>
    </row>
    <row r="73" spans="2:4" ht="13.2" x14ac:dyDescent="0.25">
      <c r="B73" s="4"/>
      <c r="C73" s="5"/>
      <c r="D73" s="5">
        <f t="shared" si="0"/>
        <v>0</v>
      </c>
    </row>
    <row r="74" spans="2:4" ht="13.2" x14ac:dyDescent="0.25">
      <c r="B74" s="4"/>
      <c r="C74" s="5"/>
      <c r="D74" s="5">
        <f t="shared" si="0"/>
        <v>0</v>
      </c>
    </row>
    <row r="75" spans="2:4" ht="13.2" x14ac:dyDescent="0.25">
      <c r="B75" s="4"/>
      <c r="C75" s="5"/>
      <c r="D75" s="5">
        <f t="shared" si="0"/>
        <v>0</v>
      </c>
    </row>
    <row r="76" spans="2:4" ht="13.2" x14ac:dyDescent="0.25">
      <c r="B76" s="4"/>
      <c r="C76" s="5"/>
      <c r="D76" s="5">
        <f t="shared" si="0"/>
        <v>0</v>
      </c>
    </row>
    <row r="77" spans="2:4" ht="13.2" x14ac:dyDescent="0.25">
      <c r="B77" s="4"/>
      <c r="C77" s="5"/>
      <c r="D77" s="5">
        <f t="shared" si="0"/>
        <v>0</v>
      </c>
    </row>
    <row r="78" spans="2:4" ht="13.2" x14ac:dyDescent="0.25">
      <c r="B78" s="4"/>
      <c r="C78" s="5"/>
      <c r="D78" s="5">
        <f t="shared" si="0"/>
        <v>0</v>
      </c>
    </row>
    <row r="79" spans="2:4" ht="13.2" x14ac:dyDescent="0.25">
      <c r="B79" s="4"/>
      <c r="C79" s="5"/>
      <c r="D79" s="5">
        <f t="shared" si="0"/>
        <v>0</v>
      </c>
    </row>
    <row r="80" spans="2:4" ht="13.2" x14ac:dyDescent="0.25">
      <c r="B80" s="4"/>
      <c r="C80" s="5"/>
      <c r="D80" s="5">
        <f t="shared" si="0"/>
        <v>0</v>
      </c>
    </row>
    <row r="81" spans="2:4" ht="13.2" x14ac:dyDescent="0.25">
      <c r="B81" s="4"/>
      <c r="C81" s="5"/>
      <c r="D81" s="5">
        <f t="shared" si="0"/>
        <v>0</v>
      </c>
    </row>
    <row r="82" spans="2:4" ht="13.2" x14ac:dyDescent="0.25">
      <c r="B82" s="4"/>
      <c r="C82" s="5"/>
      <c r="D82" s="5">
        <f t="shared" si="0"/>
        <v>0</v>
      </c>
    </row>
    <row r="83" spans="2:4" ht="13.2" x14ac:dyDescent="0.25">
      <c r="B83" s="4"/>
      <c r="C83" s="5"/>
      <c r="D83" s="5">
        <f t="shared" si="0"/>
        <v>0</v>
      </c>
    </row>
    <row r="84" spans="2:4" ht="13.2" x14ac:dyDescent="0.25">
      <c r="B84" s="4"/>
      <c r="C84" s="5"/>
      <c r="D84" s="5">
        <f t="shared" si="0"/>
        <v>0</v>
      </c>
    </row>
    <row r="85" spans="2:4" ht="13.2" x14ac:dyDescent="0.25">
      <c r="B85" s="4"/>
      <c r="C85" s="5"/>
      <c r="D85" s="5">
        <f t="shared" si="0"/>
        <v>0</v>
      </c>
    </row>
    <row r="86" spans="2:4" ht="13.2" x14ac:dyDescent="0.25">
      <c r="B86" s="4"/>
      <c r="C86" s="5"/>
      <c r="D86" s="5">
        <f t="shared" si="0"/>
        <v>0</v>
      </c>
    </row>
    <row r="87" spans="2:4" ht="13.2" x14ac:dyDescent="0.25">
      <c r="B87" s="4"/>
      <c r="C87" s="5"/>
      <c r="D87" s="5">
        <f t="shared" si="0"/>
        <v>0</v>
      </c>
    </row>
    <row r="88" spans="2:4" ht="13.2" x14ac:dyDescent="0.25">
      <c r="B88" s="4"/>
      <c r="C88" s="5"/>
      <c r="D88" s="5">
        <f t="shared" si="0"/>
        <v>0</v>
      </c>
    </row>
    <row r="89" spans="2:4" ht="13.2" x14ac:dyDescent="0.25">
      <c r="B89" s="4"/>
      <c r="C89" s="5"/>
      <c r="D89" s="5">
        <f t="shared" si="0"/>
        <v>0</v>
      </c>
    </row>
    <row r="90" spans="2:4" ht="13.2" x14ac:dyDescent="0.25">
      <c r="B90" s="4"/>
      <c r="C90" s="5"/>
      <c r="D90" s="5">
        <f t="shared" si="0"/>
        <v>0</v>
      </c>
    </row>
    <row r="91" spans="2:4" ht="13.2" x14ac:dyDescent="0.25">
      <c r="B91" s="4"/>
      <c r="C91" s="5"/>
      <c r="D91" s="5">
        <f t="shared" si="0"/>
        <v>0</v>
      </c>
    </row>
    <row r="92" spans="2:4" ht="13.2" x14ac:dyDescent="0.25">
      <c r="B92" s="4"/>
      <c r="C92" s="5"/>
      <c r="D92" s="5">
        <f t="shared" si="0"/>
        <v>0</v>
      </c>
    </row>
    <row r="93" spans="2:4" ht="13.2" x14ac:dyDescent="0.25">
      <c r="B93" s="4"/>
      <c r="C93" s="5"/>
      <c r="D93" s="5">
        <f t="shared" si="0"/>
        <v>0</v>
      </c>
    </row>
    <row r="94" spans="2:4" ht="13.2" x14ac:dyDescent="0.25">
      <c r="B94" s="4"/>
      <c r="C94" s="5"/>
      <c r="D94" s="5">
        <f t="shared" si="0"/>
        <v>0</v>
      </c>
    </row>
    <row r="95" spans="2:4" ht="13.2" x14ac:dyDescent="0.25">
      <c r="B95" s="4"/>
      <c r="C95" s="5"/>
      <c r="D95" s="5">
        <f t="shared" si="0"/>
        <v>0</v>
      </c>
    </row>
    <row r="96" spans="2:4" ht="13.2" x14ac:dyDescent="0.25">
      <c r="B96" s="4"/>
      <c r="C96" s="5"/>
      <c r="D96" s="5">
        <f t="shared" si="0"/>
        <v>0</v>
      </c>
    </row>
    <row r="97" spans="2:4" ht="13.2" x14ac:dyDescent="0.25">
      <c r="B97" s="4"/>
      <c r="C97" s="5"/>
      <c r="D97" s="5">
        <f t="shared" si="0"/>
        <v>0</v>
      </c>
    </row>
    <row r="98" spans="2:4" ht="13.2" x14ac:dyDescent="0.25">
      <c r="B98" s="4"/>
      <c r="C98" s="5"/>
      <c r="D98" s="5">
        <f t="shared" si="0"/>
        <v>0</v>
      </c>
    </row>
    <row r="99" spans="2:4" ht="13.2" x14ac:dyDescent="0.25">
      <c r="B99" s="4"/>
      <c r="C99" s="5"/>
      <c r="D99" s="5">
        <f t="shared" si="0"/>
        <v>0</v>
      </c>
    </row>
    <row r="100" spans="2:4" ht="13.2" x14ac:dyDescent="0.25">
      <c r="B100" s="4"/>
      <c r="C100" s="5"/>
      <c r="D100" s="5">
        <f t="shared" si="0"/>
        <v>0</v>
      </c>
    </row>
    <row r="101" spans="2:4" ht="13.2" x14ac:dyDescent="0.25">
      <c r="B101" s="4"/>
      <c r="C101" s="5"/>
      <c r="D101" s="5">
        <f t="shared" si="0"/>
        <v>0</v>
      </c>
    </row>
    <row r="102" spans="2:4" ht="13.2" x14ac:dyDescent="0.25">
      <c r="B102" s="4"/>
      <c r="C102" s="5"/>
      <c r="D102" s="5">
        <f t="shared" si="0"/>
        <v>0</v>
      </c>
    </row>
    <row r="103" spans="2:4" ht="13.2" x14ac:dyDescent="0.25">
      <c r="B103" s="4"/>
      <c r="C103" s="5"/>
      <c r="D103" s="5">
        <f t="shared" si="0"/>
        <v>0</v>
      </c>
    </row>
    <row r="104" spans="2:4" ht="13.2" x14ac:dyDescent="0.25">
      <c r="B104" s="4"/>
      <c r="C104" s="5"/>
      <c r="D104" s="5">
        <f t="shared" si="0"/>
        <v>0</v>
      </c>
    </row>
    <row r="105" spans="2:4" ht="13.2" x14ac:dyDescent="0.25">
      <c r="B105" s="4"/>
      <c r="C105" s="5"/>
      <c r="D105" s="5">
        <f t="shared" si="0"/>
        <v>0</v>
      </c>
    </row>
    <row r="106" spans="2:4" ht="13.2" x14ac:dyDescent="0.25">
      <c r="B106" s="4"/>
      <c r="C106" s="5"/>
      <c r="D106" s="5">
        <f t="shared" si="0"/>
        <v>0</v>
      </c>
    </row>
    <row r="107" spans="2:4" ht="13.2" x14ac:dyDescent="0.25">
      <c r="B107" s="4"/>
      <c r="C107" s="5"/>
      <c r="D107" s="5">
        <f t="shared" si="0"/>
        <v>0</v>
      </c>
    </row>
    <row r="108" spans="2:4" ht="13.2" x14ac:dyDescent="0.25">
      <c r="B108" s="4"/>
      <c r="C108" s="5"/>
      <c r="D108" s="5">
        <f t="shared" si="0"/>
        <v>0</v>
      </c>
    </row>
    <row r="109" spans="2:4" ht="13.2" x14ac:dyDescent="0.25">
      <c r="B109" s="4"/>
      <c r="C109" s="5"/>
      <c r="D109" s="5">
        <f t="shared" si="0"/>
        <v>0</v>
      </c>
    </row>
    <row r="110" spans="2:4" ht="13.2" x14ac:dyDescent="0.25">
      <c r="B110" s="4"/>
      <c r="C110" s="5"/>
      <c r="D110" s="5">
        <f t="shared" si="0"/>
        <v>0</v>
      </c>
    </row>
  </sheetData>
  <conditionalFormatting sqref="B1:D1">
    <cfRule type="cellIs" dxfId="6" priority="1" operator="greaterThan">
      <formula>10000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10"/>
  <sheetViews>
    <sheetView workbookViewId="0"/>
  </sheetViews>
  <sheetFormatPr defaultColWidth="12.6640625" defaultRowHeight="15.75" customHeight="1" x14ac:dyDescent="0.25"/>
  <cols>
    <col min="1" max="1" width="26" customWidth="1"/>
  </cols>
  <sheetData>
    <row r="1" spans="1:4" ht="13.8" x14ac:dyDescent="0.25">
      <c r="A1" s="1" t="s">
        <v>0</v>
      </c>
      <c r="B1" s="2" t="s">
        <v>1</v>
      </c>
      <c r="C1" s="2" t="s">
        <v>2</v>
      </c>
      <c r="D1" s="2">
        <f>SUM($D$2:$D110)</f>
        <v>0</v>
      </c>
    </row>
    <row r="2" spans="1:4" ht="13.2" x14ac:dyDescent="0.25">
      <c r="A2" s="6" t="s">
        <v>20</v>
      </c>
      <c r="B2" s="4">
        <v>13</v>
      </c>
      <c r="C2" s="5"/>
      <c r="D2" s="5">
        <f t="shared" ref="D2:D110" si="0">SUM(B2*C2)</f>
        <v>0</v>
      </c>
    </row>
    <row r="3" spans="1:4" ht="13.2" x14ac:dyDescent="0.25">
      <c r="A3" s="6" t="s">
        <v>21</v>
      </c>
      <c r="B3" s="4">
        <v>21</v>
      </c>
      <c r="C3" s="5"/>
      <c r="D3" s="5">
        <f t="shared" si="0"/>
        <v>0</v>
      </c>
    </row>
    <row r="4" spans="1:4" ht="13.2" x14ac:dyDescent="0.25">
      <c r="A4" s="6" t="s">
        <v>43</v>
      </c>
      <c r="B4" s="4">
        <v>4</v>
      </c>
      <c r="C4" s="5"/>
      <c r="D4" s="5">
        <f t="shared" si="0"/>
        <v>0</v>
      </c>
    </row>
    <row r="5" spans="1:4" ht="15" customHeight="1" x14ac:dyDescent="0.25">
      <c r="A5" s="6" t="s">
        <v>44</v>
      </c>
      <c r="B5" s="4">
        <v>4</v>
      </c>
      <c r="C5" s="5"/>
      <c r="D5" s="5">
        <f t="shared" si="0"/>
        <v>0</v>
      </c>
    </row>
    <row r="6" spans="1:4" ht="13.2" x14ac:dyDescent="0.25">
      <c r="A6" s="6" t="s">
        <v>45</v>
      </c>
      <c r="B6" s="4">
        <v>4</v>
      </c>
      <c r="C6" s="5"/>
      <c r="D6" s="5">
        <f t="shared" si="0"/>
        <v>0</v>
      </c>
    </row>
    <row r="7" spans="1:4" ht="13.2" x14ac:dyDescent="0.25">
      <c r="B7" s="4"/>
      <c r="C7" s="5"/>
      <c r="D7" s="5">
        <f t="shared" si="0"/>
        <v>0</v>
      </c>
    </row>
    <row r="8" spans="1:4" ht="13.2" x14ac:dyDescent="0.25">
      <c r="B8" s="4"/>
      <c r="C8" s="5"/>
      <c r="D8" s="5">
        <f t="shared" si="0"/>
        <v>0</v>
      </c>
    </row>
    <row r="9" spans="1:4" ht="13.2" x14ac:dyDescent="0.25">
      <c r="B9" s="4"/>
      <c r="C9" s="5"/>
      <c r="D9" s="5">
        <f t="shared" si="0"/>
        <v>0</v>
      </c>
    </row>
    <row r="10" spans="1:4" ht="13.2" x14ac:dyDescent="0.25">
      <c r="B10" s="4"/>
      <c r="C10" s="5"/>
      <c r="D10" s="5">
        <f t="shared" si="0"/>
        <v>0</v>
      </c>
    </row>
    <row r="11" spans="1:4" ht="13.2" x14ac:dyDescent="0.25">
      <c r="B11" s="4"/>
      <c r="C11" s="5"/>
      <c r="D11" s="5">
        <f t="shared" si="0"/>
        <v>0</v>
      </c>
    </row>
    <row r="12" spans="1:4" ht="13.2" x14ac:dyDescent="0.25">
      <c r="B12" s="4"/>
      <c r="C12" s="5"/>
      <c r="D12" s="5">
        <f t="shared" si="0"/>
        <v>0</v>
      </c>
    </row>
    <row r="13" spans="1:4" ht="13.2" x14ac:dyDescent="0.25">
      <c r="B13" s="4"/>
      <c r="C13" s="5"/>
      <c r="D13" s="5">
        <f t="shared" si="0"/>
        <v>0</v>
      </c>
    </row>
    <row r="14" spans="1:4" ht="13.2" x14ac:dyDescent="0.25">
      <c r="B14" s="4"/>
      <c r="C14" s="5"/>
      <c r="D14" s="5">
        <f t="shared" si="0"/>
        <v>0</v>
      </c>
    </row>
    <row r="15" spans="1:4" ht="13.2" x14ac:dyDescent="0.25">
      <c r="B15" s="4"/>
      <c r="C15" s="5"/>
      <c r="D15" s="5">
        <f t="shared" si="0"/>
        <v>0</v>
      </c>
    </row>
    <row r="16" spans="1:4" ht="13.2" x14ac:dyDescent="0.25">
      <c r="B16" s="4"/>
      <c r="C16" s="5"/>
      <c r="D16" s="5">
        <f t="shared" si="0"/>
        <v>0</v>
      </c>
    </row>
    <row r="17" spans="2:4" ht="13.2" x14ac:dyDescent="0.25">
      <c r="B17" s="4"/>
      <c r="C17" s="5"/>
      <c r="D17" s="5">
        <f t="shared" si="0"/>
        <v>0</v>
      </c>
    </row>
    <row r="18" spans="2:4" ht="13.2" x14ac:dyDescent="0.25">
      <c r="B18" s="4"/>
      <c r="C18" s="5"/>
      <c r="D18" s="5">
        <f t="shared" si="0"/>
        <v>0</v>
      </c>
    </row>
    <row r="19" spans="2:4" ht="13.2" x14ac:dyDescent="0.25">
      <c r="B19" s="4"/>
      <c r="C19" s="5"/>
      <c r="D19" s="5">
        <f t="shared" si="0"/>
        <v>0</v>
      </c>
    </row>
    <row r="20" spans="2:4" ht="13.2" x14ac:dyDescent="0.25">
      <c r="B20" s="4"/>
      <c r="C20" s="5"/>
      <c r="D20" s="5">
        <f t="shared" si="0"/>
        <v>0</v>
      </c>
    </row>
    <row r="21" spans="2:4" ht="13.2" x14ac:dyDescent="0.25">
      <c r="B21" s="4"/>
      <c r="C21" s="5"/>
      <c r="D21" s="5">
        <f t="shared" si="0"/>
        <v>0</v>
      </c>
    </row>
    <row r="22" spans="2:4" ht="13.2" x14ac:dyDescent="0.25">
      <c r="B22" s="4"/>
      <c r="C22" s="5"/>
      <c r="D22" s="5">
        <f t="shared" si="0"/>
        <v>0</v>
      </c>
    </row>
    <row r="23" spans="2:4" ht="13.2" x14ac:dyDescent="0.25">
      <c r="B23" s="4"/>
      <c r="C23" s="5"/>
      <c r="D23" s="5">
        <f t="shared" si="0"/>
        <v>0</v>
      </c>
    </row>
    <row r="24" spans="2:4" ht="13.2" x14ac:dyDescent="0.25">
      <c r="B24" s="4"/>
      <c r="C24" s="5"/>
      <c r="D24" s="5">
        <f t="shared" si="0"/>
        <v>0</v>
      </c>
    </row>
    <row r="25" spans="2:4" ht="13.2" x14ac:dyDescent="0.25">
      <c r="B25" s="4"/>
      <c r="C25" s="5"/>
      <c r="D25" s="5">
        <f t="shared" si="0"/>
        <v>0</v>
      </c>
    </row>
    <row r="26" spans="2:4" ht="13.2" x14ac:dyDescent="0.25">
      <c r="B26" s="4"/>
      <c r="C26" s="5"/>
      <c r="D26" s="5">
        <f t="shared" si="0"/>
        <v>0</v>
      </c>
    </row>
    <row r="27" spans="2:4" ht="13.2" x14ac:dyDescent="0.25">
      <c r="B27" s="4"/>
      <c r="C27" s="5"/>
      <c r="D27" s="5">
        <f t="shared" si="0"/>
        <v>0</v>
      </c>
    </row>
    <row r="28" spans="2:4" ht="13.2" x14ac:dyDescent="0.25">
      <c r="B28" s="4"/>
      <c r="C28" s="5"/>
      <c r="D28" s="5">
        <f t="shared" si="0"/>
        <v>0</v>
      </c>
    </row>
    <row r="29" spans="2:4" ht="13.2" x14ac:dyDescent="0.25">
      <c r="B29" s="4"/>
      <c r="C29" s="5"/>
      <c r="D29" s="5">
        <f t="shared" si="0"/>
        <v>0</v>
      </c>
    </row>
    <row r="30" spans="2:4" ht="13.2" x14ac:dyDescent="0.25">
      <c r="B30" s="4"/>
      <c r="C30" s="5"/>
      <c r="D30" s="5">
        <f t="shared" si="0"/>
        <v>0</v>
      </c>
    </row>
    <row r="31" spans="2:4" ht="13.2" x14ac:dyDescent="0.25">
      <c r="B31" s="4"/>
      <c r="C31" s="5"/>
      <c r="D31" s="5">
        <f t="shared" si="0"/>
        <v>0</v>
      </c>
    </row>
    <row r="32" spans="2:4" ht="13.2" x14ac:dyDescent="0.25">
      <c r="B32" s="4"/>
      <c r="C32" s="5"/>
      <c r="D32" s="5">
        <f t="shared" si="0"/>
        <v>0</v>
      </c>
    </row>
    <row r="33" spans="2:4" ht="13.2" x14ac:dyDescent="0.25">
      <c r="B33" s="4"/>
      <c r="C33" s="5"/>
      <c r="D33" s="5">
        <f t="shared" si="0"/>
        <v>0</v>
      </c>
    </row>
    <row r="34" spans="2:4" ht="13.2" x14ac:dyDescent="0.25">
      <c r="B34" s="4"/>
      <c r="C34" s="5"/>
      <c r="D34" s="5">
        <f t="shared" si="0"/>
        <v>0</v>
      </c>
    </row>
    <row r="35" spans="2:4" ht="13.2" x14ac:dyDescent="0.25">
      <c r="B35" s="4"/>
      <c r="C35" s="5"/>
      <c r="D35" s="5">
        <f t="shared" si="0"/>
        <v>0</v>
      </c>
    </row>
    <row r="36" spans="2:4" ht="13.2" x14ac:dyDescent="0.25">
      <c r="B36" s="4"/>
      <c r="C36" s="5"/>
      <c r="D36" s="5">
        <f t="shared" si="0"/>
        <v>0</v>
      </c>
    </row>
    <row r="37" spans="2:4" ht="13.2" x14ac:dyDescent="0.25">
      <c r="B37" s="4"/>
      <c r="C37" s="5"/>
      <c r="D37" s="5">
        <f t="shared" si="0"/>
        <v>0</v>
      </c>
    </row>
    <row r="38" spans="2:4" ht="13.2" x14ac:dyDescent="0.25">
      <c r="B38" s="4"/>
      <c r="C38" s="5"/>
      <c r="D38" s="5">
        <f t="shared" si="0"/>
        <v>0</v>
      </c>
    </row>
    <row r="39" spans="2:4" ht="13.2" x14ac:dyDescent="0.25">
      <c r="B39" s="4"/>
      <c r="C39" s="5"/>
      <c r="D39" s="5">
        <f t="shared" si="0"/>
        <v>0</v>
      </c>
    </row>
    <row r="40" spans="2:4" ht="13.2" x14ac:dyDescent="0.25">
      <c r="B40" s="4"/>
      <c r="C40" s="5"/>
      <c r="D40" s="5">
        <f t="shared" si="0"/>
        <v>0</v>
      </c>
    </row>
    <row r="41" spans="2:4" ht="13.2" x14ac:dyDescent="0.25">
      <c r="B41" s="4"/>
      <c r="C41" s="5"/>
      <c r="D41" s="5">
        <f t="shared" si="0"/>
        <v>0</v>
      </c>
    </row>
    <row r="42" spans="2:4" ht="13.2" x14ac:dyDescent="0.25">
      <c r="B42" s="4"/>
      <c r="C42" s="5"/>
      <c r="D42" s="5">
        <f t="shared" si="0"/>
        <v>0</v>
      </c>
    </row>
    <row r="43" spans="2:4" ht="13.2" x14ac:dyDescent="0.25">
      <c r="B43" s="4"/>
      <c r="C43" s="5"/>
      <c r="D43" s="5">
        <f t="shared" si="0"/>
        <v>0</v>
      </c>
    </row>
    <row r="44" spans="2:4" ht="13.2" x14ac:dyDescent="0.25">
      <c r="B44" s="4"/>
      <c r="C44" s="5"/>
      <c r="D44" s="5">
        <f t="shared" si="0"/>
        <v>0</v>
      </c>
    </row>
    <row r="45" spans="2:4" ht="13.2" x14ac:dyDescent="0.25">
      <c r="B45" s="4"/>
      <c r="C45" s="5"/>
      <c r="D45" s="5">
        <f t="shared" si="0"/>
        <v>0</v>
      </c>
    </row>
    <row r="46" spans="2:4" ht="13.2" x14ac:dyDescent="0.25">
      <c r="B46" s="4"/>
      <c r="C46" s="5"/>
      <c r="D46" s="5">
        <f t="shared" si="0"/>
        <v>0</v>
      </c>
    </row>
    <row r="47" spans="2:4" ht="13.2" x14ac:dyDescent="0.25">
      <c r="B47" s="4"/>
      <c r="C47" s="5"/>
      <c r="D47" s="5">
        <f t="shared" si="0"/>
        <v>0</v>
      </c>
    </row>
    <row r="48" spans="2:4" ht="13.2" x14ac:dyDescent="0.25">
      <c r="B48" s="4"/>
      <c r="C48" s="5"/>
      <c r="D48" s="5">
        <f t="shared" si="0"/>
        <v>0</v>
      </c>
    </row>
    <row r="49" spans="2:4" ht="13.2" x14ac:dyDescent="0.25">
      <c r="B49" s="4"/>
      <c r="C49" s="5"/>
      <c r="D49" s="5">
        <f t="shared" si="0"/>
        <v>0</v>
      </c>
    </row>
    <row r="50" spans="2:4" ht="13.2" x14ac:dyDescent="0.25">
      <c r="B50" s="4"/>
      <c r="C50" s="5"/>
      <c r="D50" s="5">
        <f t="shared" si="0"/>
        <v>0</v>
      </c>
    </row>
    <row r="51" spans="2:4" ht="13.2" x14ac:dyDescent="0.25">
      <c r="B51" s="4"/>
      <c r="C51" s="5"/>
      <c r="D51" s="5">
        <f t="shared" si="0"/>
        <v>0</v>
      </c>
    </row>
    <row r="52" spans="2:4" ht="13.2" x14ac:dyDescent="0.25">
      <c r="B52" s="4"/>
      <c r="C52" s="5"/>
      <c r="D52" s="5">
        <f t="shared" si="0"/>
        <v>0</v>
      </c>
    </row>
    <row r="53" spans="2:4" ht="13.2" x14ac:dyDescent="0.25">
      <c r="B53" s="4"/>
      <c r="C53" s="5"/>
      <c r="D53" s="5">
        <f t="shared" si="0"/>
        <v>0</v>
      </c>
    </row>
    <row r="54" spans="2:4" ht="13.2" x14ac:dyDescent="0.25">
      <c r="B54" s="4"/>
      <c r="C54" s="5"/>
      <c r="D54" s="5">
        <f t="shared" si="0"/>
        <v>0</v>
      </c>
    </row>
    <row r="55" spans="2:4" ht="13.2" x14ac:dyDescent="0.25">
      <c r="B55" s="4"/>
      <c r="C55" s="5"/>
      <c r="D55" s="5">
        <f t="shared" si="0"/>
        <v>0</v>
      </c>
    </row>
    <row r="56" spans="2:4" ht="13.2" x14ac:dyDescent="0.25">
      <c r="B56" s="4"/>
      <c r="C56" s="5"/>
      <c r="D56" s="5">
        <f t="shared" si="0"/>
        <v>0</v>
      </c>
    </row>
    <row r="57" spans="2:4" ht="13.2" x14ac:dyDescent="0.25">
      <c r="B57" s="4"/>
      <c r="C57" s="5"/>
      <c r="D57" s="5">
        <f t="shared" si="0"/>
        <v>0</v>
      </c>
    </row>
    <row r="58" spans="2:4" ht="13.2" x14ac:dyDescent="0.25">
      <c r="B58" s="4"/>
      <c r="C58" s="5"/>
      <c r="D58" s="5">
        <f t="shared" si="0"/>
        <v>0</v>
      </c>
    </row>
    <row r="59" spans="2:4" ht="13.2" x14ac:dyDescent="0.25">
      <c r="B59" s="4"/>
      <c r="C59" s="5"/>
      <c r="D59" s="5">
        <f t="shared" si="0"/>
        <v>0</v>
      </c>
    </row>
    <row r="60" spans="2:4" ht="13.2" x14ac:dyDescent="0.25">
      <c r="B60" s="4"/>
      <c r="C60" s="5"/>
      <c r="D60" s="5">
        <f t="shared" si="0"/>
        <v>0</v>
      </c>
    </row>
    <row r="61" spans="2:4" ht="13.2" x14ac:dyDescent="0.25">
      <c r="B61" s="4"/>
      <c r="C61" s="5"/>
      <c r="D61" s="5">
        <f t="shared" si="0"/>
        <v>0</v>
      </c>
    </row>
    <row r="62" spans="2:4" ht="13.2" x14ac:dyDescent="0.25">
      <c r="B62" s="4"/>
      <c r="C62" s="5"/>
      <c r="D62" s="5">
        <f t="shared" si="0"/>
        <v>0</v>
      </c>
    </row>
    <row r="63" spans="2:4" ht="13.2" x14ac:dyDescent="0.25">
      <c r="B63" s="4"/>
      <c r="C63" s="5"/>
      <c r="D63" s="5">
        <f t="shared" si="0"/>
        <v>0</v>
      </c>
    </row>
    <row r="64" spans="2:4" ht="13.2" x14ac:dyDescent="0.25">
      <c r="B64" s="4"/>
      <c r="C64" s="5"/>
      <c r="D64" s="5">
        <f t="shared" si="0"/>
        <v>0</v>
      </c>
    </row>
    <row r="65" spans="2:4" ht="13.2" x14ac:dyDescent="0.25">
      <c r="B65" s="4"/>
      <c r="C65" s="5"/>
      <c r="D65" s="5">
        <f t="shared" si="0"/>
        <v>0</v>
      </c>
    </row>
    <row r="66" spans="2:4" ht="13.2" x14ac:dyDescent="0.25">
      <c r="B66" s="4"/>
      <c r="C66" s="5"/>
      <c r="D66" s="5">
        <f t="shared" si="0"/>
        <v>0</v>
      </c>
    </row>
    <row r="67" spans="2:4" ht="13.2" x14ac:dyDescent="0.25">
      <c r="B67" s="4"/>
      <c r="C67" s="5"/>
      <c r="D67" s="5">
        <f t="shared" si="0"/>
        <v>0</v>
      </c>
    </row>
    <row r="68" spans="2:4" ht="13.2" x14ac:dyDescent="0.25">
      <c r="B68" s="4"/>
      <c r="C68" s="5"/>
      <c r="D68" s="5">
        <f t="shared" si="0"/>
        <v>0</v>
      </c>
    </row>
    <row r="69" spans="2:4" ht="13.2" x14ac:dyDescent="0.25">
      <c r="B69" s="4"/>
      <c r="C69" s="5"/>
      <c r="D69" s="5">
        <f t="shared" si="0"/>
        <v>0</v>
      </c>
    </row>
    <row r="70" spans="2:4" ht="13.2" x14ac:dyDescent="0.25">
      <c r="B70" s="4"/>
      <c r="C70" s="5"/>
      <c r="D70" s="5">
        <f t="shared" si="0"/>
        <v>0</v>
      </c>
    </row>
    <row r="71" spans="2:4" ht="13.2" x14ac:dyDescent="0.25">
      <c r="B71" s="4"/>
      <c r="C71" s="5"/>
      <c r="D71" s="5">
        <f t="shared" si="0"/>
        <v>0</v>
      </c>
    </row>
    <row r="72" spans="2:4" ht="13.2" x14ac:dyDescent="0.25">
      <c r="B72" s="4"/>
      <c r="C72" s="5"/>
      <c r="D72" s="5">
        <f t="shared" si="0"/>
        <v>0</v>
      </c>
    </row>
    <row r="73" spans="2:4" ht="13.2" x14ac:dyDescent="0.25">
      <c r="B73" s="4"/>
      <c r="C73" s="5"/>
      <c r="D73" s="5">
        <f t="shared" si="0"/>
        <v>0</v>
      </c>
    </row>
    <row r="74" spans="2:4" ht="13.2" x14ac:dyDescent="0.25">
      <c r="B74" s="4"/>
      <c r="C74" s="5"/>
      <c r="D74" s="5">
        <f t="shared" si="0"/>
        <v>0</v>
      </c>
    </row>
    <row r="75" spans="2:4" ht="13.2" x14ac:dyDescent="0.25">
      <c r="B75" s="4"/>
      <c r="C75" s="5"/>
      <c r="D75" s="5">
        <f t="shared" si="0"/>
        <v>0</v>
      </c>
    </row>
    <row r="76" spans="2:4" ht="13.2" x14ac:dyDescent="0.25">
      <c r="B76" s="4"/>
      <c r="C76" s="5"/>
      <c r="D76" s="5">
        <f t="shared" si="0"/>
        <v>0</v>
      </c>
    </row>
    <row r="77" spans="2:4" ht="13.2" x14ac:dyDescent="0.25">
      <c r="B77" s="4"/>
      <c r="C77" s="5"/>
      <c r="D77" s="5">
        <f t="shared" si="0"/>
        <v>0</v>
      </c>
    </row>
    <row r="78" spans="2:4" ht="13.2" x14ac:dyDescent="0.25">
      <c r="B78" s="4"/>
      <c r="C78" s="5"/>
      <c r="D78" s="5">
        <f t="shared" si="0"/>
        <v>0</v>
      </c>
    </row>
    <row r="79" spans="2:4" ht="13.2" x14ac:dyDescent="0.25">
      <c r="B79" s="4"/>
      <c r="C79" s="5"/>
      <c r="D79" s="5">
        <f t="shared" si="0"/>
        <v>0</v>
      </c>
    </row>
    <row r="80" spans="2:4" ht="13.2" x14ac:dyDescent="0.25">
      <c r="B80" s="4"/>
      <c r="C80" s="5"/>
      <c r="D80" s="5">
        <f t="shared" si="0"/>
        <v>0</v>
      </c>
    </row>
    <row r="81" spans="2:4" ht="13.2" x14ac:dyDescent="0.25">
      <c r="B81" s="4"/>
      <c r="C81" s="5"/>
      <c r="D81" s="5">
        <f t="shared" si="0"/>
        <v>0</v>
      </c>
    </row>
    <row r="82" spans="2:4" ht="13.2" x14ac:dyDescent="0.25">
      <c r="B82" s="4"/>
      <c r="C82" s="5"/>
      <c r="D82" s="5">
        <f t="shared" si="0"/>
        <v>0</v>
      </c>
    </row>
    <row r="83" spans="2:4" ht="13.2" x14ac:dyDescent="0.25">
      <c r="B83" s="4"/>
      <c r="C83" s="5"/>
      <c r="D83" s="5">
        <f t="shared" si="0"/>
        <v>0</v>
      </c>
    </row>
    <row r="84" spans="2:4" ht="13.2" x14ac:dyDescent="0.25">
      <c r="B84" s="4"/>
      <c r="C84" s="5"/>
      <c r="D84" s="5">
        <f t="shared" si="0"/>
        <v>0</v>
      </c>
    </row>
    <row r="85" spans="2:4" ht="13.2" x14ac:dyDescent="0.25">
      <c r="B85" s="4"/>
      <c r="C85" s="5"/>
      <c r="D85" s="5">
        <f t="shared" si="0"/>
        <v>0</v>
      </c>
    </row>
    <row r="86" spans="2:4" ht="13.2" x14ac:dyDescent="0.25">
      <c r="B86" s="4"/>
      <c r="C86" s="5"/>
      <c r="D86" s="5">
        <f t="shared" si="0"/>
        <v>0</v>
      </c>
    </row>
    <row r="87" spans="2:4" ht="13.2" x14ac:dyDescent="0.25">
      <c r="B87" s="4"/>
      <c r="C87" s="5"/>
      <c r="D87" s="5">
        <f t="shared" si="0"/>
        <v>0</v>
      </c>
    </row>
    <row r="88" spans="2:4" ht="13.2" x14ac:dyDescent="0.25">
      <c r="B88" s="4"/>
      <c r="C88" s="5"/>
      <c r="D88" s="5">
        <f t="shared" si="0"/>
        <v>0</v>
      </c>
    </row>
    <row r="89" spans="2:4" ht="13.2" x14ac:dyDescent="0.25">
      <c r="B89" s="4"/>
      <c r="C89" s="5"/>
      <c r="D89" s="5">
        <f t="shared" si="0"/>
        <v>0</v>
      </c>
    </row>
    <row r="90" spans="2:4" ht="13.2" x14ac:dyDescent="0.25">
      <c r="B90" s="4"/>
      <c r="C90" s="5"/>
      <c r="D90" s="5">
        <f t="shared" si="0"/>
        <v>0</v>
      </c>
    </row>
    <row r="91" spans="2:4" ht="13.2" x14ac:dyDescent="0.25">
      <c r="B91" s="4"/>
      <c r="C91" s="5"/>
      <c r="D91" s="5">
        <f t="shared" si="0"/>
        <v>0</v>
      </c>
    </row>
    <row r="92" spans="2:4" ht="13.2" x14ac:dyDescent="0.25">
      <c r="B92" s="4"/>
      <c r="C92" s="5"/>
      <c r="D92" s="5">
        <f t="shared" si="0"/>
        <v>0</v>
      </c>
    </row>
    <row r="93" spans="2:4" ht="13.2" x14ac:dyDescent="0.25">
      <c r="B93" s="4"/>
      <c r="C93" s="5"/>
      <c r="D93" s="5">
        <f t="shared" si="0"/>
        <v>0</v>
      </c>
    </row>
    <row r="94" spans="2:4" ht="13.2" x14ac:dyDescent="0.25">
      <c r="B94" s="4"/>
      <c r="C94" s="5"/>
      <c r="D94" s="5">
        <f t="shared" si="0"/>
        <v>0</v>
      </c>
    </row>
    <row r="95" spans="2:4" ht="13.2" x14ac:dyDescent="0.25">
      <c r="B95" s="4"/>
      <c r="C95" s="5"/>
      <c r="D95" s="5">
        <f t="shared" si="0"/>
        <v>0</v>
      </c>
    </row>
    <row r="96" spans="2:4" ht="13.2" x14ac:dyDescent="0.25">
      <c r="B96" s="4"/>
      <c r="C96" s="5"/>
      <c r="D96" s="5">
        <f t="shared" si="0"/>
        <v>0</v>
      </c>
    </row>
    <row r="97" spans="2:4" ht="13.2" x14ac:dyDescent="0.25">
      <c r="B97" s="4"/>
      <c r="C97" s="5"/>
      <c r="D97" s="5">
        <f t="shared" si="0"/>
        <v>0</v>
      </c>
    </row>
    <row r="98" spans="2:4" ht="13.2" x14ac:dyDescent="0.25">
      <c r="B98" s="4"/>
      <c r="C98" s="5"/>
      <c r="D98" s="5">
        <f t="shared" si="0"/>
        <v>0</v>
      </c>
    </row>
    <row r="99" spans="2:4" ht="13.2" x14ac:dyDescent="0.25">
      <c r="B99" s="4"/>
      <c r="C99" s="5"/>
      <c r="D99" s="5">
        <f t="shared" si="0"/>
        <v>0</v>
      </c>
    </row>
    <row r="100" spans="2:4" ht="13.2" x14ac:dyDescent="0.25">
      <c r="B100" s="4"/>
      <c r="C100" s="5"/>
      <c r="D100" s="5">
        <f t="shared" si="0"/>
        <v>0</v>
      </c>
    </row>
    <row r="101" spans="2:4" ht="13.2" x14ac:dyDescent="0.25">
      <c r="B101" s="4"/>
      <c r="C101" s="5"/>
      <c r="D101" s="5">
        <f t="shared" si="0"/>
        <v>0</v>
      </c>
    </row>
    <row r="102" spans="2:4" ht="13.2" x14ac:dyDescent="0.25">
      <c r="B102" s="4"/>
      <c r="C102" s="5"/>
      <c r="D102" s="5">
        <f t="shared" si="0"/>
        <v>0</v>
      </c>
    </row>
    <row r="103" spans="2:4" ht="13.2" x14ac:dyDescent="0.25">
      <c r="B103" s="4"/>
      <c r="C103" s="5"/>
      <c r="D103" s="5">
        <f t="shared" si="0"/>
        <v>0</v>
      </c>
    </row>
    <row r="104" spans="2:4" ht="13.2" x14ac:dyDescent="0.25">
      <c r="B104" s="4"/>
      <c r="C104" s="5"/>
      <c r="D104" s="5">
        <f t="shared" si="0"/>
        <v>0</v>
      </c>
    </row>
    <row r="105" spans="2:4" ht="13.2" x14ac:dyDescent="0.25">
      <c r="B105" s="4"/>
      <c r="C105" s="5"/>
      <c r="D105" s="5">
        <f t="shared" si="0"/>
        <v>0</v>
      </c>
    </row>
    <row r="106" spans="2:4" ht="13.2" x14ac:dyDescent="0.25">
      <c r="B106" s="4"/>
      <c r="C106" s="5"/>
      <c r="D106" s="5">
        <f t="shared" si="0"/>
        <v>0</v>
      </c>
    </row>
    <row r="107" spans="2:4" ht="13.2" x14ac:dyDescent="0.25">
      <c r="B107" s="4"/>
      <c r="C107" s="5"/>
      <c r="D107" s="5">
        <f t="shared" si="0"/>
        <v>0</v>
      </c>
    </row>
    <row r="108" spans="2:4" ht="13.2" x14ac:dyDescent="0.25">
      <c r="B108" s="4"/>
      <c r="C108" s="5"/>
      <c r="D108" s="5">
        <f t="shared" si="0"/>
        <v>0</v>
      </c>
    </row>
    <row r="109" spans="2:4" ht="13.2" x14ac:dyDescent="0.25">
      <c r="B109" s="4"/>
      <c r="C109" s="5"/>
      <c r="D109" s="5">
        <f t="shared" si="0"/>
        <v>0</v>
      </c>
    </row>
    <row r="110" spans="2:4" ht="13.2" x14ac:dyDescent="0.25">
      <c r="B110" s="4"/>
      <c r="C110" s="5"/>
      <c r="D110" s="5">
        <f t="shared" si="0"/>
        <v>0</v>
      </c>
    </row>
  </sheetData>
  <conditionalFormatting sqref="B1:D1">
    <cfRule type="cellIs" dxfId="5" priority="1" operator="greaterThan">
      <formula>10000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10"/>
  <sheetViews>
    <sheetView workbookViewId="0"/>
  </sheetViews>
  <sheetFormatPr defaultColWidth="12.6640625" defaultRowHeight="15.75" customHeight="1" x14ac:dyDescent="0.25"/>
  <cols>
    <col min="1" max="1" width="26" customWidth="1"/>
  </cols>
  <sheetData>
    <row r="1" spans="1:4" ht="13.8" x14ac:dyDescent="0.25">
      <c r="A1" s="1" t="s">
        <v>0</v>
      </c>
      <c r="B1" s="2" t="s">
        <v>1</v>
      </c>
      <c r="C1" s="2" t="s">
        <v>2</v>
      </c>
      <c r="D1" s="2">
        <f>SUM($D$2:$D110)</f>
        <v>0</v>
      </c>
    </row>
    <row r="2" spans="1:4" ht="13.2" x14ac:dyDescent="0.25">
      <c r="A2" s="6" t="s">
        <v>19</v>
      </c>
      <c r="B2" s="4">
        <v>8</v>
      </c>
      <c r="C2" s="5"/>
      <c r="D2" s="5">
        <f t="shared" ref="D2:D110" si="0">SUM(B2*C2)</f>
        <v>0</v>
      </c>
    </row>
    <row r="3" spans="1:4" ht="13.2" x14ac:dyDescent="0.25">
      <c r="A3" s="6" t="s">
        <v>20</v>
      </c>
      <c r="B3" s="4">
        <v>12</v>
      </c>
      <c r="C3" s="5"/>
      <c r="D3" s="5">
        <f t="shared" si="0"/>
        <v>0</v>
      </c>
    </row>
    <row r="4" spans="1:4" ht="13.2" x14ac:dyDescent="0.25">
      <c r="A4" s="6" t="s">
        <v>22</v>
      </c>
      <c r="B4" s="4">
        <v>4</v>
      </c>
      <c r="C4" s="5"/>
      <c r="D4" s="5">
        <f t="shared" si="0"/>
        <v>0</v>
      </c>
    </row>
    <row r="5" spans="1:4" ht="15" customHeight="1" x14ac:dyDescent="0.25">
      <c r="A5" s="6" t="s">
        <v>25</v>
      </c>
      <c r="B5" s="4">
        <v>8</v>
      </c>
      <c r="C5" s="5"/>
      <c r="D5" s="5">
        <f t="shared" si="0"/>
        <v>0</v>
      </c>
    </row>
    <row r="6" spans="1:4" ht="13.2" x14ac:dyDescent="0.25">
      <c r="A6" s="6" t="s">
        <v>47</v>
      </c>
      <c r="B6" s="4">
        <v>4</v>
      </c>
      <c r="C6" s="5"/>
      <c r="D6" s="5">
        <f t="shared" si="0"/>
        <v>0</v>
      </c>
    </row>
    <row r="7" spans="1:4" ht="13.2" x14ac:dyDescent="0.25">
      <c r="A7" s="6" t="s">
        <v>48</v>
      </c>
      <c r="B7" s="4">
        <v>4</v>
      </c>
      <c r="C7" s="5"/>
      <c r="D7" s="5">
        <f t="shared" si="0"/>
        <v>0</v>
      </c>
    </row>
    <row r="8" spans="1:4" ht="13.2" x14ac:dyDescent="0.25">
      <c r="A8" s="6" t="s">
        <v>49</v>
      </c>
      <c r="B8" s="4">
        <v>8</v>
      </c>
      <c r="C8" s="5"/>
      <c r="D8" s="5">
        <f t="shared" si="0"/>
        <v>0</v>
      </c>
    </row>
    <row r="9" spans="1:4" ht="13.2" x14ac:dyDescent="0.25">
      <c r="A9" s="6" t="s">
        <v>50</v>
      </c>
      <c r="B9" s="4">
        <v>6</v>
      </c>
      <c r="C9" s="5"/>
      <c r="D9" s="5">
        <f t="shared" si="0"/>
        <v>0</v>
      </c>
    </row>
    <row r="10" spans="1:4" ht="13.2" x14ac:dyDescent="0.25">
      <c r="A10" s="6" t="s">
        <v>51</v>
      </c>
      <c r="B10" s="4">
        <v>4</v>
      </c>
      <c r="C10" s="5"/>
      <c r="D10" s="5">
        <f t="shared" si="0"/>
        <v>0</v>
      </c>
    </row>
    <row r="11" spans="1:4" ht="13.2" x14ac:dyDescent="0.25">
      <c r="A11" s="6" t="s">
        <v>27</v>
      </c>
      <c r="B11" s="4">
        <v>4</v>
      </c>
      <c r="C11" s="5"/>
      <c r="D11" s="5">
        <f t="shared" si="0"/>
        <v>0</v>
      </c>
    </row>
    <row r="12" spans="1:4" ht="13.2" x14ac:dyDescent="0.25">
      <c r="B12" s="4"/>
      <c r="C12" s="5"/>
      <c r="D12" s="5">
        <f t="shared" si="0"/>
        <v>0</v>
      </c>
    </row>
    <row r="13" spans="1:4" ht="13.2" x14ac:dyDescent="0.25">
      <c r="B13" s="4"/>
      <c r="C13" s="5"/>
      <c r="D13" s="5">
        <f t="shared" si="0"/>
        <v>0</v>
      </c>
    </row>
    <row r="14" spans="1:4" ht="13.2" x14ac:dyDescent="0.25">
      <c r="B14" s="4"/>
      <c r="C14" s="5"/>
      <c r="D14" s="5">
        <f t="shared" si="0"/>
        <v>0</v>
      </c>
    </row>
    <row r="15" spans="1:4" ht="13.2" x14ac:dyDescent="0.25">
      <c r="B15" s="4"/>
      <c r="C15" s="5"/>
      <c r="D15" s="5">
        <f t="shared" si="0"/>
        <v>0</v>
      </c>
    </row>
    <row r="16" spans="1:4" ht="13.2" x14ac:dyDescent="0.25">
      <c r="B16" s="4"/>
      <c r="C16" s="5"/>
      <c r="D16" s="5">
        <f t="shared" si="0"/>
        <v>0</v>
      </c>
    </row>
    <row r="17" spans="2:4" ht="13.2" x14ac:dyDescent="0.25">
      <c r="B17" s="4"/>
      <c r="C17" s="5"/>
      <c r="D17" s="5">
        <f t="shared" si="0"/>
        <v>0</v>
      </c>
    </row>
    <row r="18" spans="2:4" ht="13.2" x14ac:dyDescent="0.25">
      <c r="B18" s="4"/>
      <c r="C18" s="5"/>
      <c r="D18" s="5">
        <f t="shared" si="0"/>
        <v>0</v>
      </c>
    </row>
    <row r="19" spans="2:4" ht="13.2" x14ac:dyDescent="0.25">
      <c r="B19" s="4"/>
      <c r="C19" s="5"/>
      <c r="D19" s="5">
        <f t="shared" si="0"/>
        <v>0</v>
      </c>
    </row>
    <row r="20" spans="2:4" ht="13.2" x14ac:dyDescent="0.25">
      <c r="B20" s="4"/>
      <c r="C20" s="5"/>
      <c r="D20" s="5">
        <f t="shared" si="0"/>
        <v>0</v>
      </c>
    </row>
    <row r="21" spans="2:4" ht="13.2" x14ac:dyDescent="0.25">
      <c r="B21" s="4"/>
      <c r="C21" s="5"/>
      <c r="D21" s="5">
        <f t="shared" si="0"/>
        <v>0</v>
      </c>
    </row>
    <row r="22" spans="2:4" ht="13.2" x14ac:dyDescent="0.25">
      <c r="B22" s="4"/>
      <c r="C22" s="5"/>
      <c r="D22" s="5">
        <f t="shared" si="0"/>
        <v>0</v>
      </c>
    </row>
    <row r="23" spans="2:4" ht="13.2" x14ac:dyDescent="0.25">
      <c r="B23" s="4"/>
      <c r="C23" s="5"/>
      <c r="D23" s="5">
        <f t="shared" si="0"/>
        <v>0</v>
      </c>
    </row>
    <row r="24" spans="2:4" ht="13.2" x14ac:dyDescent="0.25">
      <c r="B24" s="4"/>
      <c r="C24" s="5"/>
      <c r="D24" s="5">
        <f t="shared" si="0"/>
        <v>0</v>
      </c>
    </row>
    <row r="25" spans="2:4" ht="13.2" x14ac:dyDescent="0.25">
      <c r="B25" s="4"/>
      <c r="C25" s="5"/>
      <c r="D25" s="5">
        <f t="shared" si="0"/>
        <v>0</v>
      </c>
    </row>
    <row r="26" spans="2:4" ht="13.2" x14ac:dyDescent="0.25">
      <c r="B26" s="4"/>
      <c r="C26" s="5"/>
      <c r="D26" s="5">
        <f t="shared" si="0"/>
        <v>0</v>
      </c>
    </row>
    <row r="27" spans="2:4" ht="13.2" x14ac:dyDescent="0.25">
      <c r="B27" s="4"/>
      <c r="C27" s="5"/>
      <c r="D27" s="5">
        <f t="shared" si="0"/>
        <v>0</v>
      </c>
    </row>
    <row r="28" spans="2:4" ht="13.2" x14ac:dyDescent="0.25">
      <c r="B28" s="4"/>
      <c r="C28" s="5"/>
      <c r="D28" s="5">
        <f t="shared" si="0"/>
        <v>0</v>
      </c>
    </row>
    <row r="29" spans="2:4" ht="13.2" x14ac:dyDescent="0.25">
      <c r="B29" s="4"/>
      <c r="C29" s="5"/>
      <c r="D29" s="5">
        <f t="shared" si="0"/>
        <v>0</v>
      </c>
    </row>
    <row r="30" spans="2:4" ht="13.2" x14ac:dyDescent="0.25">
      <c r="B30" s="4"/>
      <c r="C30" s="5"/>
      <c r="D30" s="5">
        <f t="shared" si="0"/>
        <v>0</v>
      </c>
    </row>
    <row r="31" spans="2:4" ht="13.2" x14ac:dyDescent="0.25">
      <c r="B31" s="4"/>
      <c r="C31" s="5"/>
      <c r="D31" s="5">
        <f t="shared" si="0"/>
        <v>0</v>
      </c>
    </row>
    <row r="32" spans="2:4" ht="13.2" x14ac:dyDescent="0.25">
      <c r="B32" s="4"/>
      <c r="C32" s="5"/>
      <c r="D32" s="5">
        <f t="shared" si="0"/>
        <v>0</v>
      </c>
    </row>
    <row r="33" spans="2:4" ht="13.2" x14ac:dyDescent="0.25">
      <c r="B33" s="4"/>
      <c r="C33" s="5"/>
      <c r="D33" s="5">
        <f t="shared" si="0"/>
        <v>0</v>
      </c>
    </row>
    <row r="34" spans="2:4" ht="13.2" x14ac:dyDescent="0.25">
      <c r="B34" s="4"/>
      <c r="C34" s="5"/>
      <c r="D34" s="5">
        <f t="shared" si="0"/>
        <v>0</v>
      </c>
    </row>
    <row r="35" spans="2:4" ht="13.2" x14ac:dyDescent="0.25">
      <c r="B35" s="4"/>
      <c r="C35" s="5"/>
      <c r="D35" s="5">
        <f t="shared" si="0"/>
        <v>0</v>
      </c>
    </row>
    <row r="36" spans="2:4" ht="13.2" x14ac:dyDescent="0.25">
      <c r="B36" s="4"/>
      <c r="C36" s="5"/>
      <c r="D36" s="5">
        <f t="shared" si="0"/>
        <v>0</v>
      </c>
    </row>
    <row r="37" spans="2:4" ht="13.2" x14ac:dyDescent="0.25">
      <c r="B37" s="4"/>
      <c r="C37" s="5"/>
      <c r="D37" s="5">
        <f t="shared" si="0"/>
        <v>0</v>
      </c>
    </row>
    <row r="38" spans="2:4" ht="13.2" x14ac:dyDescent="0.25">
      <c r="B38" s="4"/>
      <c r="C38" s="5"/>
      <c r="D38" s="5">
        <f t="shared" si="0"/>
        <v>0</v>
      </c>
    </row>
    <row r="39" spans="2:4" ht="13.2" x14ac:dyDescent="0.25">
      <c r="B39" s="4"/>
      <c r="C39" s="5"/>
      <c r="D39" s="5">
        <f t="shared" si="0"/>
        <v>0</v>
      </c>
    </row>
    <row r="40" spans="2:4" ht="13.2" x14ac:dyDescent="0.25">
      <c r="B40" s="4"/>
      <c r="C40" s="5"/>
      <c r="D40" s="5">
        <f t="shared" si="0"/>
        <v>0</v>
      </c>
    </row>
    <row r="41" spans="2:4" ht="13.2" x14ac:dyDescent="0.25">
      <c r="B41" s="4"/>
      <c r="C41" s="5"/>
      <c r="D41" s="5">
        <f t="shared" si="0"/>
        <v>0</v>
      </c>
    </row>
    <row r="42" spans="2:4" ht="13.2" x14ac:dyDescent="0.25">
      <c r="B42" s="4"/>
      <c r="C42" s="5"/>
      <c r="D42" s="5">
        <f t="shared" si="0"/>
        <v>0</v>
      </c>
    </row>
    <row r="43" spans="2:4" ht="13.2" x14ac:dyDescent="0.25">
      <c r="B43" s="4"/>
      <c r="C43" s="5"/>
      <c r="D43" s="5">
        <f t="shared" si="0"/>
        <v>0</v>
      </c>
    </row>
    <row r="44" spans="2:4" ht="13.2" x14ac:dyDescent="0.25">
      <c r="B44" s="4"/>
      <c r="C44" s="5"/>
      <c r="D44" s="5">
        <f t="shared" si="0"/>
        <v>0</v>
      </c>
    </row>
    <row r="45" spans="2:4" ht="13.2" x14ac:dyDescent="0.25">
      <c r="B45" s="4"/>
      <c r="C45" s="5"/>
      <c r="D45" s="5">
        <f t="shared" si="0"/>
        <v>0</v>
      </c>
    </row>
    <row r="46" spans="2:4" ht="13.2" x14ac:dyDescent="0.25">
      <c r="B46" s="4"/>
      <c r="C46" s="5"/>
      <c r="D46" s="5">
        <f t="shared" si="0"/>
        <v>0</v>
      </c>
    </row>
    <row r="47" spans="2:4" ht="13.2" x14ac:dyDescent="0.25">
      <c r="B47" s="4"/>
      <c r="C47" s="5"/>
      <c r="D47" s="5">
        <f t="shared" si="0"/>
        <v>0</v>
      </c>
    </row>
    <row r="48" spans="2:4" ht="13.2" x14ac:dyDescent="0.25">
      <c r="B48" s="4"/>
      <c r="C48" s="5"/>
      <c r="D48" s="5">
        <f t="shared" si="0"/>
        <v>0</v>
      </c>
    </row>
    <row r="49" spans="2:4" ht="13.2" x14ac:dyDescent="0.25">
      <c r="B49" s="4"/>
      <c r="C49" s="5"/>
      <c r="D49" s="5">
        <f t="shared" si="0"/>
        <v>0</v>
      </c>
    </row>
    <row r="50" spans="2:4" ht="13.2" x14ac:dyDescent="0.25">
      <c r="B50" s="4"/>
      <c r="C50" s="5"/>
      <c r="D50" s="5">
        <f t="shared" si="0"/>
        <v>0</v>
      </c>
    </row>
    <row r="51" spans="2:4" ht="13.2" x14ac:dyDescent="0.25">
      <c r="B51" s="4"/>
      <c r="C51" s="5"/>
      <c r="D51" s="5">
        <f t="shared" si="0"/>
        <v>0</v>
      </c>
    </row>
    <row r="52" spans="2:4" ht="13.2" x14ac:dyDescent="0.25">
      <c r="B52" s="4"/>
      <c r="C52" s="5"/>
      <c r="D52" s="5">
        <f t="shared" si="0"/>
        <v>0</v>
      </c>
    </row>
    <row r="53" spans="2:4" ht="13.2" x14ac:dyDescent="0.25">
      <c r="B53" s="4"/>
      <c r="C53" s="5"/>
      <c r="D53" s="5">
        <f t="shared" si="0"/>
        <v>0</v>
      </c>
    </row>
    <row r="54" spans="2:4" ht="13.2" x14ac:dyDescent="0.25">
      <c r="B54" s="4"/>
      <c r="C54" s="5"/>
      <c r="D54" s="5">
        <f t="shared" si="0"/>
        <v>0</v>
      </c>
    </row>
    <row r="55" spans="2:4" ht="13.2" x14ac:dyDescent="0.25">
      <c r="B55" s="4"/>
      <c r="C55" s="5"/>
      <c r="D55" s="5">
        <f t="shared" si="0"/>
        <v>0</v>
      </c>
    </row>
    <row r="56" spans="2:4" ht="13.2" x14ac:dyDescent="0.25">
      <c r="B56" s="4"/>
      <c r="C56" s="5"/>
      <c r="D56" s="5">
        <f t="shared" si="0"/>
        <v>0</v>
      </c>
    </row>
    <row r="57" spans="2:4" ht="13.2" x14ac:dyDescent="0.25">
      <c r="B57" s="4"/>
      <c r="C57" s="5"/>
      <c r="D57" s="5">
        <f t="shared" si="0"/>
        <v>0</v>
      </c>
    </row>
    <row r="58" spans="2:4" ht="13.2" x14ac:dyDescent="0.25">
      <c r="B58" s="4"/>
      <c r="C58" s="5"/>
      <c r="D58" s="5">
        <f t="shared" si="0"/>
        <v>0</v>
      </c>
    </row>
    <row r="59" spans="2:4" ht="13.2" x14ac:dyDescent="0.25">
      <c r="B59" s="4"/>
      <c r="C59" s="5"/>
      <c r="D59" s="5">
        <f t="shared" si="0"/>
        <v>0</v>
      </c>
    </row>
    <row r="60" spans="2:4" ht="13.2" x14ac:dyDescent="0.25">
      <c r="B60" s="4"/>
      <c r="C60" s="5"/>
      <c r="D60" s="5">
        <f t="shared" si="0"/>
        <v>0</v>
      </c>
    </row>
    <row r="61" spans="2:4" ht="13.2" x14ac:dyDescent="0.25">
      <c r="B61" s="4"/>
      <c r="C61" s="5"/>
      <c r="D61" s="5">
        <f t="shared" si="0"/>
        <v>0</v>
      </c>
    </row>
    <row r="62" spans="2:4" ht="13.2" x14ac:dyDescent="0.25">
      <c r="B62" s="4"/>
      <c r="C62" s="5"/>
      <c r="D62" s="5">
        <f t="shared" si="0"/>
        <v>0</v>
      </c>
    </row>
    <row r="63" spans="2:4" ht="13.2" x14ac:dyDescent="0.25">
      <c r="B63" s="4"/>
      <c r="C63" s="5"/>
      <c r="D63" s="5">
        <f t="shared" si="0"/>
        <v>0</v>
      </c>
    </row>
    <row r="64" spans="2:4" ht="13.2" x14ac:dyDescent="0.25">
      <c r="B64" s="4"/>
      <c r="C64" s="5"/>
      <c r="D64" s="5">
        <f t="shared" si="0"/>
        <v>0</v>
      </c>
    </row>
    <row r="65" spans="2:4" ht="13.2" x14ac:dyDescent="0.25">
      <c r="B65" s="4"/>
      <c r="C65" s="5"/>
      <c r="D65" s="5">
        <f t="shared" si="0"/>
        <v>0</v>
      </c>
    </row>
    <row r="66" spans="2:4" ht="13.2" x14ac:dyDescent="0.25">
      <c r="B66" s="4"/>
      <c r="C66" s="5"/>
      <c r="D66" s="5">
        <f t="shared" si="0"/>
        <v>0</v>
      </c>
    </row>
    <row r="67" spans="2:4" ht="13.2" x14ac:dyDescent="0.25">
      <c r="B67" s="4"/>
      <c r="C67" s="5"/>
      <c r="D67" s="5">
        <f t="shared" si="0"/>
        <v>0</v>
      </c>
    </row>
    <row r="68" spans="2:4" ht="13.2" x14ac:dyDescent="0.25">
      <c r="B68" s="4"/>
      <c r="C68" s="5"/>
      <c r="D68" s="5">
        <f t="shared" si="0"/>
        <v>0</v>
      </c>
    </row>
    <row r="69" spans="2:4" ht="13.2" x14ac:dyDescent="0.25">
      <c r="B69" s="4"/>
      <c r="C69" s="5"/>
      <c r="D69" s="5">
        <f t="shared" si="0"/>
        <v>0</v>
      </c>
    </row>
    <row r="70" spans="2:4" ht="13.2" x14ac:dyDescent="0.25">
      <c r="B70" s="4"/>
      <c r="C70" s="5"/>
      <c r="D70" s="5">
        <f t="shared" si="0"/>
        <v>0</v>
      </c>
    </row>
    <row r="71" spans="2:4" ht="13.2" x14ac:dyDescent="0.25">
      <c r="B71" s="4"/>
      <c r="C71" s="5"/>
      <c r="D71" s="5">
        <f t="shared" si="0"/>
        <v>0</v>
      </c>
    </row>
    <row r="72" spans="2:4" ht="13.2" x14ac:dyDescent="0.25">
      <c r="B72" s="4"/>
      <c r="C72" s="5"/>
      <c r="D72" s="5">
        <f t="shared" si="0"/>
        <v>0</v>
      </c>
    </row>
    <row r="73" spans="2:4" ht="13.2" x14ac:dyDescent="0.25">
      <c r="B73" s="4"/>
      <c r="C73" s="5"/>
      <c r="D73" s="5">
        <f t="shared" si="0"/>
        <v>0</v>
      </c>
    </row>
    <row r="74" spans="2:4" ht="13.2" x14ac:dyDescent="0.25">
      <c r="B74" s="4"/>
      <c r="C74" s="5"/>
      <c r="D74" s="5">
        <f t="shared" si="0"/>
        <v>0</v>
      </c>
    </row>
    <row r="75" spans="2:4" ht="13.2" x14ac:dyDescent="0.25">
      <c r="B75" s="4"/>
      <c r="C75" s="5"/>
      <c r="D75" s="5">
        <f t="shared" si="0"/>
        <v>0</v>
      </c>
    </row>
    <row r="76" spans="2:4" ht="13.2" x14ac:dyDescent="0.25">
      <c r="B76" s="4"/>
      <c r="C76" s="5"/>
      <c r="D76" s="5">
        <f t="shared" si="0"/>
        <v>0</v>
      </c>
    </row>
    <row r="77" spans="2:4" ht="13.2" x14ac:dyDescent="0.25">
      <c r="B77" s="4"/>
      <c r="C77" s="5"/>
      <c r="D77" s="5">
        <f t="shared" si="0"/>
        <v>0</v>
      </c>
    </row>
    <row r="78" spans="2:4" ht="13.2" x14ac:dyDescent="0.25">
      <c r="B78" s="4"/>
      <c r="C78" s="5"/>
      <c r="D78" s="5">
        <f t="shared" si="0"/>
        <v>0</v>
      </c>
    </row>
    <row r="79" spans="2:4" ht="13.2" x14ac:dyDescent="0.25">
      <c r="B79" s="4"/>
      <c r="C79" s="5"/>
      <c r="D79" s="5">
        <f t="shared" si="0"/>
        <v>0</v>
      </c>
    </row>
    <row r="80" spans="2:4" ht="13.2" x14ac:dyDescent="0.25">
      <c r="B80" s="4"/>
      <c r="C80" s="5"/>
      <c r="D80" s="5">
        <f t="shared" si="0"/>
        <v>0</v>
      </c>
    </row>
    <row r="81" spans="2:4" ht="13.2" x14ac:dyDescent="0.25">
      <c r="B81" s="4"/>
      <c r="C81" s="5"/>
      <c r="D81" s="5">
        <f t="shared" si="0"/>
        <v>0</v>
      </c>
    </row>
    <row r="82" spans="2:4" ht="13.2" x14ac:dyDescent="0.25">
      <c r="B82" s="4"/>
      <c r="C82" s="5"/>
      <c r="D82" s="5">
        <f t="shared" si="0"/>
        <v>0</v>
      </c>
    </row>
    <row r="83" spans="2:4" ht="13.2" x14ac:dyDescent="0.25">
      <c r="B83" s="4"/>
      <c r="C83" s="5"/>
      <c r="D83" s="5">
        <f t="shared" si="0"/>
        <v>0</v>
      </c>
    </row>
    <row r="84" spans="2:4" ht="13.2" x14ac:dyDescent="0.25">
      <c r="B84" s="4"/>
      <c r="C84" s="5"/>
      <c r="D84" s="5">
        <f t="shared" si="0"/>
        <v>0</v>
      </c>
    </row>
    <row r="85" spans="2:4" ht="13.2" x14ac:dyDescent="0.25">
      <c r="B85" s="4"/>
      <c r="C85" s="5"/>
      <c r="D85" s="5">
        <f t="shared" si="0"/>
        <v>0</v>
      </c>
    </row>
    <row r="86" spans="2:4" ht="13.2" x14ac:dyDescent="0.25">
      <c r="B86" s="4"/>
      <c r="C86" s="5"/>
      <c r="D86" s="5">
        <f t="shared" si="0"/>
        <v>0</v>
      </c>
    </row>
    <row r="87" spans="2:4" ht="13.2" x14ac:dyDescent="0.25">
      <c r="B87" s="4"/>
      <c r="C87" s="5"/>
      <c r="D87" s="5">
        <f t="shared" si="0"/>
        <v>0</v>
      </c>
    </row>
    <row r="88" spans="2:4" ht="13.2" x14ac:dyDescent="0.25">
      <c r="B88" s="4"/>
      <c r="C88" s="5"/>
      <c r="D88" s="5">
        <f t="shared" si="0"/>
        <v>0</v>
      </c>
    </row>
    <row r="89" spans="2:4" ht="13.2" x14ac:dyDescent="0.25">
      <c r="B89" s="4"/>
      <c r="C89" s="5"/>
      <c r="D89" s="5">
        <f t="shared" si="0"/>
        <v>0</v>
      </c>
    </row>
    <row r="90" spans="2:4" ht="13.2" x14ac:dyDescent="0.25">
      <c r="B90" s="4"/>
      <c r="C90" s="5"/>
      <c r="D90" s="5">
        <f t="shared" si="0"/>
        <v>0</v>
      </c>
    </row>
    <row r="91" spans="2:4" ht="13.2" x14ac:dyDescent="0.25">
      <c r="B91" s="4"/>
      <c r="C91" s="5"/>
      <c r="D91" s="5">
        <f t="shared" si="0"/>
        <v>0</v>
      </c>
    </row>
    <row r="92" spans="2:4" ht="13.2" x14ac:dyDescent="0.25">
      <c r="B92" s="4"/>
      <c r="C92" s="5"/>
      <c r="D92" s="5">
        <f t="shared" si="0"/>
        <v>0</v>
      </c>
    </row>
    <row r="93" spans="2:4" ht="13.2" x14ac:dyDescent="0.25">
      <c r="B93" s="4"/>
      <c r="C93" s="5"/>
      <c r="D93" s="5">
        <f t="shared" si="0"/>
        <v>0</v>
      </c>
    </row>
    <row r="94" spans="2:4" ht="13.2" x14ac:dyDescent="0.25">
      <c r="B94" s="4"/>
      <c r="C94" s="5"/>
      <c r="D94" s="5">
        <f t="shared" si="0"/>
        <v>0</v>
      </c>
    </row>
    <row r="95" spans="2:4" ht="13.2" x14ac:dyDescent="0.25">
      <c r="B95" s="4"/>
      <c r="C95" s="5"/>
      <c r="D95" s="5">
        <f t="shared" si="0"/>
        <v>0</v>
      </c>
    </row>
    <row r="96" spans="2:4" ht="13.2" x14ac:dyDescent="0.25">
      <c r="B96" s="4"/>
      <c r="C96" s="5"/>
      <c r="D96" s="5">
        <f t="shared" si="0"/>
        <v>0</v>
      </c>
    </row>
    <row r="97" spans="2:4" ht="13.2" x14ac:dyDescent="0.25">
      <c r="B97" s="4"/>
      <c r="C97" s="5"/>
      <c r="D97" s="5">
        <f t="shared" si="0"/>
        <v>0</v>
      </c>
    </row>
    <row r="98" spans="2:4" ht="13.2" x14ac:dyDescent="0.25">
      <c r="B98" s="4"/>
      <c r="C98" s="5"/>
      <c r="D98" s="5">
        <f t="shared" si="0"/>
        <v>0</v>
      </c>
    </row>
    <row r="99" spans="2:4" ht="13.2" x14ac:dyDescent="0.25">
      <c r="B99" s="4"/>
      <c r="C99" s="5"/>
      <c r="D99" s="5">
        <f t="shared" si="0"/>
        <v>0</v>
      </c>
    </row>
    <row r="100" spans="2:4" ht="13.2" x14ac:dyDescent="0.25">
      <c r="B100" s="4"/>
      <c r="C100" s="5"/>
      <c r="D100" s="5">
        <f t="shared" si="0"/>
        <v>0</v>
      </c>
    </row>
    <row r="101" spans="2:4" ht="13.2" x14ac:dyDescent="0.25">
      <c r="B101" s="4"/>
      <c r="C101" s="5"/>
      <c r="D101" s="5">
        <f t="shared" si="0"/>
        <v>0</v>
      </c>
    </row>
    <row r="102" spans="2:4" ht="13.2" x14ac:dyDescent="0.25">
      <c r="B102" s="4"/>
      <c r="C102" s="5"/>
      <c r="D102" s="5">
        <f t="shared" si="0"/>
        <v>0</v>
      </c>
    </row>
    <row r="103" spans="2:4" ht="13.2" x14ac:dyDescent="0.25">
      <c r="B103" s="4"/>
      <c r="C103" s="5"/>
      <c r="D103" s="5">
        <f t="shared" si="0"/>
        <v>0</v>
      </c>
    </row>
    <row r="104" spans="2:4" ht="13.2" x14ac:dyDescent="0.25">
      <c r="B104" s="4"/>
      <c r="C104" s="5"/>
      <c r="D104" s="5">
        <f t="shared" si="0"/>
        <v>0</v>
      </c>
    </row>
    <row r="105" spans="2:4" ht="13.2" x14ac:dyDescent="0.25">
      <c r="B105" s="4"/>
      <c r="C105" s="5"/>
      <c r="D105" s="5">
        <f t="shared" si="0"/>
        <v>0</v>
      </c>
    </row>
    <row r="106" spans="2:4" ht="13.2" x14ac:dyDescent="0.25">
      <c r="B106" s="4"/>
      <c r="C106" s="5"/>
      <c r="D106" s="5">
        <f t="shared" si="0"/>
        <v>0</v>
      </c>
    </row>
    <row r="107" spans="2:4" ht="13.2" x14ac:dyDescent="0.25">
      <c r="B107" s="4"/>
      <c r="C107" s="5"/>
      <c r="D107" s="5">
        <f t="shared" si="0"/>
        <v>0</v>
      </c>
    </row>
    <row r="108" spans="2:4" ht="13.2" x14ac:dyDescent="0.25">
      <c r="B108" s="4"/>
      <c r="C108" s="5"/>
      <c r="D108" s="5">
        <f t="shared" si="0"/>
        <v>0</v>
      </c>
    </row>
    <row r="109" spans="2:4" ht="13.2" x14ac:dyDescent="0.25">
      <c r="B109" s="4"/>
      <c r="C109" s="5"/>
      <c r="D109" s="5">
        <f t="shared" si="0"/>
        <v>0</v>
      </c>
    </row>
    <row r="110" spans="2:4" ht="13.2" x14ac:dyDescent="0.25">
      <c r="B110" s="4"/>
      <c r="C110" s="5"/>
      <c r="D110" s="5">
        <f t="shared" si="0"/>
        <v>0</v>
      </c>
    </row>
  </sheetData>
  <conditionalFormatting sqref="B1:D1">
    <cfRule type="cellIs" dxfId="4" priority="1" operator="greaterThan">
      <formula>10000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2"/>
  <sheetViews>
    <sheetView workbookViewId="0"/>
  </sheetViews>
  <sheetFormatPr defaultColWidth="12.6640625" defaultRowHeight="15.75" customHeight="1" x14ac:dyDescent="0.25"/>
  <cols>
    <col min="1" max="1" width="30.6640625" customWidth="1"/>
    <col min="2" max="2" width="14.2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>
        <f>SUM($D$2:$D52)</f>
        <v>13694.1</v>
      </c>
      <c r="E1" s="2" t="s">
        <v>276</v>
      </c>
    </row>
    <row r="2" spans="1:5" x14ac:dyDescent="0.25">
      <c r="A2" s="1" t="s">
        <v>277</v>
      </c>
      <c r="B2" s="4" t="s">
        <v>278</v>
      </c>
      <c r="C2" s="5"/>
      <c r="D2" s="5"/>
      <c r="E2" s="5"/>
    </row>
    <row r="3" spans="1:5" x14ac:dyDescent="0.25">
      <c r="A3" s="6" t="s">
        <v>279</v>
      </c>
      <c r="B3" s="4">
        <v>5</v>
      </c>
      <c r="C3" s="5">
        <v>224.7</v>
      </c>
      <c r="D3" s="5">
        <f t="shared" ref="D3:D13" si="0">SUM(B3*C3)</f>
        <v>1123.5</v>
      </c>
      <c r="E3" s="5">
        <f t="shared" ref="E3:E7" si="1">SUM(C3*1)</f>
        <v>224.7</v>
      </c>
    </row>
    <row r="4" spans="1:5" x14ac:dyDescent="0.25">
      <c r="A4" s="6" t="s">
        <v>280</v>
      </c>
      <c r="B4" s="4">
        <v>5</v>
      </c>
      <c r="C4" s="5">
        <v>143.5</v>
      </c>
      <c r="D4" s="5">
        <f t="shared" si="0"/>
        <v>717.5</v>
      </c>
      <c r="E4" s="5">
        <f t="shared" si="1"/>
        <v>143.5</v>
      </c>
    </row>
    <row r="5" spans="1:5" x14ac:dyDescent="0.25">
      <c r="A5" s="6" t="s">
        <v>281</v>
      </c>
      <c r="B5" s="4">
        <v>5</v>
      </c>
      <c r="C5" s="5">
        <v>152.19999999999999</v>
      </c>
      <c r="D5" s="5">
        <f t="shared" si="0"/>
        <v>761</v>
      </c>
      <c r="E5" s="5">
        <f t="shared" si="1"/>
        <v>152.19999999999999</v>
      </c>
    </row>
    <row r="6" spans="1:5" x14ac:dyDescent="0.25">
      <c r="A6" s="6" t="s">
        <v>282</v>
      </c>
      <c r="B6" s="4">
        <v>5</v>
      </c>
      <c r="C6" s="5">
        <v>147.80000000000001</v>
      </c>
      <c r="D6" s="5">
        <f t="shared" si="0"/>
        <v>739</v>
      </c>
      <c r="E6" s="5">
        <f t="shared" si="1"/>
        <v>147.80000000000001</v>
      </c>
    </row>
    <row r="7" spans="1:5" x14ac:dyDescent="0.25">
      <c r="A7" s="6" t="s">
        <v>283</v>
      </c>
      <c r="B7" s="4">
        <v>5</v>
      </c>
      <c r="C7" s="5">
        <v>79.8</v>
      </c>
      <c r="D7" s="5">
        <f t="shared" si="0"/>
        <v>399</v>
      </c>
      <c r="E7" s="5">
        <f t="shared" si="1"/>
        <v>79.8</v>
      </c>
    </row>
    <row r="8" spans="1:5" x14ac:dyDescent="0.25">
      <c r="A8" s="6" t="s">
        <v>284</v>
      </c>
      <c r="B8" s="4">
        <v>10</v>
      </c>
      <c r="C8" s="5">
        <v>175.38</v>
      </c>
      <c r="D8" s="5">
        <f t="shared" si="0"/>
        <v>1753.8</v>
      </c>
      <c r="E8" s="5">
        <f>SUM(C8*2)</f>
        <v>350.76</v>
      </c>
    </row>
    <row r="9" spans="1:5" x14ac:dyDescent="0.25">
      <c r="A9" s="6" t="s">
        <v>285</v>
      </c>
      <c r="B9" s="4">
        <v>5</v>
      </c>
      <c r="C9" s="5">
        <v>156.6</v>
      </c>
      <c r="D9" s="5">
        <f t="shared" si="0"/>
        <v>783</v>
      </c>
      <c r="E9" s="5">
        <f t="shared" ref="E9:E11" si="2">SUM(C9*1)</f>
        <v>156.6</v>
      </c>
    </row>
    <row r="10" spans="1:5" x14ac:dyDescent="0.25">
      <c r="A10" s="6" t="s">
        <v>286</v>
      </c>
      <c r="B10" s="4">
        <v>5</v>
      </c>
      <c r="C10" s="5">
        <v>94.3</v>
      </c>
      <c r="D10" s="5">
        <f t="shared" si="0"/>
        <v>471.5</v>
      </c>
      <c r="E10" s="5">
        <f t="shared" si="2"/>
        <v>94.3</v>
      </c>
    </row>
    <row r="11" spans="1:5" x14ac:dyDescent="0.25">
      <c r="A11" s="6" t="s">
        <v>287</v>
      </c>
      <c r="B11" s="4">
        <v>5</v>
      </c>
      <c r="C11" s="5">
        <v>101.5</v>
      </c>
      <c r="D11" s="5">
        <f t="shared" si="0"/>
        <v>507.5</v>
      </c>
      <c r="E11" s="5">
        <f t="shared" si="2"/>
        <v>101.5</v>
      </c>
    </row>
    <row r="12" spans="1:5" x14ac:dyDescent="0.25">
      <c r="A12" s="6" t="s">
        <v>288</v>
      </c>
      <c r="B12" s="4">
        <v>20</v>
      </c>
      <c r="C12" s="5">
        <v>12.32</v>
      </c>
      <c r="D12" s="5">
        <f t="shared" si="0"/>
        <v>246.4</v>
      </c>
      <c r="E12" s="5">
        <f>SUM(C12*4)</f>
        <v>49.28</v>
      </c>
    </row>
    <row r="13" spans="1:5" x14ac:dyDescent="0.25">
      <c r="A13" s="6" t="s">
        <v>289</v>
      </c>
      <c r="B13" s="4">
        <v>5</v>
      </c>
      <c r="C13" s="5">
        <v>36.299999999999997</v>
      </c>
      <c r="D13" s="5">
        <f t="shared" si="0"/>
        <v>181.5</v>
      </c>
      <c r="E13" s="5">
        <f>SUM(C13*1)</f>
        <v>36.299999999999997</v>
      </c>
    </row>
    <row r="14" spans="1:5" x14ac:dyDescent="0.25">
      <c r="B14" s="4"/>
      <c r="C14" s="5"/>
      <c r="D14" s="5"/>
      <c r="E14" s="5"/>
    </row>
    <row r="15" spans="1:5" x14ac:dyDescent="0.25">
      <c r="A15" s="1" t="s">
        <v>290</v>
      </c>
      <c r="B15" s="4" t="s">
        <v>291</v>
      </c>
      <c r="C15" s="5"/>
      <c r="D15" s="5"/>
      <c r="E15" s="5"/>
    </row>
    <row r="16" spans="1:5" x14ac:dyDescent="0.25">
      <c r="A16" s="6" t="s">
        <v>292</v>
      </c>
      <c r="B16" s="4">
        <v>7</v>
      </c>
      <c r="C16" s="5">
        <v>202.9</v>
      </c>
      <c r="D16" s="5">
        <f t="shared" ref="D16:D19" si="3">SUM(B16*C16)</f>
        <v>1420.3</v>
      </c>
      <c r="E16" s="5">
        <f t="shared" ref="E16:E18" si="4">SUM(C16*1)</f>
        <v>202.9</v>
      </c>
    </row>
    <row r="17" spans="1:5" x14ac:dyDescent="0.25">
      <c r="A17" s="6" t="s">
        <v>293</v>
      </c>
      <c r="B17" s="4">
        <v>7</v>
      </c>
      <c r="C17" s="5">
        <v>36.299999999999997</v>
      </c>
      <c r="D17" s="5">
        <f t="shared" si="3"/>
        <v>254.09999999999997</v>
      </c>
      <c r="E17" s="5">
        <f t="shared" si="4"/>
        <v>36.299999999999997</v>
      </c>
    </row>
    <row r="18" spans="1:5" x14ac:dyDescent="0.25">
      <c r="A18" s="6" t="s">
        <v>294</v>
      </c>
      <c r="B18" s="4">
        <v>7</v>
      </c>
      <c r="C18" s="5">
        <v>21.8</v>
      </c>
      <c r="D18" s="5">
        <f t="shared" si="3"/>
        <v>152.6</v>
      </c>
      <c r="E18" s="5">
        <f t="shared" si="4"/>
        <v>21.8</v>
      </c>
    </row>
    <row r="19" spans="1:5" x14ac:dyDescent="0.25">
      <c r="A19" s="6" t="s">
        <v>295</v>
      </c>
      <c r="B19" s="4">
        <v>14</v>
      </c>
      <c r="C19" s="5">
        <v>18.850000000000001</v>
      </c>
      <c r="D19" s="5">
        <f t="shared" si="3"/>
        <v>263.90000000000003</v>
      </c>
      <c r="E19" s="5">
        <f>SUM(C19*2)</f>
        <v>37.700000000000003</v>
      </c>
    </row>
    <row r="20" spans="1:5" x14ac:dyDescent="0.25">
      <c r="B20" s="4"/>
      <c r="C20" s="5"/>
      <c r="D20" s="5"/>
      <c r="E20" s="5"/>
    </row>
    <row r="21" spans="1:5" x14ac:dyDescent="0.25">
      <c r="A21" s="1" t="s">
        <v>296</v>
      </c>
      <c r="B21" s="4" t="s">
        <v>297</v>
      </c>
      <c r="C21" s="5"/>
      <c r="D21" s="5"/>
      <c r="E21" s="5"/>
    </row>
    <row r="22" spans="1:5" x14ac:dyDescent="0.25">
      <c r="A22" s="6" t="s">
        <v>298</v>
      </c>
      <c r="B22" s="4">
        <v>7</v>
      </c>
      <c r="C22" s="5">
        <v>195.7</v>
      </c>
      <c r="D22" s="5">
        <f t="shared" ref="D22:D27" si="5">SUM(B22*C22)</f>
        <v>1369.8999999999999</v>
      </c>
      <c r="E22" s="5">
        <f t="shared" ref="E22:E24" si="6">SUM(C22*1)</f>
        <v>195.7</v>
      </c>
    </row>
    <row r="23" spans="1:5" x14ac:dyDescent="0.25">
      <c r="A23" s="6" t="s">
        <v>299</v>
      </c>
      <c r="B23" s="4">
        <v>7</v>
      </c>
      <c r="C23" s="5">
        <v>18.899999999999999</v>
      </c>
      <c r="D23" s="5">
        <f t="shared" si="5"/>
        <v>132.29999999999998</v>
      </c>
      <c r="E23" s="5">
        <f t="shared" si="6"/>
        <v>18.899999999999999</v>
      </c>
    </row>
    <row r="24" spans="1:5" x14ac:dyDescent="0.25">
      <c r="A24" s="6" t="s">
        <v>300</v>
      </c>
      <c r="B24" s="4">
        <v>7</v>
      </c>
      <c r="C24" s="5">
        <v>20.3</v>
      </c>
      <c r="D24" s="5">
        <f t="shared" si="5"/>
        <v>142.1</v>
      </c>
      <c r="E24" s="5">
        <f t="shared" si="6"/>
        <v>20.3</v>
      </c>
    </row>
    <row r="25" spans="1:5" x14ac:dyDescent="0.25">
      <c r="A25" s="6" t="s">
        <v>301</v>
      </c>
      <c r="B25" s="4">
        <v>14</v>
      </c>
      <c r="C25" s="5">
        <v>36.299999999999997</v>
      </c>
      <c r="D25" s="5">
        <f t="shared" si="5"/>
        <v>508.19999999999993</v>
      </c>
      <c r="E25" s="5">
        <f t="shared" ref="E25:E27" si="7">SUM(C25*2)</f>
        <v>72.599999999999994</v>
      </c>
    </row>
    <row r="26" spans="1:5" x14ac:dyDescent="0.25">
      <c r="A26" s="6" t="s">
        <v>302</v>
      </c>
      <c r="B26" s="4">
        <v>14</v>
      </c>
      <c r="C26" s="5">
        <v>21.75</v>
      </c>
      <c r="D26" s="5">
        <f t="shared" si="5"/>
        <v>304.5</v>
      </c>
      <c r="E26" s="5">
        <f t="shared" si="7"/>
        <v>43.5</v>
      </c>
    </row>
    <row r="27" spans="1:5" x14ac:dyDescent="0.25">
      <c r="A27" s="6" t="s">
        <v>303</v>
      </c>
      <c r="B27" s="4">
        <v>14</v>
      </c>
      <c r="C27" s="5">
        <v>21.75</v>
      </c>
      <c r="D27" s="5">
        <f t="shared" si="5"/>
        <v>304.5</v>
      </c>
      <c r="E27" s="5">
        <f t="shared" si="7"/>
        <v>43.5</v>
      </c>
    </row>
    <row r="28" spans="1:5" x14ac:dyDescent="0.25">
      <c r="B28" s="4"/>
      <c r="C28" s="5"/>
      <c r="D28" s="5"/>
      <c r="E28" s="5"/>
    </row>
    <row r="29" spans="1:5" x14ac:dyDescent="0.25">
      <c r="A29" s="1" t="s">
        <v>304</v>
      </c>
      <c r="B29" s="4" t="s">
        <v>305</v>
      </c>
      <c r="C29" s="5"/>
      <c r="D29" s="5"/>
      <c r="E29" s="5"/>
    </row>
    <row r="30" spans="1:5" x14ac:dyDescent="0.25">
      <c r="A30" s="6" t="s">
        <v>306</v>
      </c>
      <c r="B30" s="4">
        <v>2</v>
      </c>
      <c r="C30" s="5"/>
      <c r="D30" s="5">
        <f t="shared" ref="D30:D32" si="8">SUM(B30*C30)</f>
        <v>0</v>
      </c>
      <c r="E30" s="5">
        <f t="shared" ref="E30:E31" si="9">SUM(C30*1)</f>
        <v>0</v>
      </c>
    </row>
    <row r="31" spans="1:5" x14ac:dyDescent="0.25">
      <c r="A31" s="6" t="s">
        <v>307</v>
      </c>
      <c r="B31" s="4">
        <v>2</v>
      </c>
      <c r="C31" s="5"/>
      <c r="D31" s="5">
        <f t="shared" si="8"/>
        <v>0</v>
      </c>
      <c r="E31" s="5">
        <f t="shared" si="9"/>
        <v>0</v>
      </c>
    </row>
    <row r="32" spans="1:5" x14ac:dyDescent="0.25">
      <c r="A32" s="6" t="s">
        <v>308</v>
      </c>
      <c r="B32" s="4">
        <v>4</v>
      </c>
      <c r="C32" s="5"/>
      <c r="D32" s="5">
        <f t="shared" si="8"/>
        <v>0</v>
      </c>
      <c r="E32" s="5">
        <f>SUM(C32*2)</f>
        <v>0</v>
      </c>
    </row>
    <row r="33" spans="1:5" x14ac:dyDescent="0.25">
      <c r="B33" s="4"/>
      <c r="C33" s="5"/>
      <c r="D33" s="5"/>
      <c r="E33" s="5"/>
    </row>
    <row r="34" spans="1:5" x14ac:dyDescent="0.25">
      <c r="A34" s="1" t="s">
        <v>309</v>
      </c>
      <c r="B34" s="4"/>
      <c r="C34" s="5"/>
      <c r="D34" s="5"/>
      <c r="E34" s="5"/>
    </row>
    <row r="35" spans="1:5" x14ac:dyDescent="0.25">
      <c r="A35" s="6" t="s">
        <v>310</v>
      </c>
      <c r="B35" s="4">
        <v>1</v>
      </c>
      <c r="C35" s="5">
        <v>58</v>
      </c>
      <c r="D35" s="5">
        <f>SUM(B35*C35)</f>
        <v>58</v>
      </c>
      <c r="E35" s="5"/>
    </row>
    <row r="36" spans="1:5" x14ac:dyDescent="0.25">
      <c r="B36" s="4"/>
      <c r="C36" s="5"/>
      <c r="D36" s="5"/>
      <c r="E36" s="5"/>
    </row>
    <row r="37" spans="1:5" x14ac:dyDescent="0.25">
      <c r="A37" s="1" t="s">
        <v>311</v>
      </c>
      <c r="B37" s="4"/>
      <c r="C37" s="5"/>
      <c r="D37" s="5"/>
      <c r="E37" s="5"/>
    </row>
    <row r="38" spans="1:5" x14ac:dyDescent="0.25">
      <c r="A38" s="6" t="s">
        <v>312</v>
      </c>
      <c r="B38" s="4">
        <v>1</v>
      </c>
      <c r="C38" s="5">
        <v>1100</v>
      </c>
      <c r="D38" s="5">
        <f t="shared" ref="D38:D39" si="10">SUM(B38*C38)</f>
        <v>1100</v>
      </c>
      <c r="E38" s="5"/>
    </row>
    <row r="39" spans="1:5" x14ac:dyDescent="0.25">
      <c r="A39" s="6" t="s">
        <v>313</v>
      </c>
      <c r="B39" s="4">
        <v>1</v>
      </c>
      <c r="C39" s="5"/>
      <c r="D39" s="5">
        <f t="shared" si="10"/>
        <v>0</v>
      </c>
      <c r="E39" s="5"/>
    </row>
    <row r="40" spans="1:5" x14ac:dyDescent="0.25">
      <c r="B40" s="4"/>
      <c r="C40" s="5"/>
      <c r="D40" s="5"/>
      <c r="E40" s="5"/>
    </row>
    <row r="41" spans="1:5" x14ac:dyDescent="0.25">
      <c r="B41" s="4"/>
      <c r="C41" s="5"/>
      <c r="D41" s="5"/>
      <c r="E41" s="5"/>
    </row>
    <row r="42" spans="1:5" x14ac:dyDescent="0.25">
      <c r="B42" s="4"/>
      <c r="C42" s="5"/>
      <c r="D42" s="5"/>
      <c r="E42" s="5"/>
    </row>
    <row r="43" spans="1:5" x14ac:dyDescent="0.25">
      <c r="B43" s="4"/>
      <c r="C43" s="5"/>
      <c r="D43" s="5"/>
      <c r="E43" s="5"/>
    </row>
    <row r="44" spans="1:5" x14ac:dyDescent="0.25">
      <c r="B44" s="4"/>
      <c r="C44" s="5"/>
      <c r="D44" s="5"/>
      <c r="E44" s="5"/>
    </row>
    <row r="45" spans="1:5" x14ac:dyDescent="0.25">
      <c r="B45" s="4"/>
      <c r="C45" s="5"/>
      <c r="D45" s="5"/>
      <c r="E45" s="5"/>
    </row>
    <row r="46" spans="1:5" x14ac:dyDescent="0.25">
      <c r="B46" s="4"/>
      <c r="C46" s="5"/>
      <c r="D46" s="5"/>
      <c r="E46" s="5"/>
    </row>
    <row r="47" spans="1:5" x14ac:dyDescent="0.25">
      <c r="B47" s="4"/>
      <c r="C47" s="5"/>
      <c r="D47" s="5"/>
      <c r="E47" s="5"/>
    </row>
    <row r="48" spans="1:5" x14ac:dyDescent="0.25">
      <c r="B48" s="4"/>
      <c r="C48" s="5"/>
      <c r="D48" s="5"/>
      <c r="E48" s="5"/>
    </row>
    <row r="49" spans="2:5" x14ac:dyDescent="0.25">
      <c r="B49" s="4"/>
      <c r="C49" s="5"/>
      <c r="D49" s="5"/>
      <c r="E49" s="5"/>
    </row>
    <row r="50" spans="2:5" x14ac:dyDescent="0.25">
      <c r="B50" s="4"/>
      <c r="C50" s="5"/>
      <c r="D50" s="5"/>
      <c r="E50" s="5"/>
    </row>
    <row r="51" spans="2:5" x14ac:dyDescent="0.25">
      <c r="B51" s="4"/>
      <c r="C51" s="5"/>
      <c r="D51" s="5"/>
      <c r="E51" s="5"/>
    </row>
    <row r="52" spans="2:5" x14ac:dyDescent="0.25">
      <c r="B52" s="4"/>
      <c r="C52" s="5"/>
      <c r="D52" s="5"/>
      <c r="E52" s="5"/>
    </row>
  </sheetData>
  <conditionalFormatting sqref="B1:E1">
    <cfRule type="cellIs" dxfId="3" priority="1" operator="greaterThan">
      <formula>10000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"/>
  <sheetViews>
    <sheetView workbookViewId="0"/>
  </sheetViews>
  <sheetFormatPr defaultColWidth="12.6640625" defaultRowHeight="15.75" customHeight="1" x14ac:dyDescent="0.25"/>
  <cols>
    <col min="1" max="1" width="26" customWidth="1"/>
    <col min="3" max="3" width="16.44140625" customWidth="1"/>
    <col min="4" max="4" width="22.6640625" customWidth="1"/>
  </cols>
  <sheetData>
    <row r="1" spans="1:4" x14ac:dyDescent="0.25">
      <c r="A1" s="1" t="s">
        <v>0</v>
      </c>
      <c r="B1" s="2">
        <f>SUM(B2:B10)</f>
        <v>1197</v>
      </c>
      <c r="C1" s="1" t="s">
        <v>3</v>
      </c>
      <c r="D1" s="1" t="s">
        <v>4</v>
      </c>
    </row>
    <row r="2" spans="1:4" x14ac:dyDescent="0.25">
      <c r="A2" s="6" t="s">
        <v>314</v>
      </c>
      <c r="B2" s="5">
        <v>699</v>
      </c>
      <c r="C2" s="6" t="s">
        <v>233</v>
      </c>
      <c r="D2" s="25" t="s">
        <v>275</v>
      </c>
    </row>
    <row r="3" spans="1:4" x14ac:dyDescent="0.25">
      <c r="A3" s="6" t="s">
        <v>315</v>
      </c>
      <c r="B3" s="5">
        <v>402</v>
      </c>
      <c r="C3" s="6" t="s">
        <v>233</v>
      </c>
      <c r="D3" s="25" t="s">
        <v>102</v>
      </c>
    </row>
    <row r="4" spans="1:4" x14ac:dyDescent="0.25">
      <c r="A4" s="6" t="s">
        <v>316</v>
      </c>
      <c r="B4" s="5">
        <v>50</v>
      </c>
      <c r="C4" s="6" t="s">
        <v>233</v>
      </c>
      <c r="D4" s="25" t="s">
        <v>104</v>
      </c>
    </row>
    <row r="5" spans="1:4" x14ac:dyDescent="0.25">
      <c r="A5" s="6" t="s">
        <v>317</v>
      </c>
      <c r="B5" s="5">
        <v>10</v>
      </c>
      <c r="C5" s="6" t="s">
        <v>233</v>
      </c>
      <c r="D5" s="25" t="s">
        <v>318</v>
      </c>
    </row>
    <row r="6" spans="1:4" x14ac:dyDescent="0.25">
      <c r="A6" s="6" t="s">
        <v>319</v>
      </c>
      <c r="B6" s="5">
        <v>8</v>
      </c>
      <c r="C6" s="6" t="s">
        <v>233</v>
      </c>
      <c r="D6" s="3" t="s">
        <v>320</v>
      </c>
    </row>
    <row r="7" spans="1:4" x14ac:dyDescent="0.25">
      <c r="A7" s="6" t="s">
        <v>321</v>
      </c>
      <c r="B7" s="5">
        <v>28</v>
      </c>
      <c r="C7" s="6" t="s">
        <v>233</v>
      </c>
      <c r="D7" s="25" t="s">
        <v>322</v>
      </c>
    </row>
    <row r="8" spans="1:4" x14ac:dyDescent="0.25">
      <c r="B8" s="5"/>
    </row>
    <row r="9" spans="1:4" x14ac:dyDescent="0.25">
      <c r="B9" s="5"/>
    </row>
    <row r="10" spans="1:4" x14ac:dyDescent="0.25">
      <c r="B10" s="5"/>
    </row>
  </sheetData>
  <conditionalFormatting sqref="B1">
    <cfRule type="cellIs" dxfId="2" priority="1" operator="greaterThan">
      <formula>10000</formula>
    </cfRule>
  </conditionalFormatting>
  <hyperlinks>
    <hyperlink ref="D2" r:id="rId1" xr:uid="{00000000-0004-0000-0C00-000000000000}"/>
    <hyperlink ref="D3" r:id="rId2" xr:uid="{00000000-0004-0000-0C00-000001000000}"/>
    <hyperlink ref="D4" r:id="rId3" xr:uid="{00000000-0004-0000-0C00-000002000000}"/>
    <hyperlink ref="D5" r:id="rId4" xr:uid="{00000000-0004-0000-0C00-000003000000}"/>
    <hyperlink ref="D6" r:id="rId5" xr:uid="{00000000-0004-0000-0C00-000004000000}"/>
    <hyperlink ref="D7" r:id="rId6" xr:uid="{00000000-0004-0000-0C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2"/>
  <sheetViews>
    <sheetView workbookViewId="0"/>
  </sheetViews>
  <sheetFormatPr defaultColWidth="12.6640625" defaultRowHeight="15.75" customHeight="1" x14ac:dyDescent="0.25"/>
  <cols>
    <col min="1" max="1" width="19.44140625" customWidth="1"/>
    <col min="2" max="2" width="46.109375" customWidth="1"/>
  </cols>
  <sheetData>
    <row r="1" spans="1:5" x14ac:dyDescent="0.25">
      <c r="A1" s="1" t="s">
        <v>323</v>
      </c>
      <c r="B1" s="26" t="s">
        <v>324</v>
      </c>
      <c r="C1" s="2">
        <f>SUM(C2:C12)</f>
        <v>8719</v>
      </c>
      <c r="D1" s="1" t="s">
        <v>325</v>
      </c>
      <c r="E1" s="1" t="s">
        <v>4</v>
      </c>
    </row>
    <row r="2" spans="1:5" x14ac:dyDescent="0.25">
      <c r="A2" s="6" t="s">
        <v>326</v>
      </c>
      <c r="B2" s="27"/>
      <c r="C2" s="5">
        <v>5400</v>
      </c>
      <c r="D2" s="6" t="s">
        <v>327</v>
      </c>
      <c r="E2" s="25" t="s">
        <v>328</v>
      </c>
    </row>
    <row r="3" spans="1:5" x14ac:dyDescent="0.25">
      <c r="A3" s="6" t="s">
        <v>329</v>
      </c>
      <c r="B3" s="27"/>
      <c r="C3" s="5">
        <f>Welding!C1</f>
        <v>2569</v>
      </c>
      <c r="D3" s="6" t="s">
        <v>327</v>
      </c>
      <c r="E3" s="25" t="s">
        <v>330</v>
      </c>
    </row>
    <row r="4" spans="1:5" x14ac:dyDescent="0.25">
      <c r="A4" s="6" t="s">
        <v>331</v>
      </c>
      <c r="B4" s="27"/>
      <c r="C4" s="5">
        <v>390</v>
      </c>
      <c r="D4" s="6" t="s">
        <v>332</v>
      </c>
      <c r="E4" s="25" t="s">
        <v>333</v>
      </c>
    </row>
    <row r="5" spans="1:5" x14ac:dyDescent="0.25">
      <c r="A5" s="6" t="s">
        <v>334</v>
      </c>
      <c r="B5" s="27"/>
      <c r="C5" s="5">
        <v>360</v>
      </c>
      <c r="D5" s="6" t="s">
        <v>332</v>
      </c>
      <c r="E5" s="25" t="s">
        <v>335</v>
      </c>
    </row>
    <row r="6" spans="1:5" x14ac:dyDescent="0.25">
      <c r="A6" s="6" t="s">
        <v>336</v>
      </c>
      <c r="B6" s="27" t="s">
        <v>337</v>
      </c>
      <c r="C6" s="5"/>
      <c r="D6" s="6" t="s">
        <v>338</v>
      </c>
      <c r="E6" s="25" t="s">
        <v>339</v>
      </c>
    </row>
    <row r="7" spans="1:5" x14ac:dyDescent="0.25">
      <c r="A7" s="6" t="s">
        <v>340</v>
      </c>
      <c r="B7" s="27" t="s">
        <v>341</v>
      </c>
      <c r="C7" s="5"/>
      <c r="D7" s="6" t="s">
        <v>342</v>
      </c>
      <c r="E7" s="25" t="s">
        <v>343</v>
      </c>
    </row>
    <row r="8" spans="1:5" x14ac:dyDescent="0.25">
      <c r="B8" s="27"/>
    </row>
    <row r="9" spans="1:5" x14ac:dyDescent="0.25">
      <c r="B9" s="27"/>
      <c r="C9" s="5"/>
    </row>
    <row r="10" spans="1:5" x14ac:dyDescent="0.25">
      <c r="B10" s="27"/>
      <c r="C10" s="5"/>
    </row>
    <row r="11" spans="1:5" x14ac:dyDescent="0.25">
      <c r="B11" s="27"/>
      <c r="C11" s="5"/>
    </row>
    <row r="12" spans="1:5" x14ac:dyDescent="0.25">
      <c r="B12" s="27"/>
      <c r="C12" s="5"/>
    </row>
  </sheetData>
  <conditionalFormatting sqref="C1">
    <cfRule type="cellIs" dxfId="1" priority="1" operator="greaterThan">
      <formula>10000</formula>
    </cfRule>
  </conditionalFormatting>
  <hyperlinks>
    <hyperlink ref="E2" r:id="rId1" xr:uid="{00000000-0004-0000-0D00-000000000000}"/>
    <hyperlink ref="E3" r:id="rId2" location="gid=919808168" xr:uid="{00000000-0004-0000-0D00-000001000000}"/>
    <hyperlink ref="E4" r:id="rId3" xr:uid="{00000000-0004-0000-0D00-000002000000}"/>
    <hyperlink ref="E5" r:id="rId4" xr:uid="{00000000-0004-0000-0D00-000003000000}"/>
    <hyperlink ref="E6" r:id="rId5" xr:uid="{00000000-0004-0000-0D00-000004000000}"/>
    <hyperlink ref="E7" r:id="rId6" xr:uid="{00000000-0004-0000-0D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26"/>
  <sheetViews>
    <sheetView workbookViewId="0"/>
  </sheetViews>
  <sheetFormatPr defaultColWidth="12.6640625" defaultRowHeight="15.75" customHeight="1" x14ac:dyDescent="0.25"/>
  <cols>
    <col min="1" max="1" width="19.44140625" customWidth="1"/>
    <col min="2" max="2" width="46.109375" customWidth="1"/>
  </cols>
  <sheetData>
    <row r="1" spans="1:4" x14ac:dyDescent="0.25">
      <c r="A1" s="1" t="s">
        <v>323</v>
      </c>
      <c r="B1" s="1" t="s">
        <v>5</v>
      </c>
      <c r="C1" s="2">
        <f>SUM(C2:C26)</f>
        <v>2569</v>
      </c>
      <c r="D1" s="1" t="s">
        <v>4</v>
      </c>
    </row>
    <row r="2" spans="1:4" x14ac:dyDescent="0.25">
      <c r="A2" s="6" t="s">
        <v>329</v>
      </c>
      <c r="B2" s="27"/>
      <c r="C2" s="5">
        <v>1200</v>
      </c>
      <c r="D2" s="25" t="s">
        <v>344</v>
      </c>
    </row>
    <row r="3" spans="1:4" x14ac:dyDescent="0.25">
      <c r="A3" s="6" t="s">
        <v>345</v>
      </c>
      <c r="B3" s="27" t="s">
        <v>346</v>
      </c>
      <c r="C3" s="5">
        <v>80</v>
      </c>
      <c r="D3" s="25" t="s">
        <v>347</v>
      </c>
    </row>
    <row r="4" spans="1:4" x14ac:dyDescent="0.25">
      <c r="A4" s="6" t="s">
        <v>348</v>
      </c>
      <c r="B4" s="27" t="s">
        <v>349</v>
      </c>
      <c r="C4" s="5">
        <v>400</v>
      </c>
      <c r="D4" s="6"/>
    </row>
    <row r="5" spans="1:4" x14ac:dyDescent="0.25">
      <c r="A5" s="6" t="s">
        <v>350</v>
      </c>
      <c r="B5" s="27" t="s">
        <v>351</v>
      </c>
      <c r="C5" s="5">
        <v>24</v>
      </c>
      <c r="D5" s="25" t="s">
        <v>352</v>
      </c>
    </row>
    <row r="6" spans="1:4" x14ac:dyDescent="0.25">
      <c r="A6" s="6" t="s">
        <v>353</v>
      </c>
      <c r="B6" s="27" t="s">
        <v>351</v>
      </c>
      <c r="C6" s="5">
        <v>24</v>
      </c>
      <c r="D6" s="25" t="s">
        <v>354</v>
      </c>
    </row>
    <row r="7" spans="1:4" x14ac:dyDescent="0.25">
      <c r="A7" s="28" t="s">
        <v>355</v>
      </c>
      <c r="B7" s="29" t="s">
        <v>351</v>
      </c>
      <c r="C7" s="30">
        <v>26</v>
      </c>
      <c r="D7" s="31" t="s">
        <v>356</v>
      </c>
    </row>
    <row r="8" spans="1:4" x14ac:dyDescent="0.25">
      <c r="A8" s="28" t="s">
        <v>357</v>
      </c>
      <c r="B8" s="29" t="s">
        <v>351</v>
      </c>
      <c r="C8" s="30">
        <v>26</v>
      </c>
      <c r="D8" s="31" t="s">
        <v>358</v>
      </c>
    </row>
    <row r="9" spans="1:4" x14ac:dyDescent="0.25">
      <c r="A9" s="6" t="s">
        <v>359</v>
      </c>
      <c r="B9" s="27"/>
      <c r="C9" s="5">
        <v>25</v>
      </c>
      <c r="D9" s="25" t="s">
        <v>360</v>
      </c>
    </row>
    <row r="10" spans="1:4" x14ac:dyDescent="0.25">
      <c r="A10" s="6" t="s">
        <v>361</v>
      </c>
      <c r="B10" s="27"/>
      <c r="C10" s="5">
        <v>22</v>
      </c>
      <c r="D10" s="25" t="s">
        <v>362</v>
      </c>
    </row>
    <row r="11" spans="1:4" x14ac:dyDescent="0.25">
      <c r="A11" s="6" t="s">
        <v>363</v>
      </c>
      <c r="B11" s="27"/>
      <c r="C11" s="5">
        <v>7</v>
      </c>
      <c r="D11" s="25" t="s">
        <v>364</v>
      </c>
    </row>
    <row r="12" spans="1:4" x14ac:dyDescent="0.25">
      <c r="A12" s="6" t="s">
        <v>365</v>
      </c>
      <c r="B12" s="27"/>
      <c r="C12" s="5">
        <v>5</v>
      </c>
      <c r="D12" s="25" t="s">
        <v>366</v>
      </c>
    </row>
    <row r="13" spans="1:4" x14ac:dyDescent="0.25">
      <c r="A13" s="6" t="s">
        <v>367</v>
      </c>
      <c r="B13" s="27"/>
      <c r="C13" s="5">
        <v>9</v>
      </c>
      <c r="D13" s="25" t="s">
        <v>368</v>
      </c>
    </row>
    <row r="14" spans="1:4" x14ac:dyDescent="0.25">
      <c r="A14" s="6" t="s">
        <v>369</v>
      </c>
      <c r="B14" s="27"/>
      <c r="C14" s="5">
        <v>120</v>
      </c>
      <c r="D14" s="25" t="s">
        <v>370</v>
      </c>
    </row>
    <row r="15" spans="1:4" x14ac:dyDescent="0.25">
      <c r="A15" s="6" t="s">
        <v>371</v>
      </c>
      <c r="B15" s="27"/>
      <c r="C15" s="5">
        <v>14</v>
      </c>
      <c r="D15" s="25" t="s">
        <v>372</v>
      </c>
    </row>
    <row r="16" spans="1:4" x14ac:dyDescent="0.25">
      <c r="A16" s="6" t="s">
        <v>373</v>
      </c>
      <c r="B16" s="27"/>
      <c r="C16" s="5">
        <v>28</v>
      </c>
      <c r="D16" s="25" t="s">
        <v>374</v>
      </c>
    </row>
    <row r="17" spans="1:4" x14ac:dyDescent="0.25">
      <c r="A17" s="6" t="s">
        <v>375</v>
      </c>
      <c r="B17" s="27" t="s">
        <v>376</v>
      </c>
      <c r="C17" s="5">
        <v>28</v>
      </c>
      <c r="D17" s="25" t="s">
        <v>377</v>
      </c>
    </row>
    <row r="18" spans="1:4" x14ac:dyDescent="0.25">
      <c r="A18" s="6" t="s">
        <v>378</v>
      </c>
      <c r="B18" s="27" t="s">
        <v>379</v>
      </c>
      <c r="C18" s="5">
        <v>15</v>
      </c>
      <c r="D18" s="25" t="s">
        <v>380</v>
      </c>
    </row>
    <row r="19" spans="1:4" x14ac:dyDescent="0.25">
      <c r="A19" s="6" t="s">
        <v>381</v>
      </c>
      <c r="B19" s="27" t="s">
        <v>351</v>
      </c>
      <c r="C19" s="5">
        <v>24</v>
      </c>
      <c r="D19" s="25" t="s">
        <v>382</v>
      </c>
    </row>
    <row r="20" spans="1:4" x14ac:dyDescent="0.25">
      <c r="A20" s="6" t="s">
        <v>383</v>
      </c>
      <c r="B20" s="27"/>
      <c r="C20" s="5">
        <v>12</v>
      </c>
      <c r="D20" s="25" t="s">
        <v>384</v>
      </c>
    </row>
    <row r="21" spans="1:4" x14ac:dyDescent="0.25">
      <c r="A21" s="6" t="s">
        <v>385</v>
      </c>
      <c r="B21" s="27"/>
      <c r="C21" s="5">
        <v>4</v>
      </c>
      <c r="D21" s="25" t="s">
        <v>386</v>
      </c>
    </row>
    <row r="22" spans="1:4" x14ac:dyDescent="0.25">
      <c r="A22" s="6" t="s">
        <v>387</v>
      </c>
      <c r="B22" s="27" t="s">
        <v>388</v>
      </c>
      <c r="C22" s="5">
        <v>6</v>
      </c>
      <c r="D22" s="25" t="s">
        <v>389</v>
      </c>
    </row>
    <row r="23" spans="1:4" x14ac:dyDescent="0.25">
      <c r="A23" s="6" t="s">
        <v>390</v>
      </c>
      <c r="B23" s="27" t="s">
        <v>391</v>
      </c>
      <c r="C23" s="5">
        <v>250</v>
      </c>
      <c r="D23" s="25" t="s">
        <v>392</v>
      </c>
    </row>
    <row r="24" spans="1:4" x14ac:dyDescent="0.25">
      <c r="A24" s="6" t="s">
        <v>393</v>
      </c>
      <c r="B24" s="27"/>
      <c r="C24" s="5">
        <v>90</v>
      </c>
      <c r="D24" s="25" t="s">
        <v>394</v>
      </c>
    </row>
    <row r="25" spans="1:4" x14ac:dyDescent="0.25">
      <c r="A25" s="6" t="s">
        <v>395</v>
      </c>
      <c r="B25" s="27"/>
      <c r="C25" s="5">
        <v>40</v>
      </c>
      <c r="D25" s="25" t="s">
        <v>396</v>
      </c>
    </row>
    <row r="26" spans="1:4" x14ac:dyDescent="0.25">
      <c r="A26" s="6" t="s">
        <v>397</v>
      </c>
      <c r="B26" s="27"/>
      <c r="C26" s="5">
        <v>90</v>
      </c>
      <c r="D26" s="25" t="s">
        <v>398</v>
      </c>
    </row>
  </sheetData>
  <conditionalFormatting sqref="C1">
    <cfRule type="cellIs" dxfId="0" priority="1" operator="greaterThan">
      <formula>10000</formula>
    </cfRule>
  </conditionalFormatting>
  <hyperlinks>
    <hyperlink ref="D2" r:id="rId1" xr:uid="{00000000-0004-0000-0E00-000000000000}"/>
    <hyperlink ref="D3" r:id="rId2" xr:uid="{00000000-0004-0000-0E00-000001000000}"/>
    <hyperlink ref="D5" r:id="rId3" xr:uid="{00000000-0004-0000-0E00-000002000000}"/>
    <hyperlink ref="D6" r:id="rId4" xr:uid="{00000000-0004-0000-0E00-000003000000}"/>
    <hyperlink ref="D7" r:id="rId5" xr:uid="{00000000-0004-0000-0E00-000004000000}"/>
    <hyperlink ref="D8" r:id="rId6" xr:uid="{00000000-0004-0000-0E00-000005000000}"/>
    <hyperlink ref="D9" r:id="rId7" xr:uid="{00000000-0004-0000-0E00-000006000000}"/>
    <hyperlink ref="D10" r:id="rId8" xr:uid="{00000000-0004-0000-0E00-000007000000}"/>
    <hyperlink ref="D11" r:id="rId9" xr:uid="{00000000-0004-0000-0E00-000008000000}"/>
    <hyperlink ref="D12" r:id="rId10" xr:uid="{00000000-0004-0000-0E00-000009000000}"/>
    <hyperlink ref="D13" r:id="rId11" xr:uid="{00000000-0004-0000-0E00-00000A000000}"/>
    <hyperlink ref="D14" r:id="rId12" xr:uid="{00000000-0004-0000-0E00-00000B000000}"/>
    <hyperlink ref="D15" r:id="rId13" xr:uid="{00000000-0004-0000-0E00-00000C000000}"/>
    <hyperlink ref="D16" r:id="rId14" xr:uid="{00000000-0004-0000-0E00-00000D000000}"/>
    <hyperlink ref="D17" r:id="rId15" xr:uid="{00000000-0004-0000-0E00-00000E000000}"/>
    <hyperlink ref="D18" r:id="rId16" xr:uid="{00000000-0004-0000-0E00-00000F000000}"/>
    <hyperlink ref="D19" r:id="rId17" xr:uid="{00000000-0004-0000-0E00-000010000000}"/>
    <hyperlink ref="D20" r:id="rId18" xr:uid="{00000000-0004-0000-0E00-000011000000}"/>
    <hyperlink ref="D21" r:id="rId19" xr:uid="{00000000-0004-0000-0E00-000012000000}"/>
    <hyperlink ref="D22" r:id="rId20" xr:uid="{00000000-0004-0000-0E00-000013000000}"/>
    <hyperlink ref="D23" r:id="rId21" xr:uid="{00000000-0004-0000-0E00-000014000000}"/>
    <hyperlink ref="D24" r:id="rId22" xr:uid="{00000000-0004-0000-0E00-000015000000}"/>
    <hyperlink ref="D25" r:id="rId23" xr:uid="{00000000-0004-0000-0E00-000016000000}"/>
    <hyperlink ref="D26" r:id="rId24" xr:uid="{00000000-0004-0000-0E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 Build BOM</vt:lpstr>
      <vt:lpstr>Master Project Hardware Purchas</vt:lpstr>
      <vt:lpstr>Master System BOM</vt:lpstr>
      <vt:lpstr>Laser Module BOM</vt:lpstr>
      <vt:lpstr>Laser Cube BOM</vt:lpstr>
      <vt:lpstr>Galvo Tower BOM</vt:lpstr>
      <vt:lpstr>Hardware - Laser Module</vt:lpstr>
      <vt:lpstr>Hardware - Laser Cube</vt:lpstr>
      <vt:lpstr>Hardware - Galvo Tower</vt:lpstr>
      <vt:lpstr>Hardware - HMI</vt:lpstr>
      <vt:lpstr>Machine Parts BOM</vt:lpstr>
      <vt:lpstr>Data Collector</vt:lpstr>
      <vt:lpstr>Old Tool List</vt:lpstr>
      <vt:lpstr>Welding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Donson</dc:creator>
  <cp:lastModifiedBy>Chris Laudando</cp:lastModifiedBy>
  <dcterms:created xsi:type="dcterms:W3CDTF">2025-07-01T22:02:24Z</dcterms:created>
  <dcterms:modified xsi:type="dcterms:W3CDTF">2025-07-01T22:02:47Z</dcterms:modified>
</cp:coreProperties>
</file>