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MATEMÁTICAS I/"/>
    </mc:Choice>
  </mc:AlternateContent>
  <xr:revisionPtr revIDLastSave="1613" documentId="8_{9FE099D8-452F-4F88-9097-72913B62CE90}" xr6:coauthVersionLast="47" xr6:coauthVersionMax="47" xr10:uidLastSave="{06A4F861-0A71-46FB-87D9-4F72B46EECEE}"/>
  <bookViews>
    <workbookView minimized="1" xWindow="696" yWindow="696" windowWidth="12144" windowHeight="11712" xr2:uid="{6C29DCA2-4827-46AB-A176-D56863FC0FF2}"/>
  </bookViews>
  <sheets>
    <sheet name="Ejercicio 3" sheetId="4" r:id="rId1"/>
    <sheet name="Ejercicio 4" sheetId="2" r:id="rId2"/>
    <sheet name="Ejercicio 5" sheetId="1" r:id="rId3"/>
    <sheet name="Ejercicio 6" sheetId="3" r:id="rId4"/>
  </sheets>
  <definedNames>
    <definedName name="solver_adj" localSheetId="0" hidden="1">'Ejercicio 3'!$C$18:$C$19</definedName>
    <definedName name="solver_adj" localSheetId="2" hidden="1">'Ejercicio 5'!$B$2,'Ejercicio 5'!$B$7,'Ejercicio 5'!$B$12</definedName>
    <definedName name="solver_adj" localSheetId="3" hidden="1">'Ejercicio 6'!$H$23:$I$23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2" hidden="1">2</definedName>
    <definedName name="solver_drv" localSheetId="3" hidden="1">1</definedName>
    <definedName name="solver_eng" localSheetId="0" hidden="1">2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0" localSheetId="2" hidden="1">'Ejercicio 5'!$B$7</definedName>
    <definedName name="solver_lhs1" localSheetId="0" hidden="1">'Ejercicio 3'!$C$19</definedName>
    <definedName name="solver_lhs1" localSheetId="2" hidden="1">'Ejercicio 5'!$B$12</definedName>
    <definedName name="solver_lhs1" localSheetId="3" hidden="1">'Ejercicio 6'!$J$27:$J$28</definedName>
    <definedName name="solver_lhs2" localSheetId="0" hidden="1">'Ejercicio 3'!$C$18</definedName>
    <definedName name="solver_lhs2" localSheetId="2" hidden="1">'Ejercicio 5'!$B$7</definedName>
    <definedName name="solver_lhs2" localSheetId="3" hidden="1">'Ejercicio 6'!$J$29</definedName>
    <definedName name="solver_lhs3" localSheetId="0" hidden="1">'Ejercicio 3'!$C$21</definedName>
    <definedName name="solver_lhs3" localSheetId="2" hidden="1">'Ejercicio 5'!$G$11</definedName>
    <definedName name="solver_lhs3" localSheetId="3" hidden="1">'Ejercicio 6'!$J$30:$J$31</definedName>
    <definedName name="solver_lhs4" localSheetId="0" hidden="1">'Ejercicio 3'!$C$22</definedName>
    <definedName name="solver_lhs4" localSheetId="2" hidden="1">'Ejercicio 5'!$G$12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4</definedName>
    <definedName name="solver_num" localSheetId="2" hidden="1">4</definedName>
    <definedName name="solver_num" localSheetId="3" hidden="1">3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'Ejercicio 3'!$C$23</definedName>
    <definedName name="solver_opt" localSheetId="2" hidden="1">'Ejercicio 5'!$G$1</definedName>
    <definedName name="solver_opt" localSheetId="3" hidden="1">'Ejercicio 6'!$J$24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2" hidden="1">2</definedName>
    <definedName name="solver_rbv" localSheetId="3" hidden="1">1</definedName>
    <definedName name="solver_rel0" localSheetId="2" hidden="1">1</definedName>
    <definedName name="solver_rel1" localSheetId="0" hidden="1">4</definedName>
    <definedName name="solver_rel1" localSheetId="2" hidden="1">1</definedName>
    <definedName name="solver_rel1" localSheetId="3" hidden="1">1</definedName>
    <definedName name="solver_rel2" localSheetId="0" hidden="1">4</definedName>
    <definedName name="solver_rel2" localSheetId="2" hidden="1">1</definedName>
    <definedName name="solver_rel2" localSheetId="3" hidden="1">1</definedName>
    <definedName name="solver_rel3" localSheetId="0" hidden="1">1</definedName>
    <definedName name="solver_rel3" localSheetId="2" hidden="1">1</definedName>
    <definedName name="solver_rel3" localSheetId="3" hidden="1">1</definedName>
    <definedName name="solver_rel4" localSheetId="0" hidden="1">1</definedName>
    <definedName name="solver_rel4" localSheetId="2" hidden="1">1</definedName>
    <definedName name="solver_rhs0" localSheetId="2" hidden="1">'Ejercicio 5'!$G$6</definedName>
    <definedName name="solver_rhs1" localSheetId="0" hidden="1">"entero"</definedName>
    <definedName name="solver_rhs1" localSheetId="2" hidden="1">'Ejercicio 5'!$G$7</definedName>
    <definedName name="solver_rhs1" localSheetId="3" hidden="1">'Ejercicio 6'!$K$27:$K$28</definedName>
    <definedName name="solver_rhs2" localSheetId="0" hidden="1">"entero"</definedName>
    <definedName name="solver_rhs2" localSheetId="2" hidden="1">'Ejercicio 5'!$G$6</definedName>
    <definedName name="solver_rhs2" localSheetId="3" hidden="1">'Ejercicio 6'!$K$29</definedName>
    <definedName name="solver_rhs3" localSheetId="0" hidden="1">'Ejercicio 3'!$C$24</definedName>
    <definedName name="solver_rhs3" localSheetId="2" hidden="1">'Ejercicio 5'!$G$4</definedName>
    <definedName name="solver_rhs3" localSheetId="3" hidden="1">'Ejercicio 6'!$K$30:$K$31</definedName>
    <definedName name="solver_rhs4" localSheetId="0" hidden="1">'Ejercicio 3'!$C$19</definedName>
    <definedName name="solver_rhs4" localSheetId="2" hidden="1">'Ejercicio 5'!$G$5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3" l="1"/>
  <c r="J30" i="3"/>
  <c r="J29" i="3"/>
  <c r="J28" i="3"/>
  <c r="J27" i="3"/>
  <c r="J24" i="3"/>
  <c r="C23" i="4"/>
  <c r="C22" i="4"/>
  <c r="C21" i="4"/>
  <c r="G11" i="1"/>
  <c r="G12" i="1"/>
  <c r="B13" i="1" a="1"/>
  <c r="B13" i="1" s="1"/>
  <c r="B8" i="1" a="1"/>
  <c r="B8" i="1" s="1"/>
  <c r="B3" i="1" a="1"/>
  <c r="B3" i="1" s="1"/>
  <c r="G1" i="1" l="1"/>
</calcChain>
</file>

<file path=xl/sharedStrings.xml><?xml version="1.0" encoding="utf-8"?>
<sst xmlns="http://schemas.openxmlformats.org/spreadsheetml/2006/main" count="37" uniqueCount="33">
  <si>
    <t>Precio Pepperoni</t>
  </si>
  <si>
    <t>Subtotal</t>
  </si>
  <si>
    <t>Precio Vege</t>
  </si>
  <si>
    <t>Precio Supremo</t>
  </si>
  <si>
    <t>x</t>
  </si>
  <si>
    <t>y</t>
  </si>
  <si>
    <t>z</t>
  </si>
  <si>
    <t>Ventas Totales</t>
  </si>
  <si>
    <t>RESTRICCIONES</t>
  </si>
  <si>
    <t xml:space="preserve">MAXIMO TOTAL DE PIZZAS </t>
  </si>
  <si>
    <t xml:space="preserve">MAXIMO TRADICIONALES </t>
  </si>
  <si>
    <t>MAXIMO VEGETARIANAS</t>
  </si>
  <si>
    <t xml:space="preserve">MÁXIMO SUPREMAS </t>
  </si>
  <si>
    <t xml:space="preserve">EQUIVALENCIAS </t>
  </si>
  <si>
    <t xml:space="preserve">TOTAL DE PIZZAS </t>
  </si>
  <si>
    <t>PIZZAS TRADICIONALES</t>
  </si>
  <si>
    <t>Numero min TV</t>
  </si>
  <si>
    <t>Numero min rad</t>
  </si>
  <si>
    <t>Presupuesto</t>
  </si>
  <si>
    <t>Impacto</t>
  </si>
  <si>
    <t>Presu max</t>
  </si>
  <si>
    <t>Precio Radio (y)</t>
  </si>
  <si>
    <t xml:space="preserve">Precio Televisión (x) </t>
  </si>
  <si>
    <t>x1</t>
  </si>
  <si>
    <t>x2</t>
  </si>
  <si>
    <t>FCOBJETIV</t>
  </si>
  <si>
    <t>R1</t>
  </si>
  <si>
    <t>R2</t>
  </si>
  <si>
    <t>R3</t>
  </si>
  <si>
    <t>R4</t>
  </si>
  <si>
    <t>R5</t>
  </si>
  <si>
    <t>LADO IZQ</t>
  </si>
  <si>
    <t>LADO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</si>
</sst>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1" xfId="0" applyNumberFormat="1" applyFont="1" applyBorder="1"/>
    <xf numFmtId="0" fontId="4" fillId="2" borderId="1" xfId="0" applyFont="1" applyFill="1" applyBorder="1"/>
    <xf numFmtId="0" fontId="4" fillId="0" borderId="0" xfId="0" applyFont="1" applyBorder="1"/>
    <xf numFmtId="0" fontId="5" fillId="0" borderId="0" xfId="0" applyFont="1" applyBorder="1"/>
    <xf numFmtId="0" fontId="3" fillId="0" borderId="1" xfId="0" applyFont="1" applyBorder="1"/>
    <xf numFmtId="164" fontId="3" fillId="0" borderId="0" xfId="0" applyNumberFormat="1" applyFo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</xdr:colOff>
      <xdr:row>1</xdr:row>
      <xdr:rowOff>30480</xdr:rowOff>
    </xdr:from>
    <xdr:to>
      <xdr:col>8</xdr:col>
      <xdr:colOff>337816</xdr:colOff>
      <xdr:row>12</xdr:row>
      <xdr:rowOff>167639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5BB72-A089-B1AD-BC3A-0FE994DE91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2" t="25621" r="17060" b="34641"/>
        <a:stretch/>
      </xdr:blipFill>
      <xdr:spPr>
        <a:xfrm>
          <a:off x="807719" y="228600"/>
          <a:ext cx="6380477" cy="2316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160021</xdr:rowOff>
    </xdr:from>
    <xdr:to>
      <xdr:col>7</xdr:col>
      <xdr:colOff>708660</xdr:colOff>
      <xdr:row>19</xdr:row>
      <xdr:rowOff>49603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25685-960A-E0D0-BEEC-40EAF66FCB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92" t="29979" r="17451" b="7277"/>
        <a:stretch/>
      </xdr:blipFill>
      <xdr:spPr>
        <a:xfrm>
          <a:off x="807720" y="160021"/>
          <a:ext cx="5448300" cy="3364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7620</xdr:rowOff>
    </xdr:from>
    <xdr:to>
      <xdr:col>9</xdr:col>
      <xdr:colOff>15240</xdr:colOff>
      <xdr:row>18</xdr:row>
      <xdr:rowOff>46678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F5A34-2723-8893-3C25-0B2F05355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784" t="21264" r="22745" b="33247"/>
        <a:stretch/>
      </xdr:blipFill>
      <xdr:spPr>
        <a:xfrm>
          <a:off x="815340" y="190500"/>
          <a:ext cx="6332220" cy="3148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E83D-63DC-4E9D-B67A-E7BE5D0102F5}">
  <dimension ref="A1:Q29"/>
  <sheetViews>
    <sheetView tabSelected="1" workbookViewId="0">
      <selection activeCell="E22" sqref="E22"/>
    </sheetView>
  </sheetViews>
  <sheetFormatPr baseColWidth="10" defaultRowHeight="14.4" x14ac:dyDescent="0.3"/>
  <cols>
    <col min="2" max="2" width="20.109375" bestFit="1" customWidth="1"/>
    <col min="3" max="3" width="10.44140625" bestFit="1" customWidth="1"/>
  </cols>
  <sheetData>
    <row r="1" spans="1:17" ht="15.6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.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.6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.6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.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5.6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5.6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5.6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5.6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5.6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5.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5.6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5.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5.6" x14ac:dyDescent="0.3">
      <c r="A14" s="16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5.6" x14ac:dyDescent="0.3">
      <c r="A15" s="16"/>
      <c r="B15" s="18" t="s">
        <v>21</v>
      </c>
      <c r="C15" s="17">
        <v>30</v>
      </c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5.6" x14ac:dyDescent="0.3">
      <c r="A16" s="16"/>
      <c r="B16" s="18" t="s">
        <v>22</v>
      </c>
      <c r="C16" s="17">
        <v>600</v>
      </c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5.6" x14ac:dyDescent="0.3">
      <c r="A17" s="16"/>
      <c r="B17" s="15"/>
      <c r="C17" s="15"/>
      <c r="D17" s="15"/>
      <c r="E17" s="15"/>
      <c r="F17" s="15"/>
      <c r="G17" s="19"/>
      <c r="H17" s="20"/>
      <c r="I17" s="20"/>
      <c r="J17" s="16"/>
      <c r="K17" s="16"/>
      <c r="L17" s="16"/>
      <c r="M17" s="16"/>
      <c r="N17" s="16"/>
      <c r="O17" s="16"/>
      <c r="P17" s="16"/>
      <c r="Q17" s="16"/>
    </row>
    <row r="18" spans="1:17" ht="15.6" x14ac:dyDescent="0.3">
      <c r="A18" s="16"/>
      <c r="B18" s="18" t="s">
        <v>16</v>
      </c>
      <c r="C18" s="21">
        <v>9</v>
      </c>
      <c r="F18" s="16"/>
      <c r="G18" s="23"/>
      <c r="H18" s="23"/>
      <c r="I18" s="23"/>
      <c r="J18" s="16"/>
      <c r="K18" s="16"/>
      <c r="L18" s="16"/>
      <c r="M18" s="16"/>
      <c r="N18" s="16"/>
      <c r="O18" s="16"/>
      <c r="P18" s="16"/>
      <c r="Q18" s="16"/>
    </row>
    <row r="19" spans="1:17" ht="15.6" x14ac:dyDescent="0.3">
      <c r="A19" s="16"/>
      <c r="B19" s="18" t="s">
        <v>17</v>
      </c>
      <c r="C19" s="21">
        <v>20</v>
      </c>
      <c r="F19" s="16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</row>
    <row r="20" spans="1:17" ht="15.6" x14ac:dyDescent="0.3">
      <c r="A20" s="16"/>
      <c r="B20" s="15"/>
      <c r="C20" s="14"/>
      <c r="D20" s="14"/>
      <c r="F20" s="16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</row>
    <row r="21" spans="1:17" ht="15.6" x14ac:dyDescent="0.3">
      <c r="A21" s="16"/>
      <c r="B21" s="15" t="s">
        <v>18</v>
      </c>
      <c r="C21" s="22">
        <f>C15*C19+C16*C18</f>
        <v>6000</v>
      </c>
      <c r="D21" s="14"/>
      <c r="F21" s="16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</row>
    <row r="22" spans="1:17" ht="15.6" x14ac:dyDescent="0.3">
      <c r="A22" s="16"/>
      <c r="B22" s="15"/>
      <c r="C22" s="14">
        <f>2*C18</f>
        <v>18</v>
      </c>
      <c r="D22" s="14"/>
      <c r="F22" s="16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</row>
    <row r="23" spans="1:17" ht="15.6" x14ac:dyDescent="0.3">
      <c r="A23" s="16"/>
      <c r="B23" s="15" t="s">
        <v>19</v>
      </c>
      <c r="C23" s="14">
        <f>25*C18+C19</f>
        <v>245</v>
      </c>
      <c r="D23" s="14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5.6" x14ac:dyDescent="0.3">
      <c r="A24" s="16"/>
      <c r="B24" s="15" t="s">
        <v>20</v>
      </c>
      <c r="C24" s="14">
        <v>6000</v>
      </c>
      <c r="D24" s="14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5.6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5.6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5.6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5.6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5.6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</sheetData>
  <mergeCells count="5">
    <mergeCell ref="G18:I18"/>
    <mergeCell ref="G19:I19"/>
    <mergeCell ref="G20:I20"/>
    <mergeCell ref="G21:I21"/>
    <mergeCell ref="G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97F3-DC31-4CD0-952F-D9BECCCB4FFE}">
  <dimension ref="A1"/>
  <sheetViews>
    <sheetView workbookViewId="0">
      <selection activeCell="I18" sqref="I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03B-24EF-443A-9F22-25158A95D7F0}">
  <dimension ref="A1:J13"/>
  <sheetViews>
    <sheetView zoomScale="90" zoomScaleNormal="90" workbookViewId="0"/>
  </sheetViews>
  <sheetFormatPr baseColWidth="10" defaultRowHeight="14.4" x14ac:dyDescent="0.3"/>
  <cols>
    <col min="2" max="2" width="12.5546875" bestFit="1" customWidth="1"/>
    <col min="7" max="7" width="12.44140625" bestFit="1" customWidth="1"/>
  </cols>
  <sheetData>
    <row r="1" spans="1:10" ht="18" x14ac:dyDescent="0.35">
      <c r="A1" s="5" t="s">
        <v>0</v>
      </c>
      <c r="B1" s="8">
        <v>30</v>
      </c>
      <c r="E1" s="9" t="s">
        <v>7</v>
      </c>
      <c r="F1" s="9"/>
      <c r="G1" s="13">
        <f>B3+B8+B13</f>
        <v>5525</v>
      </c>
    </row>
    <row r="2" spans="1:10" ht="18" x14ac:dyDescent="0.35">
      <c r="A2" s="5" t="s">
        <v>4</v>
      </c>
      <c r="B2" s="4">
        <v>65</v>
      </c>
      <c r="E2" s="1"/>
      <c r="F2" s="1"/>
      <c r="G2" s="1"/>
    </row>
    <row r="3" spans="1:10" ht="18" x14ac:dyDescent="0.35">
      <c r="A3" s="5" t="s">
        <v>1</v>
      </c>
      <c r="B3" s="8">
        <f t="array" ref="B3">B1*B2</f>
        <v>1950</v>
      </c>
      <c r="E3" s="9" t="s">
        <v>8</v>
      </c>
      <c r="F3" s="9"/>
      <c r="G3" s="10"/>
    </row>
    <row r="4" spans="1:10" ht="18" x14ac:dyDescent="0.35">
      <c r="A4" s="3"/>
      <c r="B4" s="2"/>
      <c r="E4" s="11" t="s">
        <v>9</v>
      </c>
      <c r="F4" s="11"/>
      <c r="G4" s="12">
        <v>150</v>
      </c>
      <c r="J4" s="7"/>
    </row>
    <row r="5" spans="1:10" ht="18" x14ac:dyDescent="0.35">
      <c r="A5" s="3"/>
      <c r="B5" s="2"/>
      <c r="E5" s="11" t="s">
        <v>10</v>
      </c>
      <c r="F5" s="11"/>
      <c r="G5" s="12">
        <v>90</v>
      </c>
    </row>
    <row r="6" spans="1:10" ht="18" x14ac:dyDescent="0.35">
      <c r="A6" s="5" t="s">
        <v>2</v>
      </c>
      <c r="B6" s="8">
        <v>35</v>
      </c>
      <c r="E6" s="11" t="s">
        <v>11</v>
      </c>
      <c r="F6" s="11"/>
      <c r="G6" s="12">
        <v>25</v>
      </c>
    </row>
    <row r="7" spans="1:10" ht="18" x14ac:dyDescent="0.35">
      <c r="A7" s="5" t="s">
        <v>5</v>
      </c>
      <c r="B7" s="4">
        <v>25</v>
      </c>
      <c r="E7" s="11" t="s">
        <v>12</v>
      </c>
      <c r="F7" s="11"/>
      <c r="G7" s="12">
        <v>60</v>
      </c>
    </row>
    <row r="8" spans="1:10" ht="18" x14ac:dyDescent="0.35">
      <c r="A8" s="5" t="s">
        <v>1</v>
      </c>
      <c r="B8" s="8">
        <f t="array" ref="B8">B6*B7</f>
        <v>875</v>
      </c>
      <c r="E8" s="6"/>
      <c r="F8" s="6"/>
      <c r="G8" s="1"/>
    </row>
    <row r="9" spans="1:10" ht="18" x14ac:dyDescent="0.35">
      <c r="A9" s="3"/>
      <c r="B9" s="2"/>
      <c r="E9" s="6"/>
      <c r="F9" s="6"/>
      <c r="G9" s="1"/>
    </row>
    <row r="10" spans="1:10" ht="18" x14ac:dyDescent="0.35">
      <c r="A10" s="3"/>
      <c r="B10" s="2"/>
      <c r="E10" s="9" t="s">
        <v>13</v>
      </c>
      <c r="F10" s="9"/>
      <c r="G10" s="10"/>
    </row>
    <row r="11" spans="1:10" ht="18" x14ac:dyDescent="0.35">
      <c r="A11" s="5" t="s">
        <v>3</v>
      </c>
      <c r="B11" s="8">
        <v>45</v>
      </c>
      <c r="E11" s="11" t="s">
        <v>14</v>
      </c>
      <c r="F11" s="11"/>
      <c r="G11" s="12">
        <f>B2+B7+B12</f>
        <v>150</v>
      </c>
    </row>
    <row r="12" spans="1:10" ht="18" x14ac:dyDescent="0.35">
      <c r="A12" s="5" t="s">
        <v>6</v>
      </c>
      <c r="B12" s="4">
        <v>60</v>
      </c>
      <c r="E12" s="11" t="s">
        <v>15</v>
      </c>
      <c r="F12" s="11"/>
      <c r="G12" s="12">
        <f>B2+B7</f>
        <v>90</v>
      </c>
    </row>
    <row r="13" spans="1:10" ht="18" x14ac:dyDescent="0.35">
      <c r="A13" s="5" t="s">
        <v>1</v>
      </c>
      <c r="B13" s="8">
        <f t="array" ref="B13">B11*B12</f>
        <v>2700</v>
      </c>
    </row>
  </sheetData>
  <scenarios current="0">
    <scenario name="maximo pizzas" count="3" user="Carmen Xia Martinez Espinosa" comment="Creado por Carmen Xia Martinez Espinosa el 10/4/2022">
      <inputCells r="B2" val="2147483688"/>
      <inputCells r="B7" val="25"/>
      <inputCells r="B12" val="60"/>
    </scenario>
  </scenario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7886-6789-4D76-9424-212696EAA18D}">
  <dimension ref="B21:L31"/>
  <sheetViews>
    <sheetView workbookViewId="0">
      <selection activeCell="M28" sqref="M28"/>
    </sheetView>
  </sheetViews>
  <sheetFormatPr baseColWidth="10" defaultRowHeight="14.4" x14ac:dyDescent="0.3"/>
  <sheetData>
    <row r="21" spans="2:12" x14ac:dyDescent="0.3">
      <c r="B21" s="28" t="s">
        <v>23</v>
      </c>
      <c r="C21" s="28" t="s">
        <v>24</v>
      </c>
      <c r="D21" s="28"/>
    </row>
    <row r="22" spans="2:12" ht="15.6" x14ac:dyDescent="0.3">
      <c r="B22" s="28">
        <v>1</v>
      </c>
      <c r="C22" s="28">
        <v>3</v>
      </c>
      <c r="D22" s="28">
        <v>144</v>
      </c>
      <c r="F22" s="30"/>
      <c r="G22" s="30"/>
      <c r="H22" s="29" t="s">
        <v>23</v>
      </c>
      <c r="I22" s="29" t="s">
        <v>24</v>
      </c>
      <c r="J22" s="27"/>
      <c r="K22" s="27"/>
      <c r="L22" s="27"/>
    </row>
    <row r="23" spans="2:12" x14ac:dyDescent="0.3">
      <c r="B23" s="28">
        <v>3</v>
      </c>
      <c r="C23" s="28">
        <v>2</v>
      </c>
      <c r="D23" s="28">
        <v>162</v>
      </c>
      <c r="F23" s="30"/>
      <c r="G23" s="30"/>
      <c r="H23" s="26">
        <v>53687091.200000003</v>
      </c>
      <c r="I23" s="26">
        <v>53687091.200000003</v>
      </c>
      <c r="J23" s="27"/>
      <c r="K23" s="27"/>
      <c r="L23" s="27"/>
    </row>
    <row r="24" spans="2:12" x14ac:dyDescent="0.3">
      <c r="B24" s="28">
        <v>4</v>
      </c>
      <c r="C24" s="28">
        <v>2</v>
      </c>
      <c r="D24" s="28">
        <v>135</v>
      </c>
      <c r="G24" t="s">
        <v>25</v>
      </c>
      <c r="H24" s="25">
        <v>1</v>
      </c>
      <c r="I24" s="25">
        <v>1</v>
      </c>
      <c r="J24" s="25">
        <f>H24*H23+I24*I23</f>
        <v>107374182.40000001</v>
      </c>
      <c r="K24" s="27"/>
    </row>
    <row r="25" spans="2:12" x14ac:dyDescent="0.3">
      <c r="B25" s="28">
        <v>1</v>
      </c>
      <c r="C25" s="28">
        <v>-3</v>
      </c>
      <c r="D25" s="28">
        <v>0</v>
      </c>
      <c r="K25" s="27"/>
    </row>
    <row r="26" spans="2:12" x14ac:dyDescent="0.3">
      <c r="B26" s="28">
        <v>13</v>
      </c>
      <c r="C26" s="28">
        <v>18</v>
      </c>
      <c r="D26" s="28">
        <v>982</v>
      </c>
      <c r="J26" t="s">
        <v>31</v>
      </c>
      <c r="K26" s="27" t="s">
        <v>32</v>
      </c>
    </row>
    <row r="27" spans="2:12" x14ac:dyDescent="0.3">
      <c r="B27" s="28">
        <v>1</v>
      </c>
      <c r="C27" s="28">
        <v>1</v>
      </c>
      <c r="D27" s="28">
        <v>0</v>
      </c>
      <c r="G27" s="31" t="s">
        <v>26</v>
      </c>
      <c r="H27" s="25">
        <v>1</v>
      </c>
      <c r="I27" s="25">
        <v>3</v>
      </c>
      <c r="J27" s="25">
        <f t="shared" ref="J27:J31" si="0">H27*H26+I27*I26</f>
        <v>0</v>
      </c>
      <c r="K27">
        <v>144</v>
      </c>
    </row>
    <row r="28" spans="2:12" x14ac:dyDescent="0.3">
      <c r="C28" s="25"/>
      <c r="D28" s="25"/>
      <c r="G28" s="31" t="s">
        <v>27</v>
      </c>
      <c r="H28" s="25">
        <v>3</v>
      </c>
      <c r="I28" s="25">
        <v>2</v>
      </c>
      <c r="J28" s="25">
        <f t="shared" si="0"/>
        <v>9</v>
      </c>
      <c r="K28">
        <v>162</v>
      </c>
    </row>
    <row r="29" spans="2:12" x14ac:dyDescent="0.3">
      <c r="G29" s="31" t="s">
        <v>28</v>
      </c>
      <c r="H29" s="25">
        <v>4</v>
      </c>
      <c r="I29" s="25">
        <v>2</v>
      </c>
      <c r="J29" s="25">
        <f t="shared" si="0"/>
        <v>16</v>
      </c>
      <c r="K29">
        <v>135</v>
      </c>
    </row>
    <row r="30" spans="2:12" x14ac:dyDescent="0.3">
      <c r="G30" s="31" t="s">
        <v>29</v>
      </c>
      <c r="H30" s="25">
        <v>1</v>
      </c>
      <c r="I30" s="25">
        <v>-3</v>
      </c>
      <c r="J30" s="25">
        <f t="shared" si="0"/>
        <v>-2</v>
      </c>
      <c r="K30">
        <v>0</v>
      </c>
    </row>
    <row r="31" spans="2:12" x14ac:dyDescent="0.3">
      <c r="G31" s="31" t="s">
        <v>30</v>
      </c>
      <c r="H31" s="25">
        <v>13</v>
      </c>
      <c r="I31" s="25">
        <v>18</v>
      </c>
      <c r="J31" s="25">
        <f t="shared" si="0"/>
        <v>-41</v>
      </c>
      <c r="K31">
        <v>982</v>
      </c>
    </row>
  </sheetData>
  <mergeCells count="1">
    <mergeCell ref="F22:G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3A906FF883034586DF81039961C759" ma:contentTypeVersion="2" ma:contentTypeDescription="Crear nuevo documento." ma:contentTypeScope="" ma:versionID="d1790003c695ffa500f8f268519dbe81">
  <xsd:schema xmlns:xsd="http://www.w3.org/2001/XMLSchema" xmlns:xs="http://www.w3.org/2001/XMLSchema" xmlns:p="http://schemas.microsoft.com/office/2006/metadata/properties" xmlns:ns3="1ba9aa90-fbab-4dd4-8d90-2b16041ce76b" targetNamespace="http://schemas.microsoft.com/office/2006/metadata/properties" ma:root="true" ma:fieldsID="c7412bd08c09bee97ff6571d405f8e60" ns3:_="">
    <xsd:import namespace="1ba9aa90-fbab-4dd4-8d90-2b16041ce7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aa90-fbab-4dd4-8d90-2b16041ce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E74B2-DF51-44C3-AB7C-2E39A2135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9aa90-fbab-4dd4-8d90-2b16041ce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BB4FAE-57E0-470F-976A-A6989928555D}">
  <ds:schemaRefs>
    <ds:schemaRef ds:uri="http://purl.org/dc/dcmitype/"/>
    <ds:schemaRef ds:uri="http://purl.org/dc/elements/1.1/"/>
    <ds:schemaRef ds:uri="http://schemas.microsoft.com/office/2006/documentManagement/types"/>
    <ds:schemaRef ds:uri="1ba9aa90-fbab-4dd4-8d90-2b16041ce76b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C14F70C-378D-49CE-BF60-3708E997A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Martínez y Espinosa</cp:lastModifiedBy>
  <dcterms:created xsi:type="dcterms:W3CDTF">2022-10-04T08:02:14Z</dcterms:created>
  <dcterms:modified xsi:type="dcterms:W3CDTF">2022-10-11T14:35:01Z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0x0101003A3A906FF883034586DF81039961C759</vt:lpwstr>
  </property>
</Properties>
</file>