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rfcal\Desktop\20 curso MAI\MAI_2021\Contenidos\mat adicional\"/>
    </mc:Choice>
  </mc:AlternateContent>
  <xr:revisionPtr revIDLastSave="0" documentId="13_ncr:1_{EB95F13D-7652-4DF7-96AF-48F06E8ED5CF}" xr6:coauthVersionLast="45" xr6:coauthVersionMax="45" xr10:uidLastSave="{00000000-0000-0000-0000-000000000000}"/>
  <bookViews>
    <workbookView xWindow="4185" yWindow="5685" windowWidth="15375" windowHeight="7875" xr2:uid="{00000000-000D-0000-FFFF-FFFF00000000}"/>
  </bookViews>
  <sheets>
    <sheet name="ejercicio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E50" i="1"/>
  <c r="F50" i="1"/>
  <c r="G50" i="1"/>
  <c r="H50" i="1"/>
  <c r="I50" i="1"/>
  <c r="J50" i="1"/>
  <c r="D51" i="1"/>
  <c r="E51" i="1"/>
  <c r="F51" i="1"/>
  <c r="G51" i="1"/>
  <c r="H51" i="1"/>
  <c r="I51" i="1"/>
  <c r="J51" i="1"/>
  <c r="C51" i="1"/>
  <c r="C50" i="1"/>
  <c r="D48" i="1"/>
  <c r="E48" i="1"/>
  <c r="F48" i="1"/>
  <c r="G48" i="1"/>
  <c r="H48" i="1"/>
  <c r="I48" i="1"/>
  <c r="J48" i="1"/>
  <c r="C48" i="1"/>
  <c r="D47" i="1"/>
  <c r="M42" i="1" s="1"/>
  <c r="E47" i="1"/>
  <c r="N43" i="1" s="1"/>
  <c r="F47" i="1"/>
  <c r="O43" i="1" s="1"/>
  <c r="G47" i="1"/>
  <c r="P38" i="1" s="1"/>
  <c r="H47" i="1"/>
  <c r="Q42" i="1" s="1"/>
  <c r="I47" i="1"/>
  <c r="R38" i="1" s="1"/>
  <c r="J47" i="1"/>
  <c r="S43" i="1" s="1"/>
  <c r="C47" i="1"/>
  <c r="L37" i="1" s="1"/>
  <c r="L39" i="1" l="1"/>
  <c r="P42" i="1"/>
  <c r="S44" i="1"/>
  <c r="O41" i="1"/>
  <c r="Q39" i="1"/>
  <c r="O38" i="1"/>
  <c r="O37" i="1"/>
  <c r="L44" i="1"/>
  <c r="M36" i="1"/>
  <c r="P44" i="1"/>
  <c r="S41" i="1"/>
  <c r="S40" i="1"/>
  <c r="P39" i="1"/>
  <c r="S37" i="1"/>
  <c r="O42" i="1"/>
  <c r="L43" i="1"/>
  <c r="M41" i="1"/>
  <c r="O44" i="1"/>
  <c r="Q41" i="1"/>
  <c r="O40" i="1"/>
  <c r="O39" i="1"/>
  <c r="Q37" i="1"/>
  <c r="S45" i="1"/>
  <c r="L40" i="1"/>
  <c r="M37" i="1"/>
  <c r="S42" i="1"/>
  <c r="P41" i="1"/>
  <c r="S39" i="1"/>
  <c r="S38" i="1"/>
  <c r="P37" i="1"/>
  <c r="R45" i="1"/>
  <c r="R43" i="1"/>
  <c r="M45" i="1"/>
  <c r="M40" i="1"/>
  <c r="R36" i="1"/>
  <c r="Q45" i="1"/>
  <c r="Q43" i="1"/>
  <c r="N42" i="1"/>
  <c r="R40" i="1"/>
  <c r="N40" i="1"/>
  <c r="N38" i="1"/>
  <c r="L36" i="1"/>
  <c r="L42" i="1"/>
  <c r="L38" i="1"/>
  <c r="M44" i="1"/>
  <c r="M39" i="1"/>
  <c r="P36" i="1"/>
  <c r="Q36" i="1"/>
  <c r="P45" i="1"/>
  <c r="R44" i="1"/>
  <c r="N44" i="1"/>
  <c r="P43" i="1"/>
  <c r="R42" i="1"/>
  <c r="Q40" i="1"/>
  <c r="Q38" i="1"/>
  <c r="L45" i="1"/>
  <c r="L41" i="1"/>
  <c r="M43" i="1"/>
  <c r="M38" i="1"/>
  <c r="O36" i="1"/>
  <c r="S36" i="1"/>
  <c r="O45" i="1"/>
  <c r="Q44" i="1"/>
  <c r="R41" i="1"/>
  <c r="N41" i="1"/>
  <c r="P40" i="1"/>
  <c r="R39" i="1"/>
  <c r="N39" i="1"/>
  <c r="R37" i="1"/>
  <c r="N37" i="1"/>
  <c r="N36" i="1"/>
  <c r="N45" i="1"/>
  <c r="V37" i="1" l="1"/>
  <c r="W37" i="1"/>
  <c r="W44" i="1"/>
  <c r="V44" i="1"/>
  <c r="W39" i="1"/>
  <c r="V36" i="1"/>
  <c r="W36" i="1"/>
  <c r="W40" i="1"/>
  <c r="V45" i="1"/>
  <c r="W45" i="1"/>
  <c r="V39" i="1"/>
  <c r="V40" i="1"/>
  <c r="W43" i="1"/>
  <c r="V38" i="1"/>
  <c r="W38" i="1"/>
  <c r="V43" i="1"/>
  <c r="V41" i="1"/>
  <c r="W41" i="1"/>
  <c r="W42" i="1"/>
  <c r="V42" i="1"/>
</calcChain>
</file>

<file path=xl/sharedStrings.xml><?xml version="1.0" encoding="utf-8"?>
<sst xmlns="http://schemas.openxmlformats.org/spreadsheetml/2006/main" count="62" uniqueCount="44">
  <si>
    <t>L1</t>
  </si>
  <si>
    <t>L2</t>
  </si>
  <si>
    <t>valores propios</t>
  </si>
  <si>
    <t>vectores característicos</t>
  </si>
  <si>
    <t>u1</t>
  </si>
  <si>
    <t>u2</t>
  </si>
  <si>
    <t>A</t>
  </si>
  <si>
    <t>B</t>
  </si>
  <si>
    <t>C</t>
  </si>
  <si>
    <t>D</t>
  </si>
  <si>
    <t>E</t>
  </si>
  <si>
    <t>F</t>
  </si>
  <si>
    <t>G</t>
  </si>
  <si>
    <t>H</t>
  </si>
  <si>
    <t>Aspecto valorado /</t>
  </si>
  <si>
    <t>Gran Superf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</si>
  <si>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</si>
  <si>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</si>
  <si>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</si>
  <si>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</si>
  <si>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</si>
  <si>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</si>
  <si>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</si>
  <si>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</si>
  <si>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</si>
  <si>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</si>
  <si>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prom(X)</t>
  </si>
  <si>
    <t>desv tip (X)</t>
  </si>
  <si>
    <t>form1 Exc</t>
  </si>
  <si>
    <t>form2 Exc</t>
  </si>
  <si>
    <t>…</t>
  </si>
  <si>
    <t>Aj tip</t>
  </si>
  <si>
    <t>Bj tip</t>
  </si>
  <si>
    <t>Cj tip</t>
  </si>
  <si>
    <t>Dj tip</t>
  </si>
  <si>
    <t>Ej tip</t>
  </si>
  <si>
    <t>Fj tip</t>
  </si>
  <si>
    <t>Gj tip</t>
  </si>
  <si>
    <t>Hj tip</t>
  </si>
  <si>
    <t>Z1J</t>
  </si>
  <si>
    <t>Z2J</t>
  </si>
  <si>
    <t>Cálculos EJERCICIO 4</t>
  </si>
  <si>
    <t>tablas y mapa de dispersión</t>
  </si>
  <si>
    <t>4.12 AL.PCA_EJERCICOS.Soluciones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</si>
</sst>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left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Mapa de dispersión Z1 vs Z2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4621528043512589E-2"/>
          <c:y val="9.0845773687798226E-2"/>
          <c:w val="0.89226780243619153"/>
          <c:h val="0.847147580095432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#1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B19-4FF8-9C2D-9B72FE5D41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#2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B19-4FF8-9C2D-9B72FE5D41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#3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B19-4FF8-9C2D-9B72FE5D417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#4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B19-4FF8-9C2D-9B72FE5D417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#5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B19-4FF8-9C2D-9B72FE5D417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#6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B19-4FF8-9C2D-9B72FE5D417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#7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B19-4FF8-9C2D-9B72FE5D417A}"/>
                </c:ext>
              </c:extLst>
            </c:dLbl>
            <c:dLbl>
              <c:idx val="7"/>
              <c:layout>
                <c:manualLayout>
                  <c:x val="-8.5680216802168016E-2"/>
                  <c:y val="2.749195497942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#8</a:t>
                    </a:r>
                  </a:p>
                </c:rich>
              </c:tx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B19-4FF8-9C2D-9B72FE5D417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#9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B19-4FF8-9C2D-9B72FE5D417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#10</a:t>
                    </a:r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B19-4FF8-9C2D-9B72FE5D41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'ejercicio 4'!$V$36:$V$45</c:f>
              <c:numCache>
                <c:formatCode>0.0000</c:formatCode>
                <c:ptCount val="10"/>
                <c:pt idx="0">
                  <c:v>1.3195799684947176</c:v>
                </c:pt>
                <c:pt idx="1">
                  <c:v>-1.7901369502034543</c:v>
                </c:pt>
                <c:pt idx="2">
                  <c:v>-1.8345550312761476</c:v>
                </c:pt>
                <c:pt idx="3">
                  <c:v>-1.2683776420857684</c:v>
                </c:pt>
                <c:pt idx="4">
                  <c:v>2.2364257348748078</c:v>
                </c:pt>
                <c:pt idx="5">
                  <c:v>1.0333230352397729</c:v>
                </c:pt>
                <c:pt idx="6">
                  <c:v>5.9969908474142783E-2</c:v>
                </c:pt>
                <c:pt idx="7">
                  <c:v>-3.1357248140038814</c:v>
                </c:pt>
                <c:pt idx="8">
                  <c:v>1.9323474344218929</c:v>
                </c:pt>
                <c:pt idx="9">
                  <c:v>1.4471483560639187</c:v>
                </c:pt>
              </c:numCache>
            </c:numRef>
          </c:xVal>
          <c:yVal>
            <c:numRef>
              <c:f>'ejercicio 4'!$W$36:$W$45</c:f>
              <c:numCache>
                <c:formatCode>0.0000</c:formatCode>
                <c:ptCount val="10"/>
                <c:pt idx="0">
                  <c:v>-1.3077531957567572</c:v>
                </c:pt>
                <c:pt idx="1">
                  <c:v>-1.4034861065968756</c:v>
                </c:pt>
                <c:pt idx="2">
                  <c:v>-0.57988943293260908</c:v>
                </c:pt>
                <c:pt idx="3">
                  <c:v>1.5390621945599479</c:v>
                </c:pt>
                <c:pt idx="4">
                  <c:v>-1.0224099972272322</c:v>
                </c:pt>
                <c:pt idx="5">
                  <c:v>-2.7479095686482236</c:v>
                </c:pt>
                <c:pt idx="6">
                  <c:v>3.777044280127432</c:v>
                </c:pt>
                <c:pt idx="7">
                  <c:v>-0.32522675193788275</c:v>
                </c:pt>
                <c:pt idx="8">
                  <c:v>1.994222883623505</c:v>
                </c:pt>
                <c:pt idx="9">
                  <c:v>7.634569478869449E-2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19-4FF8-9C2D-9B72FE5D4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15976"/>
        <c:axId val="321790656"/>
      </c:scatterChart>
      <c:valAx>
        <c:axId val="31311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Z2 (valorac.</a:t>
                </a:r>
                <a:r>
                  <a:rPr lang="en-US" sz="1200" baseline="0"/>
                  <a:t> productos)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1790656"/>
        <c:crosses val="autoZero"/>
        <c:crossBetween val="midCat"/>
      </c:valAx>
      <c:valAx>
        <c:axId val="3217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Z1</a:t>
                </a:r>
                <a:r>
                  <a:rPr lang="en-US" sz="1400" baseline="0"/>
                  <a:t> (valorac. servicios)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0"/>
        <c:majorTickMark val="cross"/>
        <c:minorTickMark val="cross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311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281781</xdr:colOff>
      <xdr:row>15</xdr:row>
      <xdr:rowOff>130969</xdr:rowOff>
    </xdr:from>
    <xdr:to>
      <xdr:col>24</xdr:col>
      <xdr:colOff>162720</xdr:colOff>
      <xdr:row>33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W52"/>
  <sheetViews>
    <sheetView tabSelected="1" topLeftCell="A7" zoomScale="80" zoomScaleNormal="80" workbookViewId="0">
      <selection activeCell="A14" sqref="A14"/>
    </sheetView>
  </sheetViews>
  <sheetFormatPr baseColWidth="10" defaultRowHeight="15" x14ac:dyDescent="0.25"/>
  <cols>
    <col min="1" max="1" width="5" customWidth="1"/>
    <col min="11" max="11" width="5.7109375" customWidth="1"/>
    <col min="21" max="21" width="12.7109375" customWidth="1"/>
  </cols>
  <sheetData>
    <row r="13" spans="1:2" s="11" customFormat="1" ht="18.75" x14ac:dyDescent="0.3">
      <c r="A13" s="11" t="s">
        <v>43</v>
      </c>
    </row>
    <row r="15" spans="1:2" ht="18.75" x14ac:dyDescent="0.3">
      <c r="A15" s="11" t="s">
        <v>41</v>
      </c>
    </row>
    <row r="16" spans="1:2" x14ac:dyDescent="0.25">
      <c r="B16" s="10" t="s">
        <v>2</v>
      </c>
    </row>
    <row r="17" spans="2:4" x14ac:dyDescent="0.25">
      <c r="C17" s="1" t="s">
        <v>0</v>
      </c>
      <c r="D17" s="2">
        <v>3.7031000000000001</v>
      </c>
    </row>
    <row r="18" spans="2:4" x14ac:dyDescent="0.25">
      <c r="C18" s="1" t="s">
        <v>1</v>
      </c>
      <c r="D18" s="2">
        <v>3.5150000000000001</v>
      </c>
    </row>
    <row r="20" spans="2:4" x14ac:dyDescent="0.25">
      <c r="B20" s="10" t="s">
        <v>3</v>
      </c>
    </row>
    <row r="22" spans="2:4" x14ac:dyDescent="0.25">
      <c r="B22" s="1"/>
      <c r="C22" s="1" t="s">
        <v>4</v>
      </c>
      <c r="D22" s="1" t="s">
        <v>5</v>
      </c>
    </row>
    <row r="23" spans="2:4" x14ac:dyDescent="0.25">
      <c r="B23" s="1" t="s">
        <v>6</v>
      </c>
      <c r="C23" s="2">
        <v>-0.48899999999999999</v>
      </c>
      <c r="D23" s="2">
        <v>-0.13200000000000001</v>
      </c>
    </row>
    <row r="24" spans="2:4" x14ac:dyDescent="0.25">
      <c r="B24" s="1" t="s">
        <v>7</v>
      </c>
      <c r="C24" s="2">
        <v>-0.496</v>
      </c>
      <c r="D24" s="2">
        <v>-0.124</v>
      </c>
    </row>
    <row r="25" spans="2:4" x14ac:dyDescent="0.25">
      <c r="B25" s="1" t="s">
        <v>8</v>
      </c>
      <c r="C25" s="2">
        <v>-0.13600000000000001</v>
      </c>
      <c r="D25" s="2">
        <v>0.46300000000000002</v>
      </c>
    </row>
    <row r="26" spans="2:4" x14ac:dyDescent="0.25">
      <c r="B26" s="1" t="s">
        <v>9</v>
      </c>
      <c r="C26" s="2">
        <v>-7.1999999999999995E-2</v>
      </c>
      <c r="D26" s="2">
        <v>0.496</v>
      </c>
    </row>
    <row r="27" spans="2:4" x14ac:dyDescent="0.25">
      <c r="B27" s="1" t="s">
        <v>10</v>
      </c>
      <c r="C27" s="2">
        <v>-0.47099999999999997</v>
      </c>
      <c r="D27" s="2">
        <v>-0.13400000000000001</v>
      </c>
    </row>
    <row r="28" spans="2:4" x14ac:dyDescent="0.25">
      <c r="B28" s="1" t="s">
        <v>11</v>
      </c>
      <c r="C28" s="2">
        <v>-8.7999999999999995E-2</v>
      </c>
      <c r="D28" s="2">
        <v>0.49399999999999999</v>
      </c>
    </row>
    <row r="29" spans="2:4" x14ac:dyDescent="0.25">
      <c r="B29" s="1" t="s">
        <v>12</v>
      </c>
      <c r="C29" s="2">
        <v>-0.16900000000000001</v>
      </c>
      <c r="D29" s="2">
        <v>0.49</v>
      </c>
    </row>
    <row r="30" spans="2:4" x14ac:dyDescent="0.25">
      <c r="B30" s="1" t="s">
        <v>13</v>
      </c>
      <c r="C30" s="2">
        <v>-0.48299999999999998</v>
      </c>
      <c r="D30" s="2">
        <v>-7.2999999999999995E-2</v>
      </c>
    </row>
    <row r="32" spans="2:4" x14ac:dyDescent="0.25">
      <c r="B32" s="12" t="s">
        <v>42</v>
      </c>
    </row>
    <row r="34" spans="2:23" ht="30" x14ac:dyDescent="0.25">
      <c r="B34" s="3" t="s">
        <v>14</v>
      </c>
      <c r="C34" s="13" t="s">
        <v>6</v>
      </c>
      <c r="D34" s="13" t="s">
        <v>7</v>
      </c>
      <c r="E34" s="13" t="s">
        <v>8</v>
      </c>
      <c r="F34" s="13" t="s">
        <v>9</v>
      </c>
      <c r="G34" s="13" t="s">
        <v>10</v>
      </c>
      <c r="H34" s="13" t="s">
        <v>11</v>
      </c>
      <c r="I34" s="13" t="s">
        <v>12</v>
      </c>
      <c r="J34" s="13" t="s">
        <v>13</v>
      </c>
      <c r="L34" s="1" t="s">
        <v>31</v>
      </c>
      <c r="M34" s="1" t="s">
        <v>32</v>
      </c>
      <c r="N34" s="1" t="s">
        <v>33</v>
      </c>
      <c r="O34" s="1" t="s">
        <v>34</v>
      </c>
      <c r="P34" s="1" t="s">
        <v>35</v>
      </c>
      <c r="Q34" s="1" t="s">
        <v>36</v>
      </c>
      <c r="R34" s="1" t="s">
        <v>37</v>
      </c>
      <c r="S34" s="1" t="s">
        <v>38</v>
      </c>
      <c r="T34" s="1"/>
      <c r="V34" s="1" t="s">
        <v>40</v>
      </c>
      <c r="W34" s="1" t="s">
        <v>39</v>
      </c>
    </row>
    <row r="35" spans="2:23" x14ac:dyDescent="0.25">
      <c r="B35" s="3" t="s">
        <v>15</v>
      </c>
      <c r="C35" s="13"/>
      <c r="D35" s="13"/>
      <c r="E35" s="13"/>
      <c r="F35" s="13"/>
      <c r="G35" s="13"/>
      <c r="H35" s="13"/>
      <c r="I35" s="13"/>
      <c r="J35" s="13"/>
      <c r="L35" s="1"/>
      <c r="M35" s="1"/>
      <c r="N35" s="1"/>
      <c r="O35" s="1"/>
      <c r="P35" s="1"/>
      <c r="Q35" s="1"/>
      <c r="R35" s="1"/>
      <c r="S35" s="1"/>
      <c r="T35" s="1"/>
    </row>
    <row r="36" spans="2:23" x14ac:dyDescent="0.25">
      <c r="B36" s="4" t="s">
        <v>16</v>
      </c>
      <c r="C36" s="5">
        <v>6</v>
      </c>
      <c r="D36" s="5">
        <v>9</v>
      </c>
      <c r="E36" s="5">
        <v>8</v>
      </c>
      <c r="F36" s="5">
        <v>7</v>
      </c>
      <c r="G36" s="5">
        <v>6</v>
      </c>
      <c r="H36" s="5">
        <v>7</v>
      </c>
      <c r="I36" s="5">
        <v>9</v>
      </c>
      <c r="J36" s="5">
        <v>6</v>
      </c>
      <c r="L36" s="9">
        <f>(C36-C$47)/C$48</f>
        <v>0.23354968324845718</v>
      </c>
      <c r="M36" s="9">
        <f>(D36-D$47)/D$48</f>
        <v>0.90618313999526545</v>
      </c>
      <c r="N36" s="9">
        <f t="shared" ref="N36:P36" si="0">(E36-E$47)/E$48</f>
        <v>0.69614322133838602</v>
      </c>
      <c r="O36" s="9">
        <f t="shared" si="0"/>
        <v>0.72419640406085684</v>
      </c>
      <c r="P36" s="9">
        <f t="shared" si="0"/>
        <v>0.39139684383206508</v>
      </c>
      <c r="Q36" s="9">
        <f t="shared" ref="Q36" si="1">(H36-H$47)/H$48</f>
        <v>0.52179393208720348</v>
      </c>
      <c r="R36" s="9">
        <f t="shared" ref="R36" si="2">(I36-I$47)/I$48</f>
        <v>1.2247448713915892</v>
      </c>
      <c r="S36" s="9">
        <f>(J36-J$47)/J$48</f>
        <v>0.33129457822453967</v>
      </c>
      <c r="T36" s="9"/>
      <c r="U36" s="4" t="s">
        <v>16</v>
      </c>
      <c r="V36" s="9">
        <f>D$23*$L36+D$24*$M36+D$25*$N36+D$26*$O36+D$27*$P36+D$28*$Q36+D$29*$R36+D$30*$S36</f>
        <v>1.3195799684947176</v>
      </c>
      <c r="W36" s="9">
        <f>C$23*$L36+C$24*$M36+C$25*$N36+C$26*$O36+C$27*$P36+C$28*$Q36+C$29*$R36+C$30*$S36</f>
        <v>-1.3077531957567572</v>
      </c>
    </row>
    <row r="37" spans="2:23" x14ac:dyDescent="0.25">
      <c r="B37" s="4" t="s">
        <v>17</v>
      </c>
      <c r="C37" s="5">
        <v>7</v>
      </c>
      <c r="D37" s="5">
        <v>9</v>
      </c>
      <c r="E37" s="5">
        <v>5</v>
      </c>
      <c r="F37" s="5">
        <v>3</v>
      </c>
      <c r="G37" s="5">
        <v>7</v>
      </c>
      <c r="H37" s="5">
        <v>5</v>
      </c>
      <c r="I37" s="5">
        <v>4</v>
      </c>
      <c r="J37" s="5">
        <v>7</v>
      </c>
      <c r="L37" s="9">
        <f t="shared" ref="L37:L45" si="3">(C37-C$47)/C$48</f>
        <v>0.81742389136959959</v>
      </c>
      <c r="M37" s="9">
        <f t="shared" ref="M37:M45" si="4">(D37-D$47)/D$48</f>
        <v>0.90618313999526545</v>
      </c>
      <c r="N37" s="9">
        <f t="shared" ref="N37:N45" si="5">(E37-E$47)/E$48</f>
        <v>-0.79559225295815506</v>
      </c>
      <c r="O37" s="9">
        <f t="shared" ref="O37:O45" si="6">(F37-F$47)/F$48</f>
        <v>-0.885128938296603</v>
      </c>
      <c r="P37" s="9">
        <f t="shared" ref="P37:P45" si="7">(G37-G$47)/G$48</f>
        <v>0.88064289862214651</v>
      </c>
      <c r="Q37" s="9">
        <f t="shared" ref="Q37:Q45" si="8">(H37-H$47)/H$48</f>
        <v>-0.3478626213914689</v>
      </c>
      <c r="R37" s="9">
        <f t="shared" ref="R37:R45" si="9">(I37-I$47)/I$48</f>
        <v>-0.81649658092772615</v>
      </c>
      <c r="S37" s="9">
        <f t="shared" ref="S37:S44" si="10">(J37-J$47)/J$48</f>
        <v>0.99388373467361901</v>
      </c>
      <c r="T37" s="9"/>
      <c r="U37" s="4" t="s">
        <v>17</v>
      </c>
      <c r="V37" s="9">
        <f t="shared" ref="V37:V45" si="11">D$23*$L37+D$24*$M37+D$25*$N37+D$26*$O37+D$27*$P37+D$28*$Q37+D$29*$R37+D$30*$S37</f>
        <v>-1.7901369502034543</v>
      </c>
      <c r="W37" s="9">
        <f t="shared" ref="W37:W45" si="12">C$23*L37+C$24*M37+C$25*N37+C$26*O37+C$27*P37+C$28*Q37+C$29*R37+C$30*S37</f>
        <v>-1.4034861065968756</v>
      </c>
    </row>
    <row r="38" spans="2:23" x14ac:dyDescent="0.25">
      <c r="B38" s="4" t="s">
        <v>18</v>
      </c>
      <c r="C38" s="5">
        <v>6</v>
      </c>
      <c r="D38" s="5">
        <v>8</v>
      </c>
      <c r="E38" s="5">
        <v>5</v>
      </c>
      <c r="F38" s="5">
        <v>3</v>
      </c>
      <c r="G38" s="5">
        <v>7</v>
      </c>
      <c r="H38" s="5">
        <v>4</v>
      </c>
      <c r="I38" s="5">
        <v>4</v>
      </c>
      <c r="J38" s="5">
        <v>6</v>
      </c>
      <c r="L38" s="9">
        <f t="shared" si="3"/>
        <v>0.23354968324845718</v>
      </c>
      <c r="M38" s="9">
        <f t="shared" si="4"/>
        <v>0.54370988399715925</v>
      </c>
      <c r="N38" s="9">
        <f t="shared" si="5"/>
        <v>-0.79559225295815506</v>
      </c>
      <c r="O38" s="9">
        <f t="shared" si="6"/>
        <v>-0.885128938296603</v>
      </c>
      <c r="P38" s="9">
        <f t="shared" si="7"/>
        <v>0.88064289862214651</v>
      </c>
      <c r="Q38" s="9">
        <f t="shared" si="8"/>
        <v>-0.78269089813080506</v>
      </c>
      <c r="R38" s="9">
        <f t="shared" si="9"/>
        <v>-0.81649658092772615</v>
      </c>
      <c r="S38" s="9">
        <f t="shared" si="10"/>
        <v>0.33129457822453967</v>
      </c>
      <c r="T38" s="9"/>
      <c r="U38" s="4" t="s">
        <v>18</v>
      </c>
      <c r="V38" s="9">
        <f t="shared" si="11"/>
        <v>-1.8345550312761476</v>
      </c>
      <c r="W38" s="9">
        <f t="shared" si="12"/>
        <v>-0.57988943293260908</v>
      </c>
    </row>
    <row r="39" spans="2:23" x14ac:dyDescent="0.25">
      <c r="B39" s="4" t="s">
        <v>19</v>
      </c>
      <c r="C39" s="5">
        <v>5</v>
      </c>
      <c r="D39" s="5">
        <v>5</v>
      </c>
      <c r="E39" s="5">
        <v>7</v>
      </c>
      <c r="F39" s="5">
        <v>2</v>
      </c>
      <c r="G39" s="5">
        <v>4</v>
      </c>
      <c r="H39" s="5">
        <v>4</v>
      </c>
      <c r="I39" s="5">
        <v>3</v>
      </c>
      <c r="J39" s="5">
        <v>4</v>
      </c>
      <c r="L39" s="9">
        <f t="shared" si="3"/>
        <v>-0.35032452487268523</v>
      </c>
      <c r="M39" s="9">
        <f t="shared" si="4"/>
        <v>-0.54370988399715925</v>
      </c>
      <c r="N39" s="9">
        <f t="shared" si="5"/>
        <v>0.19889806323953899</v>
      </c>
      <c r="O39" s="9">
        <f t="shared" si="6"/>
        <v>-1.287460273885968</v>
      </c>
      <c r="P39" s="9">
        <f t="shared" si="7"/>
        <v>-0.58709526574809778</v>
      </c>
      <c r="Q39" s="9">
        <f t="shared" si="8"/>
        <v>-0.78269089813080506</v>
      </c>
      <c r="R39" s="9">
        <f t="shared" si="9"/>
        <v>-1.2247448713915892</v>
      </c>
      <c r="S39" s="9">
        <f t="shared" si="10"/>
        <v>-0.99388373467361901</v>
      </c>
      <c r="T39" s="9"/>
      <c r="U39" s="4" t="s">
        <v>19</v>
      </c>
      <c r="V39" s="9">
        <f t="shared" si="11"/>
        <v>-1.2683776420857684</v>
      </c>
      <c r="W39" s="9">
        <f t="shared" si="12"/>
        <v>1.5390621945599479</v>
      </c>
    </row>
    <row r="40" spans="2:23" x14ac:dyDescent="0.25">
      <c r="B40" s="4" t="s">
        <v>20</v>
      </c>
      <c r="C40" s="5">
        <v>6</v>
      </c>
      <c r="D40" s="5">
        <v>7</v>
      </c>
      <c r="E40" s="5">
        <v>9</v>
      </c>
      <c r="F40" s="5">
        <v>9</v>
      </c>
      <c r="G40" s="5">
        <v>7</v>
      </c>
      <c r="H40" s="5">
        <v>8</v>
      </c>
      <c r="I40" s="5">
        <v>9</v>
      </c>
      <c r="J40" s="5">
        <v>5</v>
      </c>
      <c r="L40" s="9">
        <f t="shared" si="3"/>
        <v>0.23354968324845718</v>
      </c>
      <c r="M40" s="9">
        <f t="shared" si="4"/>
        <v>0.18123662799905307</v>
      </c>
      <c r="N40" s="9">
        <f t="shared" si="5"/>
        <v>1.1933883794372331</v>
      </c>
      <c r="O40" s="9">
        <f t="shared" si="6"/>
        <v>1.5288590752395868</v>
      </c>
      <c r="P40" s="9">
        <f t="shared" si="7"/>
        <v>0.88064289862214651</v>
      </c>
      <c r="Q40" s="9">
        <f t="shared" si="8"/>
        <v>0.9566222088265397</v>
      </c>
      <c r="R40" s="9">
        <f t="shared" si="9"/>
        <v>1.2247448713915892</v>
      </c>
      <c r="S40" s="9">
        <f t="shared" si="10"/>
        <v>-0.33129457822453967</v>
      </c>
      <c r="T40" s="9"/>
      <c r="U40" s="4" t="s">
        <v>20</v>
      </c>
      <c r="V40" s="9">
        <f t="shared" si="11"/>
        <v>2.2364257348748078</v>
      </c>
      <c r="W40" s="9">
        <f t="shared" si="12"/>
        <v>-1.0224099972272322</v>
      </c>
    </row>
    <row r="41" spans="2:23" x14ac:dyDescent="0.25">
      <c r="B41" s="4" t="s">
        <v>21</v>
      </c>
      <c r="C41" s="5">
        <v>8</v>
      </c>
      <c r="D41" s="5">
        <v>9</v>
      </c>
      <c r="E41" s="5">
        <v>9</v>
      </c>
      <c r="F41" s="5">
        <v>7</v>
      </c>
      <c r="G41" s="5">
        <v>7</v>
      </c>
      <c r="H41" s="5">
        <v>7</v>
      </c>
      <c r="I41" s="5">
        <v>8</v>
      </c>
      <c r="J41" s="5">
        <v>8</v>
      </c>
      <c r="L41" s="9">
        <f t="shared" si="3"/>
        <v>1.401298099490742</v>
      </c>
      <c r="M41" s="9">
        <f t="shared" si="4"/>
        <v>0.90618313999526545</v>
      </c>
      <c r="N41" s="9">
        <f t="shared" si="5"/>
        <v>1.1933883794372331</v>
      </c>
      <c r="O41" s="9">
        <f t="shared" si="6"/>
        <v>0.72419640406085684</v>
      </c>
      <c r="P41" s="9">
        <f t="shared" si="7"/>
        <v>0.88064289862214651</v>
      </c>
      <c r="Q41" s="9">
        <f t="shared" si="8"/>
        <v>0.52179393208720348</v>
      </c>
      <c r="R41" s="9">
        <f t="shared" si="9"/>
        <v>0.81649658092772615</v>
      </c>
      <c r="S41" s="9">
        <f t="shared" si="10"/>
        <v>1.6564728911226982</v>
      </c>
      <c r="T41" s="9"/>
      <c r="U41" s="4" t="s">
        <v>21</v>
      </c>
      <c r="V41" s="9">
        <f t="shared" si="11"/>
        <v>1.0333230352397729</v>
      </c>
      <c r="W41" s="9">
        <f t="shared" si="12"/>
        <v>-2.7479095686482236</v>
      </c>
    </row>
    <row r="42" spans="2:23" x14ac:dyDescent="0.25">
      <c r="B42" s="4" t="s">
        <v>22</v>
      </c>
      <c r="C42" s="5">
        <v>2</v>
      </c>
      <c r="D42" s="5">
        <v>1</v>
      </c>
      <c r="E42" s="5">
        <v>5</v>
      </c>
      <c r="F42" s="5">
        <v>6</v>
      </c>
      <c r="G42" s="5">
        <v>2</v>
      </c>
      <c r="H42" s="5">
        <v>4</v>
      </c>
      <c r="I42" s="5">
        <v>5</v>
      </c>
      <c r="J42" s="5">
        <v>3</v>
      </c>
      <c r="L42" s="9">
        <f t="shared" si="3"/>
        <v>-2.1019471492361124</v>
      </c>
      <c r="M42" s="9">
        <f>(D42-D$47)/D$48</f>
        <v>-1.9936029079895838</v>
      </c>
      <c r="N42" s="9">
        <f t="shared" si="5"/>
        <v>-0.79559225295815506</v>
      </c>
      <c r="O42" s="9">
        <f>(F42-F$47)/F$48</f>
        <v>0.32186506847149188</v>
      </c>
      <c r="P42" s="9">
        <f t="shared" si="7"/>
        <v>-1.5655873753282608</v>
      </c>
      <c r="Q42" s="9">
        <f t="shared" si="8"/>
        <v>-0.78269089813080506</v>
      </c>
      <c r="R42" s="9">
        <f t="shared" si="9"/>
        <v>-0.40824829046386307</v>
      </c>
      <c r="S42" s="9">
        <f t="shared" si="10"/>
        <v>-1.6564728911226982</v>
      </c>
      <c r="T42" s="9"/>
      <c r="U42" s="4" t="s">
        <v>22</v>
      </c>
      <c r="V42" s="9">
        <f t="shared" si="11"/>
        <v>5.9969908474142783E-2</v>
      </c>
      <c r="W42" s="9">
        <f t="shared" si="12"/>
        <v>3.777044280127432</v>
      </c>
    </row>
    <row r="43" spans="2:23" x14ac:dyDescent="0.25">
      <c r="B43" s="4" t="s">
        <v>23</v>
      </c>
      <c r="C43" s="5">
        <v>7</v>
      </c>
      <c r="D43" s="5">
        <v>8</v>
      </c>
      <c r="E43" s="5">
        <v>3</v>
      </c>
      <c r="F43" s="5">
        <v>2</v>
      </c>
      <c r="G43" s="5">
        <v>6</v>
      </c>
      <c r="H43" s="5">
        <v>2</v>
      </c>
      <c r="I43" s="5">
        <v>3</v>
      </c>
      <c r="J43" s="5">
        <v>6</v>
      </c>
      <c r="L43" s="9">
        <f t="shared" si="3"/>
        <v>0.81742389136959959</v>
      </c>
      <c r="M43" s="9">
        <f t="shared" si="4"/>
        <v>0.54370988399715925</v>
      </c>
      <c r="N43" s="9">
        <f t="shared" si="5"/>
        <v>-1.7900825691558491</v>
      </c>
      <c r="O43" s="9">
        <f t="shared" si="6"/>
        <v>-1.287460273885968</v>
      </c>
      <c r="P43" s="9">
        <f t="shared" si="7"/>
        <v>0.39139684383206508</v>
      </c>
      <c r="Q43" s="9">
        <f t="shared" si="8"/>
        <v>-1.6523474516094776</v>
      </c>
      <c r="R43" s="9">
        <f t="shared" si="9"/>
        <v>-1.2247448713915892</v>
      </c>
      <c r="S43" s="9">
        <f t="shared" si="10"/>
        <v>0.33129457822453967</v>
      </c>
      <c r="T43" s="9"/>
      <c r="U43" s="4" t="s">
        <v>23</v>
      </c>
      <c r="V43" s="9">
        <f t="shared" si="11"/>
        <v>-3.1357248140038814</v>
      </c>
      <c r="W43" s="9">
        <f t="shared" si="12"/>
        <v>-0.32522675193788275</v>
      </c>
    </row>
    <row r="44" spans="2:23" x14ac:dyDescent="0.25">
      <c r="B44" s="4" t="s">
        <v>24</v>
      </c>
      <c r="C44" s="5">
        <v>4</v>
      </c>
      <c r="D44" s="5">
        <v>3</v>
      </c>
      <c r="E44" s="5">
        <v>8</v>
      </c>
      <c r="F44" s="5">
        <v>6</v>
      </c>
      <c r="G44" s="5">
        <v>2</v>
      </c>
      <c r="H44" s="5">
        <v>9</v>
      </c>
      <c r="I44" s="5">
        <v>7</v>
      </c>
      <c r="J44" s="5">
        <v>4</v>
      </c>
      <c r="L44" s="9">
        <f t="shared" si="3"/>
        <v>-0.93419873299382772</v>
      </c>
      <c r="M44" s="9">
        <f t="shared" si="4"/>
        <v>-1.2686563959933717</v>
      </c>
      <c r="N44" s="9">
        <f t="shared" si="5"/>
        <v>0.69614322133838602</v>
      </c>
      <c r="O44" s="9">
        <f t="shared" si="6"/>
        <v>0.32186506847149188</v>
      </c>
      <c r="P44" s="9">
        <f t="shared" si="7"/>
        <v>-1.5655873753282608</v>
      </c>
      <c r="Q44" s="9">
        <f t="shared" si="8"/>
        <v>1.391450485565876</v>
      </c>
      <c r="R44" s="9">
        <f t="shared" si="9"/>
        <v>0.40824829046386307</v>
      </c>
      <c r="S44" s="9">
        <f t="shared" si="10"/>
        <v>-0.99388373467361901</v>
      </c>
      <c r="T44" s="9"/>
      <c r="U44" s="4" t="s">
        <v>24</v>
      </c>
      <c r="V44" s="9">
        <f t="shared" si="11"/>
        <v>1.9323474344218929</v>
      </c>
      <c r="W44" s="9">
        <f t="shared" si="12"/>
        <v>1.994222883623505</v>
      </c>
    </row>
    <row r="45" spans="2:23" x14ac:dyDescent="0.25">
      <c r="B45" s="4" t="s">
        <v>25</v>
      </c>
      <c r="C45" s="5">
        <v>5</v>
      </c>
      <c r="D45" s="5">
        <v>6</v>
      </c>
      <c r="E45" s="5">
        <v>7</v>
      </c>
      <c r="F45" s="5">
        <v>7</v>
      </c>
      <c r="G45" s="5">
        <v>4</v>
      </c>
      <c r="H45" s="5">
        <v>8</v>
      </c>
      <c r="I45" s="5">
        <v>8</v>
      </c>
      <c r="J45" s="5">
        <v>6</v>
      </c>
      <c r="L45" s="9">
        <f t="shared" si="3"/>
        <v>-0.35032452487268523</v>
      </c>
      <c r="M45" s="9">
        <f t="shared" si="4"/>
        <v>-0.18123662799905307</v>
      </c>
      <c r="N45" s="9">
        <f t="shared" si="5"/>
        <v>0.19889806323953899</v>
      </c>
      <c r="O45" s="9">
        <f t="shared" si="6"/>
        <v>0.72419640406085684</v>
      </c>
      <c r="P45" s="9">
        <f t="shared" si="7"/>
        <v>-0.58709526574809778</v>
      </c>
      <c r="Q45" s="9">
        <f t="shared" si="8"/>
        <v>0.9566222088265397</v>
      </c>
      <c r="R45" s="9">
        <f t="shared" si="9"/>
        <v>0.81649658092772615</v>
      </c>
      <c r="S45" s="9">
        <f>(J45-J$47)/J$48</f>
        <v>0.33129457822453967</v>
      </c>
      <c r="T45" s="9"/>
      <c r="U45" s="4" t="s">
        <v>25</v>
      </c>
      <c r="V45" s="9">
        <f t="shared" si="11"/>
        <v>1.4471483560639187</v>
      </c>
      <c r="W45" s="9">
        <f t="shared" si="12"/>
        <v>7.634569478869449E-2</v>
      </c>
    </row>
    <row r="47" spans="2:23" x14ac:dyDescent="0.25">
      <c r="B47" s="6" t="s">
        <v>26</v>
      </c>
      <c r="C47" s="2">
        <f>AVERAGE(C36:C45)</f>
        <v>5.6</v>
      </c>
      <c r="D47" s="2">
        <f t="shared" ref="D47:J47" si="13">AVERAGE(D36:D45)</f>
        <v>6.5</v>
      </c>
      <c r="E47" s="2">
        <f t="shared" si="13"/>
        <v>6.6</v>
      </c>
      <c r="F47" s="2">
        <f t="shared" si="13"/>
        <v>5.2</v>
      </c>
      <c r="G47" s="2">
        <f t="shared" si="13"/>
        <v>5.2</v>
      </c>
      <c r="H47" s="2">
        <f t="shared" si="13"/>
        <v>5.8</v>
      </c>
      <c r="I47" s="2">
        <f t="shared" si="13"/>
        <v>6</v>
      </c>
      <c r="J47" s="2">
        <f t="shared" si="13"/>
        <v>5.5</v>
      </c>
    </row>
    <row r="48" spans="2:23" x14ac:dyDescent="0.25">
      <c r="B48" s="6" t="s">
        <v>27</v>
      </c>
      <c r="C48" s="7">
        <f>STDEV(C36:C45)</f>
        <v>1.7126976771553499</v>
      </c>
      <c r="D48" s="7">
        <f t="shared" ref="D48:J48" si="14">STDEV(D36:D45)</f>
        <v>2.7588242262078082</v>
      </c>
      <c r="E48" s="7">
        <f t="shared" si="14"/>
        <v>2.0110804171997803</v>
      </c>
      <c r="F48" s="7">
        <f t="shared" si="14"/>
        <v>2.4855135843076339</v>
      </c>
      <c r="G48" s="7">
        <f t="shared" si="14"/>
        <v>2.0439612955674531</v>
      </c>
      <c r="H48" s="7">
        <f t="shared" si="14"/>
        <v>2.2997584414213792</v>
      </c>
      <c r="I48" s="7">
        <f t="shared" si="14"/>
        <v>2.4494897427831779</v>
      </c>
      <c r="J48" s="7">
        <f t="shared" si="14"/>
        <v>1.509230856356236</v>
      </c>
    </row>
    <row r="50" spans="2:10" x14ac:dyDescent="0.25">
      <c r="B50" s="6" t="s">
        <v>28</v>
      </c>
      <c r="C50" s="8">
        <f>_xlfn.STDEV.S(C36:C45)</f>
        <v>1.7126976771553499</v>
      </c>
      <c r="D50" s="8">
        <f t="shared" ref="D50:J50" si="15">_xlfn.STDEV.S(D36:D45)</f>
        <v>2.7588242262078082</v>
      </c>
      <c r="E50" s="8">
        <f t="shared" si="15"/>
        <v>2.0110804171997803</v>
      </c>
      <c r="F50" s="8">
        <f t="shared" si="15"/>
        <v>2.4855135843076339</v>
      </c>
      <c r="G50" s="8">
        <f t="shared" si="15"/>
        <v>2.0439612955674531</v>
      </c>
      <c r="H50" s="8">
        <f t="shared" si="15"/>
        <v>2.2997584414213792</v>
      </c>
      <c r="I50" s="8">
        <f t="shared" si="15"/>
        <v>2.4494897427831779</v>
      </c>
      <c r="J50" s="8">
        <f t="shared" si="15"/>
        <v>1.509230856356236</v>
      </c>
    </row>
    <row r="51" spans="2:10" x14ac:dyDescent="0.25">
      <c r="B51" s="6" t="s">
        <v>29</v>
      </c>
      <c r="C51" s="8">
        <f>_xlfn.STDEV.P(C36:C45)</f>
        <v>1.6248076809271921</v>
      </c>
      <c r="D51" s="8">
        <f t="shared" ref="D51:J51" si="16">_xlfn.STDEV.P(D36:D45)</f>
        <v>2.6172504656604803</v>
      </c>
      <c r="E51" s="8">
        <f t="shared" si="16"/>
        <v>1.9078784028338913</v>
      </c>
      <c r="F51" s="8">
        <f t="shared" si="16"/>
        <v>2.3579652245103193</v>
      </c>
      <c r="G51" s="8">
        <f t="shared" si="16"/>
        <v>1.9390719429665315</v>
      </c>
      <c r="H51" s="8">
        <f t="shared" si="16"/>
        <v>2.1817424229271429</v>
      </c>
      <c r="I51" s="8">
        <f t="shared" si="16"/>
        <v>2.3237900077244502</v>
      </c>
      <c r="J51" s="8">
        <f t="shared" si="16"/>
        <v>1.4317821063276353</v>
      </c>
    </row>
    <row r="52" spans="2:10" x14ac:dyDescent="0.25">
      <c r="B52" s="6" t="s">
        <v>30</v>
      </c>
    </row>
  </sheetData>
  <mergeCells count="8">
    <mergeCell ref="I34:I35"/>
    <mergeCell ref="J34:J35"/>
    <mergeCell ref="C34:C35"/>
    <mergeCell ref="D34:D35"/>
    <mergeCell ref="E34:E35"/>
    <mergeCell ref="F34:F35"/>
    <mergeCell ref="G34:G35"/>
    <mergeCell ref="H34:H35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Ramón Fernández de Caleya</dc:creator>
  <cp:lastModifiedBy>Ramon Fernandez de Caleya Dalmau</cp:lastModifiedBy>
  <dcterms:created xsi:type="dcterms:W3CDTF">2017-08-30T11:55:28Z</dcterms:created>
  <dcterms:modified xsi:type="dcterms:W3CDTF">2020-09-21T04:57:05Z</dcterms:modified>
</cp:coreProperties>
</file>