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codeName="ThisWorkbook"/>
  <mc:AlternateContent xmlns:mc="http://schemas.openxmlformats.org/markup-compatibility/2006">
    <mc:Choice Requires="x15">
      <x15ac:absPath xmlns:x15ac="http://schemas.microsoft.com/office/spreadsheetml/2010/11/ac" url="https://universidadfv-my.sharepoint.com/personal/9202069_alumnos_ufv_es/Documents/CIBER/ORGANIZ.EMPRESAS/ORGA I/PRÉSTAMOS/"/>
    </mc:Choice>
  </mc:AlternateContent>
  <xr:revisionPtr revIDLastSave="48" documentId="14_{33C55B57-3CBF-4437-BF93-41852180FDA2}" xr6:coauthVersionLast="47" xr6:coauthVersionMax="47" xr10:uidLastSave="{8A6B7969-3B95-4790-ABBF-3EA8AB7FA0AD}"/>
  <bookViews>
    <workbookView xWindow="-120" yWindow="-120" windowWidth="29040" windowHeight="15720" activeTab="1" xr2:uid="{00000000-000D-0000-FFFF-FFFF00000000}"/>
  </bookViews>
  <sheets>
    <sheet name="-AYUDA-" sheetId="1" r:id="rId1"/>
    <sheet name="Cálculo de TIR y VAN" sheetId="8" r:id="rId2"/>
    <sheet name="Auxiliar cálculos interés" sheetId="10" state="hidden"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2" i="8" l="1"/>
  <c r="L16" i="8"/>
  <c r="I16" i="8"/>
  <c r="B20" i="10"/>
  <c r="B19" i="10"/>
  <c r="B18" i="10"/>
  <c r="B17" i="10"/>
  <c r="B16" i="10"/>
  <c r="B15" i="10"/>
  <c r="B13" i="8"/>
  <c r="D13" i="8" l="1"/>
  <c r="L17" i="8"/>
  <c r="I17" i="8"/>
  <c r="K15" i="8"/>
  <c r="H21" i="8" s="1"/>
  <c r="H15" i="8"/>
  <c r="H20" i="8" s="1"/>
  <c r="H24" i="8" l="1"/>
</calcChain>
</file>

<file path=xl/sharedStrings.xml><?xml version="1.0" encoding="utf-8"?>
<sst xmlns="http://schemas.openxmlformats.org/spreadsheetml/2006/main" count="33" uniqueCount="29">
  <si>
    <t>Ayuda</t>
  </si>
  <si>
    <t>FLUJO DE FONDOS</t>
  </si>
  <si>
    <t>VAN</t>
  </si>
  <si>
    <t>TEA de inversión alternativa</t>
  </si>
  <si>
    <t>TIR Anual</t>
  </si>
  <si>
    <t xml:space="preserve">Periodicidad </t>
  </si>
  <si>
    <t>Anual</t>
  </si>
  <si>
    <t>Semestral</t>
  </si>
  <si>
    <t>Cuatrimestral</t>
  </si>
  <si>
    <t>Trimestral</t>
  </si>
  <si>
    <t>Mensual</t>
  </si>
  <si>
    <t>Quincenal</t>
  </si>
  <si>
    <t>Tabla Auxiliar</t>
  </si>
  <si>
    <t>Cantidad de períodos</t>
  </si>
  <si>
    <t>Tabla Auxiliar II</t>
  </si>
  <si>
    <t>Tasa Efectiva Anual</t>
  </si>
  <si>
    <t>Tasa Efectiva Semestral</t>
  </si>
  <si>
    <t>Tasa Efectiva Cuatrimestral</t>
  </si>
  <si>
    <t>Tasa Efectiva Trimestral</t>
  </si>
  <si>
    <t>Tasa Efectiva Bimestral</t>
  </si>
  <si>
    <t>Tasa Efectiva Mensual</t>
  </si>
  <si>
    <t>PERÍODO</t>
  </si>
  <si>
    <t>Periodicidad</t>
  </si>
  <si>
    <t>Cantidad en un año</t>
  </si>
  <si>
    <t>Tasa</t>
  </si>
  <si>
    <t>días/360</t>
  </si>
  <si>
    <t>Decisión entre proyectos-  Comparación de VAN</t>
  </si>
  <si>
    <t>Decisión de realizar los proyectos versus no hacerlos - comparación de TIR vs rendimiento de mercado</t>
  </si>
  <si>
    <t>INTERÉS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</si>
</sst>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quot;$&quot;\ #,##0.00;[Red]\-&quot;$&quot;\ #,##0.00"/>
    <numFmt numFmtId="165" formatCode="&quot;$&quot;\ #,##0.00;[Red]&quot;$&quot;\ \-#,##0.00"/>
    <numFmt numFmtId="166" formatCode="_ &quot;$&quot;\ * #,##0.00_ ;_ &quot;$&quot;\ * \-#,##0.00_ ;_ &quot;$&quot;\ * &quot;-&quot;??_ ;_ @_ "/>
    <numFmt numFmtId="167" formatCode="_ * #,##0.00_ ;_ * \-#,##0.00_ ;_ * &quot;-&quot;??_ ;_ @_ "/>
    <numFmt numFmtId="168" formatCode="0.000%"/>
    <numFmt numFmtId="169" formatCode="&quot;$&quot;\ #,##0.00"/>
    <numFmt numFmtId="170" formatCode="&quot;$&quot;#,##0.00_);[Red]\(&quot;$&quot;#,##0.00\)"/>
    <numFmt numFmtId="171" formatCode="General;;"/>
  </numFmts>
  <fonts count="21" x14ac:knownFonts="1">
    <font>
      <sz val="10"/>
      <name val="Courier New"/>
      <family val="3"/>
    </font>
    <font>
      <sz val="11"/>
      <color theme="1"/>
      <name val="Calibri"/>
      <family val="2"/>
      <scheme val="minor"/>
    </font>
    <font>
      <sz val="12"/>
      <color theme="1"/>
      <name val="Calibri"/>
      <family val="2"/>
      <scheme val="minor"/>
    </font>
    <font>
      <sz val="10"/>
      <name val="Courier New"/>
      <family val="3"/>
    </font>
    <font>
      <b/>
      <sz val="22"/>
      <color theme="1" tint="0.249977111117893"/>
      <name val="Calibri"/>
      <family val="2"/>
      <scheme val="minor"/>
    </font>
    <font>
      <b/>
      <sz val="12"/>
      <name val="Calibri"/>
      <family val="2"/>
    </font>
    <font>
      <b/>
      <sz val="14"/>
      <color rgb="FF1A5AE6"/>
      <name val="Calibri"/>
      <family val="2"/>
      <scheme val="minor"/>
    </font>
    <font>
      <b/>
      <sz val="16"/>
      <color theme="1" tint="0.249977111117893"/>
      <name val="Calibri"/>
      <family val="2"/>
      <scheme val="minor"/>
    </font>
    <font>
      <sz val="10"/>
      <name val="Calibri"/>
      <family val="2"/>
    </font>
    <font>
      <i/>
      <sz val="10"/>
      <name val="Calibri"/>
      <family val="2"/>
      <scheme val="minor"/>
    </font>
    <font>
      <b/>
      <i/>
      <sz val="9"/>
      <name val="Calibri"/>
      <family val="2"/>
    </font>
    <font>
      <sz val="14"/>
      <color theme="1" tint="0.34998626667073579"/>
      <name val="Calibri"/>
      <family val="2"/>
      <scheme val="minor"/>
    </font>
    <font>
      <b/>
      <i/>
      <sz val="14"/>
      <color theme="1" tint="0.34998626667073579"/>
      <name val="Calibri"/>
      <family val="2"/>
      <scheme val="minor"/>
    </font>
    <font>
      <b/>
      <i/>
      <sz val="10"/>
      <name val="Courier New"/>
      <family val="3"/>
    </font>
    <font>
      <sz val="10"/>
      <name val="Calibri"/>
      <family val="2"/>
      <scheme val="minor"/>
    </font>
    <font>
      <sz val="11"/>
      <name val="Courier New"/>
      <family val="3"/>
    </font>
    <font>
      <b/>
      <sz val="10"/>
      <name val="Courier New"/>
      <family val="3"/>
    </font>
    <font>
      <b/>
      <i/>
      <sz val="14"/>
      <color theme="4"/>
      <name val="Calibri"/>
      <family val="2"/>
      <scheme val="minor"/>
    </font>
    <font>
      <sz val="14"/>
      <name val="Courier New"/>
      <family val="3"/>
    </font>
    <font>
      <sz val="14"/>
      <color theme="2" tint="-0.499984740745262"/>
      <name val="Calibri"/>
      <family val="2"/>
      <scheme val="minor"/>
    </font>
    <font>
      <b/>
      <sz val="14"/>
      <color theme="1" tint="0.34998626667073579"/>
      <name val="Calibri"/>
      <family val="2"/>
      <scheme val="minor"/>
    </font>
  </fonts>
  <fills count="5">
    <fill>
      <patternFill patternType="none"/>
    </fill>
    <fill>
      <patternFill patternType="gray125"/>
    </fill>
    <fill>
      <patternFill patternType="solid">
        <fgColor rgb="FF1A59E3"/>
        <bgColor indexed="64"/>
      </patternFill>
    </fill>
    <fill>
      <patternFill patternType="solid">
        <fgColor rgb="FFDEEDFF"/>
        <bgColor indexed="64"/>
      </patternFill>
    </fill>
    <fill>
      <patternFill patternType="solid">
        <fgColor theme="0" tint="-4.9989318521683403E-2"/>
        <bgColor indexed="64"/>
      </patternFill>
    </fill>
  </fills>
  <borders count="10">
    <border>
      <left/>
      <right/>
      <top/>
      <bottom/>
      <diagonal/>
    </border>
    <border>
      <left style="medium">
        <color rgb="FFDEEDFF"/>
      </left>
      <right style="medium">
        <color rgb="FFDEEDFF"/>
      </right>
      <top style="medium">
        <color rgb="FFDEEDFF"/>
      </top>
      <bottom style="medium">
        <color rgb="FFDEEDFF"/>
      </bottom>
      <diagonal/>
    </border>
    <border>
      <left/>
      <right/>
      <top/>
      <bottom style="hair">
        <color indexed="64"/>
      </bottom>
      <diagonal/>
    </border>
    <border>
      <left style="medium">
        <color rgb="FFDEEDFF"/>
      </left>
      <right/>
      <top style="medium">
        <color rgb="FFDEEDFF"/>
      </top>
      <bottom style="medium">
        <color rgb="FFDEEDFF"/>
      </bottom>
      <diagonal/>
    </border>
    <border>
      <left/>
      <right/>
      <top style="medium">
        <color rgb="FFDEEDFF"/>
      </top>
      <bottom style="medium">
        <color rgb="FFDEEDFF"/>
      </bottom>
      <diagonal/>
    </border>
    <border>
      <left/>
      <right style="medium">
        <color rgb="FFDEEDFF"/>
      </right>
      <top style="medium">
        <color rgb="FFDEEDFF"/>
      </top>
      <bottom style="medium">
        <color rgb="FFDEEDFF"/>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bottom/>
      <diagonal/>
    </border>
    <border>
      <left/>
      <right/>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s>
  <cellStyleXfs count="6">
    <xf numFmtId="0" fontId="0" fillId="0" borderId="0"/>
    <xf numFmtId="166" fontId="3" fillId="0" borderId="0" applyFont="0" applyFill="0" applyBorder="0" applyAlignment="0" applyProtection="0"/>
    <xf numFmtId="9" fontId="3" fillId="0" borderId="0" applyFont="0" applyFill="0" applyBorder="0" applyAlignment="0" applyProtection="0"/>
    <xf numFmtId="0" fontId="2" fillId="0" borderId="0"/>
    <xf numFmtId="0" fontId="1" fillId="0" borderId="0"/>
    <xf numFmtId="167" fontId="3" fillId="0" borderId="0" applyFont="0" applyFill="0" applyBorder="0" applyAlignment="0" applyProtection="0"/>
  </cellStyleXfs>
  <cellXfs count="58">
    <xf numFmtId="0" fontId="0" fillId="0" borderId="0" xfId="0"/>
    <xf numFmtId="0" fontId="2" fillId="0" borderId="0" xfId="3"/>
    <xf numFmtId="0" fontId="0" fillId="2" borderId="0" xfId="0" applyFill="1"/>
    <xf numFmtId="0" fontId="1" fillId="0" borderId="0" xfId="4"/>
    <xf numFmtId="0" fontId="4" fillId="0" borderId="0" xfId="3" applyFont="1" applyAlignment="1">
      <alignment vertical="center"/>
    </xf>
    <xf numFmtId="0" fontId="4" fillId="0" borderId="0" xfId="3" applyFont="1" applyAlignment="1">
      <alignment vertical="top"/>
    </xf>
    <xf numFmtId="0" fontId="5" fillId="0" borderId="0" xfId="0" applyFont="1"/>
    <xf numFmtId="0" fontId="6" fillId="3" borderId="0" xfId="0" applyFont="1" applyFill="1" applyAlignment="1">
      <alignment horizontal="left" vertical="center" indent="1"/>
    </xf>
    <xf numFmtId="0" fontId="6" fillId="0" borderId="0" xfId="0" applyFont="1" applyAlignment="1">
      <alignment horizontal="left" vertical="center" indent="1"/>
    </xf>
    <xf numFmtId="0" fontId="0" fillId="0" borderId="0" xfId="0" applyAlignment="1">
      <alignment horizontal="center"/>
    </xf>
    <xf numFmtId="0" fontId="8" fillId="0" borderId="0" xfId="0" applyFont="1"/>
    <xf numFmtId="0" fontId="8" fillId="0" borderId="2" xfId="0" applyFont="1" applyBorder="1" applyAlignment="1">
      <alignment horizontal="center"/>
    </xf>
    <xf numFmtId="9" fontId="7" fillId="0" borderId="0" xfId="2" applyFont="1" applyFill="1" applyBorder="1" applyAlignment="1">
      <alignment horizontal="center" vertical="center"/>
    </xf>
    <xf numFmtId="0" fontId="9" fillId="0" borderId="0" xfId="0" applyFont="1"/>
    <xf numFmtId="0" fontId="6" fillId="3" borderId="0" xfId="0" applyFont="1" applyFill="1" applyAlignment="1">
      <alignment horizontal="center" vertical="center"/>
    </xf>
    <xf numFmtId="0" fontId="10" fillId="0" borderId="0" xfId="0" applyFont="1" applyAlignment="1">
      <alignment horizontal="center"/>
    </xf>
    <xf numFmtId="0" fontId="6" fillId="3" borderId="1" xfId="0" applyFont="1" applyFill="1" applyBorder="1" applyAlignment="1">
      <alignment horizontal="center" vertical="center"/>
    </xf>
    <xf numFmtId="0" fontId="8" fillId="0" borderId="0" xfId="0" applyFont="1" applyAlignment="1">
      <alignment horizontal="center"/>
    </xf>
    <xf numFmtId="170" fontId="7" fillId="4" borderId="0" xfId="0" applyNumberFormat="1" applyFont="1" applyFill="1" applyAlignment="1">
      <alignment horizontal="center" vertical="center"/>
    </xf>
    <xf numFmtId="9" fontId="14" fillId="0" borderId="0" xfId="2" applyFont="1" applyBorder="1" applyAlignment="1">
      <alignment horizontal="left"/>
    </xf>
    <xf numFmtId="0" fontId="15" fillId="0" borderId="0" xfId="0" applyFont="1"/>
    <xf numFmtId="10" fontId="8" fillId="0" borderId="0" xfId="0" applyNumberFormat="1" applyFont="1" applyAlignment="1">
      <alignment horizontal="center"/>
    </xf>
    <xf numFmtId="165" fontId="0" fillId="0" borderId="0" xfId="0" applyNumberFormat="1"/>
    <xf numFmtId="167" fontId="0" fillId="0" borderId="0" xfId="5" applyFont="1"/>
    <xf numFmtId="10" fontId="7" fillId="4" borderId="0" xfId="2" applyNumberFormat="1" applyFont="1" applyFill="1" applyBorder="1" applyAlignment="1">
      <alignment horizontal="center" vertical="center"/>
    </xf>
    <xf numFmtId="169" fontId="12" fillId="0" borderId="0" xfId="0" applyNumberFormat="1" applyFont="1" applyAlignment="1">
      <alignment horizontal="center" vertical="center"/>
    </xf>
    <xf numFmtId="169" fontId="13" fillId="0" borderId="0" xfId="0" applyNumberFormat="1" applyFont="1"/>
    <xf numFmtId="169" fontId="0" fillId="0" borderId="0" xfId="1" applyNumberFormat="1" applyFont="1" applyFill="1" applyBorder="1"/>
    <xf numFmtId="169" fontId="11" fillId="0" borderId="0" xfId="0" applyNumberFormat="1" applyFont="1" applyAlignment="1">
      <alignment horizontal="center" vertical="center"/>
    </xf>
    <xf numFmtId="2" fontId="0" fillId="0" borderId="0" xfId="2" applyNumberFormat="1" applyFont="1"/>
    <xf numFmtId="14" fontId="11" fillId="0" borderId="0" xfId="0" applyNumberFormat="1" applyFont="1" applyAlignment="1">
      <alignment horizontal="center" vertical="center"/>
    </xf>
    <xf numFmtId="0" fontId="0" fillId="0" borderId="6" xfId="0" applyBorder="1"/>
    <xf numFmtId="0" fontId="16" fillId="4" borderId="0" xfId="0" applyFont="1" applyFill="1" applyAlignment="1">
      <alignment horizontal="center" vertical="center"/>
    </xf>
    <xf numFmtId="0" fontId="0" fillId="0" borderId="7" xfId="0" applyBorder="1"/>
    <xf numFmtId="0" fontId="17" fillId="0" borderId="0" xfId="0" applyFont="1"/>
    <xf numFmtId="0" fontId="18" fillId="0" borderId="0" xfId="0" applyFont="1"/>
    <xf numFmtId="0" fontId="19" fillId="0" borderId="0" xfId="0" applyFont="1"/>
    <xf numFmtId="0" fontId="0" fillId="0" borderId="8" xfId="0" applyBorder="1"/>
    <xf numFmtId="0" fontId="0" fillId="0" borderId="9" xfId="0" applyBorder="1"/>
    <xf numFmtId="1" fontId="20" fillId="0" borderId="0" xfId="0" applyNumberFormat="1" applyFont="1" applyAlignment="1">
      <alignment horizontal="center" vertical="center"/>
    </xf>
    <xf numFmtId="1" fontId="11" fillId="0" borderId="0" xfId="0" applyNumberFormat="1" applyFont="1" applyAlignment="1">
      <alignment horizontal="center" vertical="center"/>
    </xf>
    <xf numFmtId="164" fontId="0" fillId="0" borderId="0" xfId="0" applyNumberFormat="1"/>
    <xf numFmtId="10" fontId="0" fillId="0" borderId="0" xfId="2" applyNumberFormat="1" applyFont="1"/>
    <xf numFmtId="171" fontId="6" fillId="3" borderId="3" xfId="0" applyNumberFormat="1" applyFont="1" applyFill="1" applyBorder="1" applyAlignment="1">
      <alignment horizontal="center" vertical="center"/>
    </xf>
    <xf numFmtId="171" fontId="6" fillId="3" borderId="5" xfId="0" applyNumberFormat="1" applyFont="1" applyFill="1" applyBorder="1" applyAlignment="1">
      <alignment horizontal="center" vertical="center"/>
    </xf>
    <xf numFmtId="1" fontId="7" fillId="0" borderId="3" xfId="5" applyNumberFormat="1" applyFont="1" applyFill="1" applyBorder="1" applyAlignment="1">
      <alignment horizontal="center" vertical="center"/>
    </xf>
    <xf numFmtId="1" fontId="7" fillId="0" borderId="4" xfId="5" applyNumberFormat="1" applyFont="1" applyFill="1" applyBorder="1" applyAlignment="1">
      <alignment horizontal="center" vertical="center"/>
    </xf>
    <xf numFmtId="1" fontId="7" fillId="0" borderId="5" xfId="5" applyNumberFormat="1" applyFont="1" applyFill="1" applyBorder="1" applyAlignment="1">
      <alignment horizontal="center" vertical="center"/>
    </xf>
    <xf numFmtId="9" fontId="7" fillId="0" borderId="3" xfId="2" applyFont="1" applyFill="1" applyBorder="1" applyAlignment="1">
      <alignment horizontal="center" vertical="center"/>
    </xf>
    <xf numFmtId="9" fontId="7" fillId="0" borderId="4" xfId="2" applyFont="1" applyFill="1" applyBorder="1" applyAlignment="1">
      <alignment horizontal="center" vertical="center"/>
    </xf>
    <xf numFmtId="9" fontId="7" fillId="0" borderId="5" xfId="2" applyFont="1" applyFill="1" applyBorder="1" applyAlignment="1">
      <alignment horizontal="center" vertical="center"/>
    </xf>
    <xf numFmtId="168" fontId="7" fillId="4" borderId="3" xfId="2" applyNumberFormat="1" applyFont="1" applyFill="1" applyBorder="1" applyAlignment="1">
      <alignment horizontal="center" vertical="center"/>
    </xf>
    <xf numFmtId="168" fontId="7" fillId="4" borderId="4" xfId="2" applyNumberFormat="1" applyFont="1" applyFill="1" applyBorder="1" applyAlignment="1">
      <alignment horizontal="center" vertical="center"/>
    </xf>
    <xf numFmtId="168" fontId="7" fillId="4" borderId="5" xfId="2" applyNumberFormat="1" applyFont="1" applyFill="1" applyBorder="1" applyAlignment="1">
      <alignment horizontal="center" vertical="center"/>
    </xf>
    <xf numFmtId="0" fontId="16" fillId="4" borderId="0" xfId="0" applyFont="1" applyFill="1" applyAlignment="1">
      <alignment horizontal="center" vertical="center"/>
    </xf>
    <xf numFmtId="0" fontId="6" fillId="0" borderId="0" xfId="0" applyFont="1" applyFill="1" applyBorder="1" applyAlignment="1">
      <alignment horizontal="left" vertical="center" indent="1"/>
    </xf>
    <xf numFmtId="0" fontId="7" fillId="0" borderId="0" xfId="0" applyFont="1" applyFill="1" applyBorder="1" applyAlignment="1">
      <alignment horizontal="center" vertical="center"/>
    </xf>
    <xf numFmtId="0" fontId="0" fillId="0" borderId="0" xfId="0" applyFill="1" applyBorder="1" applyAlignment="1">
      <alignment horizontal="center"/>
    </xf>
  </cellXfs>
  <cellStyles count="6">
    <cellStyle name="Millares" xfId="5" builtinId="3"/>
    <cellStyle name="Moneda" xfId="1" builtinId="4"/>
    <cellStyle name="Normal" xfId="0" builtinId="0"/>
    <cellStyle name="Normal 3" xfId="3" xr:uid="{00000000-0005-0000-0000-000003000000}"/>
    <cellStyle name="Normal 4" xfId="4" xr:uid="{00000000-0005-0000-0000-000004000000}"/>
    <cellStyle name="Porcentaje" xfId="2" builtinId="5"/>
  </cellStyles>
  <dxfs count="30">
    <dxf>
      <border diagonalUp="0" diagonalDown="0">
        <left style="thin">
          <color theme="0" tint="-4.9989318521683403E-2"/>
        </left>
        <right style="thin">
          <color theme="0" tint="-4.9989318521683403E-2"/>
        </right>
        <top style="thin">
          <color theme="0" tint="-4.9989318521683403E-2"/>
        </top>
        <bottom style="thin">
          <color theme="0" tint="-4.9989318521683403E-2"/>
        </bottom>
        <vertical/>
        <horizontal/>
      </border>
    </dxf>
    <dxf>
      <border diagonalUp="0" diagonalDown="0">
        <left style="thin">
          <color theme="0" tint="-4.9989318521683403E-2"/>
        </left>
        <right style="thin">
          <color theme="0" tint="-4.9989318521683403E-2"/>
        </right>
        <top style="thin">
          <color theme="0" tint="-4.9989318521683403E-2"/>
        </top>
        <bottom style="thin">
          <color theme="0" tint="-4.9989318521683403E-2"/>
        </bottom>
        <vertical/>
        <horizontal/>
      </border>
    </dxf>
    <dxf>
      <border outline="0">
        <top style="thin">
          <color theme="0" tint="-4.9989318521683403E-2"/>
        </top>
        <bottom style="thin">
          <color theme="0" tint="-4.9989318521683403E-2"/>
        </bottom>
      </border>
    </dxf>
    <dxf>
      <font>
        <b/>
        <i val="0"/>
        <strike val="0"/>
        <condense val="0"/>
        <extend val="0"/>
        <outline val="0"/>
        <shadow val="0"/>
        <u val="none"/>
        <vertAlign val="baseline"/>
        <sz val="10"/>
        <color auto="1"/>
        <name val="Courier New"/>
        <family val="3"/>
        <scheme val="none"/>
      </font>
      <fill>
        <patternFill patternType="solid">
          <fgColor indexed="64"/>
          <bgColor theme="0" tint="-4.9989318521683403E-2"/>
        </patternFill>
      </fill>
      <alignment horizontal="center" vertical="center" textRotation="0" wrapText="0" indent="0" justifyLastLine="0" shrinkToFit="0" readingOrder="0"/>
    </dxf>
    <dxf>
      <border diagonalUp="0" diagonalDown="0">
        <left style="thin">
          <color theme="0" tint="-4.9989318521683403E-2"/>
        </left>
        <right style="thin">
          <color theme="0" tint="-4.9989318521683403E-2"/>
        </right>
        <top style="thin">
          <color theme="0" tint="-4.9989318521683403E-2"/>
        </top>
        <bottom style="thin">
          <color theme="0" tint="-4.9989318521683403E-2"/>
        </bottom>
        <vertical/>
        <horizontal/>
      </border>
    </dxf>
    <dxf>
      <border diagonalUp="0" diagonalDown="0">
        <left style="thin">
          <color theme="0" tint="-4.9989318521683403E-2"/>
        </left>
        <right style="thin">
          <color theme="0" tint="-4.9989318521683403E-2"/>
        </right>
        <top style="thin">
          <color theme="0" tint="-4.9989318521683403E-2"/>
        </top>
        <bottom style="thin">
          <color theme="0" tint="-4.9989318521683403E-2"/>
        </bottom>
        <vertical/>
        <horizontal/>
      </border>
    </dxf>
    <dxf>
      <border outline="0">
        <bottom style="thin">
          <color theme="0" tint="-4.9989318521683403E-2"/>
        </bottom>
      </border>
    </dxf>
    <dxf>
      <font>
        <b/>
        <i val="0"/>
        <strike val="0"/>
        <condense val="0"/>
        <extend val="0"/>
        <outline val="0"/>
        <shadow val="0"/>
        <u val="none"/>
        <vertAlign val="baseline"/>
        <sz val="10"/>
        <color auto="1"/>
        <name val="Courier New"/>
        <family val="3"/>
        <scheme val="none"/>
      </font>
      <fill>
        <patternFill patternType="solid">
          <fgColor indexed="64"/>
          <bgColor theme="0" tint="-4.9989318521683403E-2"/>
        </patternFill>
      </fill>
      <alignment horizontal="center" vertical="center" textRotation="0" wrapText="0" indent="0" justifyLastLine="0" shrinkToFit="0" readingOrder="0"/>
    </dxf>
    <dxf>
      <border>
        <left style="thin">
          <color theme="0" tint="-0.14996795556505021"/>
        </left>
        <right style="thin">
          <color theme="0" tint="-0.14996795556505021"/>
        </right>
        <top style="thin">
          <color theme="0" tint="-0.14996795556505021"/>
        </top>
        <bottom style="thin">
          <color theme="0" tint="-0.14996795556505021"/>
        </bottom>
        <vertical/>
        <horizontal/>
      </border>
    </dxf>
    <dxf>
      <border>
        <left style="thin">
          <color theme="0" tint="-0.14996795556505021"/>
        </left>
        <right style="thin">
          <color theme="0" tint="-0.14996795556505021"/>
        </right>
        <top style="thin">
          <color theme="0" tint="-0.14996795556505021"/>
        </top>
        <bottom style="thin">
          <color theme="0" tint="-0.14996795556505021"/>
        </bottom>
        <vertical/>
        <horizontal/>
      </border>
    </dxf>
    <dxf>
      <border>
        <left style="thin">
          <color theme="0" tint="-0.14996795556505021"/>
        </left>
        <right style="thin">
          <color theme="0" tint="-0.14996795556505021"/>
        </right>
        <top style="thin">
          <color theme="0" tint="-0.14996795556505021"/>
        </top>
        <bottom style="thin">
          <color theme="0" tint="-0.14996795556505021"/>
        </bottom>
        <vertical/>
        <horizontal/>
      </border>
    </dxf>
    <dxf>
      <border>
        <left style="thin">
          <color theme="0" tint="-0.14996795556505021"/>
        </left>
        <right style="thin">
          <color theme="0" tint="-0.14996795556505021"/>
        </right>
        <top style="thin">
          <color theme="0" tint="-0.14996795556505021"/>
        </top>
        <bottom style="thin">
          <color theme="0" tint="-0.14996795556505021"/>
        </bottom>
        <vertical/>
        <horizontal/>
      </border>
    </dxf>
    <dxf>
      <border>
        <left style="thin">
          <color theme="0" tint="-0.14996795556505021"/>
        </left>
        <right style="thin">
          <color theme="0" tint="-0.14996795556505021"/>
        </right>
        <top style="thin">
          <color theme="0" tint="-0.14996795556505021"/>
        </top>
        <bottom style="thin">
          <color theme="0" tint="-0.14996795556505021"/>
        </bottom>
        <vertical/>
        <horizontal/>
      </border>
    </dxf>
    <dxf>
      <border>
        <left style="thin">
          <color theme="0" tint="-0.14996795556505021"/>
        </left>
        <right style="thin">
          <color theme="0" tint="-0.14996795556505021"/>
        </right>
        <top style="thin">
          <color theme="0" tint="-0.14996795556505021"/>
        </top>
        <bottom style="thin">
          <color theme="0" tint="-0.14996795556505021"/>
        </bottom>
        <vertical/>
        <horizontal/>
      </border>
    </dxf>
    <dxf>
      <border>
        <left style="thin">
          <color theme="0" tint="-0.14996795556505021"/>
        </left>
        <right style="thin">
          <color theme="0" tint="-0.14996795556505021"/>
        </right>
        <top style="thin">
          <color theme="0" tint="-0.14996795556505021"/>
        </top>
        <bottom style="thin">
          <color theme="0" tint="-0.14996795556505021"/>
        </bottom>
        <vertical/>
        <horizontal/>
      </border>
    </dxf>
    <dxf>
      <border>
        <left style="thin">
          <color theme="0" tint="-0.14996795556505021"/>
        </left>
        <right style="thin">
          <color theme="0" tint="-0.14996795556505021"/>
        </right>
        <top style="thin">
          <color theme="0" tint="-0.14996795556505021"/>
        </top>
        <bottom style="thin">
          <color theme="0" tint="-0.14996795556505021"/>
        </bottom>
        <vertical/>
        <horizontal/>
      </border>
    </dxf>
    <dxf>
      <border>
        <left style="thin">
          <color theme="0" tint="-0.14996795556505021"/>
        </left>
        <right style="thin">
          <color theme="0" tint="-0.14996795556505021"/>
        </right>
        <top style="thin">
          <color theme="0" tint="-0.14996795556505021"/>
        </top>
        <bottom style="thin">
          <color theme="0" tint="-0.14996795556505021"/>
        </bottom>
        <vertical/>
        <horizontal/>
      </border>
    </dxf>
    <dxf>
      <border>
        <left style="thin">
          <color theme="0" tint="-0.14996795556505021"/>
        </left>
        <right style="thin">
          <color theme="0" tint="-0.14996795556505021"/>
        </right>
        <top style="thin">
          <color theme="0" tint="-0.14996795556505021"/>
        </top>
        <bottom style="thin">
          <color theme="0" tint="-0.14996795556505021"/>
        </bottom>
        <vertical/>
        <horizontal/>
      </border>
    </dxf>
    <dxf>
      <border>
        <left style="thin">
          <color theme="0" tint="-0.14996795556505021"/>
        </left>
        <right style="thin">
          <color theme="0" tint="-0.14996795556505021"/>
        </right>
        <top style="thin">
          <color theme="0" tint="-0.14996795556505021"/>
        </top>
        <bottom style="thin">
          <color theme="0" tint="-0.14996795556505021"/>
        </bottom>
        <vertical/>
        <horizontal/>
      </border>
    </dxf>
    <dxf>
      <border>
        <left style="thin">
          <color theme="0" tint="-0.14996795556505021"/>
        </left>
        <right style="thin">
          <color theme="0" tint="-0.14996795556505021"/>
        </right>
        <top style="thin">
          <color theme="0" tint="-0.14996795556505021"/>
        </top>
        <bottom style="thin">
          <color theme="0" tint="-0.14996795556505021"/>
        </bottom>
        <vertical/>
        <horizontal/>
      </border>
    </dxf>
    <dxf>
      <border>
        <left style="thin">
          <color theme="0" tint="-0.14996795556505021"/>
        </left>
        <right style="thin">
          <color theme="0" tint="-0.14996795556505021"/>
        </right>
        <top style="thin">
          <color theme="0" tint="-0.14996795556505021"/>
        </top>
        <bottom style="thin">
          <color theme="0" tint="-0.14996795556505021"/>
        </bottom>
        <vertical/>
        <horizontal/>
      </border>
    </dxf>
    <dxf>
      <border>
        <left style="thin">
          <color theme="0" tint="-0.14996795556505021"/>
        </left>
        <right style="thin">
          <color theme="0" tint="-0.14996795556505021"/>
        </right>
        <top style="thin">
          <color theme="0" tint="-0.14996795556505021"/>
        </top>
        <bottom style="thin">
          <color theme="0" tint="-0.14996795556505021"/>
        </bottom>
        <vertical/>
        <horizontal/>
      </border>
    </dxf>
    <dxf>
      <border>
        <left style="thin">
          <color theme="0" tint="-0.14996795556505021"/>
        </left>
        <right style="thin">
          <color theme="0" tint="-0.14996795556505021"/>
        </right>
        <top style="thin">
          <color theme="0" tint="-0.14996795556505021"/>
        </top>
        <bottom style="thin">
          <color theme="0" tint="-0.14996795556505021"/>
        </bottom>
        <vertical/>
        <horizontal/>
      </border>
    </dxf>
    <dxf>
      <border>
        <left style="thin">
          <color theme="0" tint="-0.14996795556505021"/>
        </left>
        <right style="thin">
          <color theme="0" tint="-0.14996795556505021"/>
        </right>
        <top style="thin">
          <color theme="0" tint="-0.14996795556505021"/>
        </top>
        <bottom style="thin">
          <color theme="0" tint="-0.14996795556505021"/>
        </bottom>
        <vertical/>
        <horizontal/>
      </border>
    </dxf>
    <dxf>
      <border>
        <left style="thin">
          <color theme="0" tint="-0.14996795556505021"/>
        </left>
        <right style="thin">
          <color theme="0" tint="-0.14996795556505021"/>
        </right>
        <top style="thin">
          <color theme="0" tint="-0.14996795556505021"/>
        </top>
        <bottom style="thin">
          <color theme="0" tint="-0.14996795556505021"/>
        </bottom>
        <vertical/>
        <horizontal/>
      </border>
    </dxf>
    <dxf>
      <border>
        <left style="thin">
          <color theme="0" tint="-0.14996795556505021"/>
        </left>
        <right style="thin">
          <color theme="0" tint="-0.14996795556505021"/>
        </right>
        <top style="thin">
          <color theme="0" tint="-0.14996795556505021"/>
        </top>
        <bottom style="thin">
          <color theme="0" tint="-0.14996795556505021"/>
        </bottom>
        <vertical/>
        <horizontal/>
      </border>
    </dxf>
    <dxf>
      <border>
        <left style="thin">
          <color theme="0" tint="-0.14996795556505021"/>
        </left>
        <right style="thin">
          <color theme="0" tint="-0.14996795556505021"/>
        </right>
        <top style="thin">
          <color theme="0" tint="-0.14996795556505021"/>
        </top>
        <bottom style="thin">
          <color theme="0" tint="-0.14996795556505021"/>
        </bottom>
        <vertical/>
        <horizontal/>
      </border>
    </dxf>
    <dxf>
      <border>
        <left style="thin">
          <color theme="0" tint="-0.14996795556505021"/>
        </left>
        <right style="thin">
          <color theme="0" tint="-0.14996795556505021"/>
        </right>
        <top style="thin">
          <color theme="0" tint="-0.14996795556505021"/>
        </top>
        <bottom style="thin">
          <color theme="0" tint="-0.14996795556505021"/>
        </bottom>
        <vertical/>
        <horizontal/>
      </border>
    </dxf>
    <dxf>
      <border>
        <left style="thin">
          <color theme="0" tint="-0.14996795556505021"/>
        </left>
        <right style="thin">
          <color theme="0" tint="-0.14996795556505021"/>
        </right>
        <top style="thin">
          <color theme="0" tint="-0.14996795556505021"/>
        </top>
        <bottom style="thin">
          <color theme="0" tint="-0.14996795556505021"/>
        </bottom>
        <vertical/>
        <horizontal/>
      </border>
    </dxf>
    <dxf>
      <border>
        <left style="thin">
          <color theme="0" tint="-0.14996795556505021"/>
        </left>
        <right style="thin">
          <color theme="0" tint="-0.14996795556505021"/>
        </right>
        <top style="thin">
          <color theme="0" tint="-0.14996795556505021"/>
        </top>
        <bottom style="thin">
          <color theme="0" tint="-0.1499679555650502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hyperlink" Target="https://www.planillaexcel.com/plantillas?ref=spreadsheet" TargetMode="External"/><Relationship Id="rId1" Type="http://schemas.openxmlformats.org/officeDocument/2006/relationships/hyperlink" Target="https://www.planillaexcel.com/ayuda/plantillas?ref=spreadsheet" TargetMode="External"/></Relationships>
</file>

<file path=xl/drawings/drawing1.xml><?xml version="1.0" encoding="utf-8"?>
<xdr:wsDr xmlns:xdr="http://schemas.openxmlformats.org/drawingml/2006/spreadsheetDrawing" xmlns:a="http://schemas.openxmlformats.org/drawingml/2006/main">
  <xdr:twoCellAnchor>
    <xdr:from>
      <xdr:col>1</xdr:col>
      <xdr:colOff>0</xdr:colOff>
      <xdr:row>4</xdr:row>
      <xdr:rowOff>2720</xdr:rowOff>
    </xdr:from>
    <xdr:to>
      <xdr:col>7</xdr:col>
      <xdr:colOff>353785</xdr:colOff>
      <xdr:row>61</xdr:row>
      <xdr:rowOff>40821</xdr:rowOff>
    </xdr:to>
    <xdr:sp macro="" textlink="">
      <xdr:nvSpPr>
        <xdr:cNvPr id="2" name="TextBox 4">
          <a:extLst>
            <a:ext uri="{FF2B5EF4-FFF2-40B4-BE49-F238E27FC236}">
              <a16:creationId xmlns:a16="http://schemas.microsoft.com/office/drawing/2014/main" id="{00000000-0008-0000-0000-000002000000}"/>
            </a:ext>
          </a:extLst>
        </xdr:cNvPr>
        <xdr:cNvSpPr txBox="1"/>
      </xdr:nvSpPr>
      <xdr:spPr>
        <a:xfrm>
          <a:off x="272143" y="1649184"/>
          <a:ext cx="7946571" cy="116586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600">
              <a:solidFill>
                <a:schemeClr val="tx1">
                  <a:lumMod val="65000"/>
                  <a:lumOff val="35000"/>
                </a:schemeClr>
              </a:solidFill>
            </a:rPr>
            <a:t>En la plantilla de excel de</a:t>
          </a:r>
          <a:r>
            <a:rPr lang="es-ES" sz="1600" baseline="0">
              <a:solidFill>
                <a:schemeClr val="tx1">
                  <a:lumMod val="65000"/>
                  <a:lumOff val="35000"/>
                </a:schemeClr>
              </a:solidFill>
            </a:rPr>
            <a:t> TIR y VAN </a:t>
          </a:r>
          <a:r>
            <a:rPr lang="es-ES" sz="1600">
              <a:solidFill>
                <a:schemeClr val="tx1">
                  <a:lumMod val="65000"/>
                  <a:lumOff val="35000"/>
                </a:schemeClr>
              </a:solidFill>
            </a:rPr>
            <a:t>encontrarás una manera de realizar un análisis de los proyectos de inversión cuya periodicidad es regular.</a:t>
          </a:r>
          <a:endParaRPr lang="es-ES" sz="1600" baseline="0">
            <a:solidFill>
              <a:schemeClr val="tx1">
                <a:lumMod val="65000"/>
                <a:lumOff val="35000"/>
              </a:schemeClr>
            </a:solidFill>
          </a:endParaRPr>
        </a:p>
        <a:p>
          <a:endParaRPr lang="es-ES" sz="1600">
            <a:solidFill>
              <a:schemeClr val="tx1">
                <a:lumMod val="65000"/>
                <a:lumOff val="35000"/>
              </a:schemeClr>
            </a:solidFill>
          </a:endParaRPr>
        </a:p>
        <a:p>
          <a:r>
            <a:rPr lang="en-US" sz="1600" b="0" i="0">
              <a:solidFill>
                <a:schemeClr val="tx1">
                  <a:lumMod val="65000"/>
                  <a:lumOff val="35000"/>
                </a:schemeClr>
              </a:solidFill>
            </a:rPr>
            <a:t>Para usarla complete en la hoja "Calculo de TIR</a:t>
          </a:r>
          <a:r>
            <a:rPr lang="en-US" sz="1600" b="0" i="0" baseline="0">
              <a:solidFill>
                <a:schemeClr val="tx1">
                  <a:lumMod val="65000"/>
                  <a:lumOff val="35000"/>
                </a:schemeClr>
              </a:solidFill>
            </a:rPr>
            <a:t> y VAN" lo siguiente:</a:t>
          </a:r>
        </a:p>
        <a:p>
          <a:endParaRPr lang="en-US" sz="1600" baseline="0">
            <a:solidFill>
              <a:schemeClr val="tx1">
                <a:lumMod val="65000"/>
                <a:lumOff val="35000"/>
              </a:schemeClr>
            </a:solidFill>
          </a:endParaRPr>
        </a:p>
        <a:p>
          <a:r>
            <a:rPr lang="en-US" sz="1600" b="1" baseline="0">
              <a:solidFill>
                <a:schemeClr val="tx1">
                  <a:lumMod val="65000"/>
                  <a:lumOff val="35000"/>
                </a:schemeClr>
              </a:solidFill>
            </a:rPr>
            <a:t>1. </a:t>
          </a:r>
          <a:r>
            <a:rPr lang="es-ES" sz="1600" baseline="0">
              <a:solidFill>
                <a:schemeClr val="tx1">
                  <a:lumMod val="65000"/>
                  <a:lumOff val="35000"/>
                </a:schemeClr>
              </a:solidFill>
            </a:rPr>
            <a:t>Completa los nombres de los proyectos en las celdas D5 y F5.</a:t>
          </a:r>
        </a:p>
        <a:p>
          <a:endParaRPr lang="en-US" sz="1600" baseline="0">
            <a:solidFill>
              <a:schemeClr val="tx1">
                <a:lumMod val="65000"/>
                <a:lumOff val="35000"/>
              </a:schemeClr>
            </a:solidFill>
          </a:endParaRPr>
        </a:p>
        <a:p>
          <a:r>
            <a:rPr lang="en-US" sz="1600" b="1" baseline="0">
              <a:solidFill>
                <a:schemeClr val="tx1">
                  <a:lumMod val="65000"/>
                  <a:lumOff val="35000"/>
                </a:schemeClr>
              </a:solidFill>
            </a:rPr>
            <a:t>2. </a:t>
          </a:r>
          <a:r>
            <a:rPr lang="en-US" sz="1600" b="0" baseline="0">
              <a:solidFill>
                <a:schemeClr val="tx1">
                  <a:lumMod val="65000"/>
                  <a:lumOff val="35000"/>
                </a:schemeClr>
              </a:solidFill>
            </a:rPr>
            <a:t>En la celda D6 I</a:t>
          </a:r>
          <a:r>
            <a:rPr lang="es-ES" sz="1600" b="0" baseline="0">
              <a:solidFill>
                <a:schemeClr val="tx1">
                  <a:lumMod val="65000"/>
                  <a:lumOff val="35000"/>
                </a:schemeClr>
              </a:solidFill>
            </a:rPr>
            <a:t>ngresa la tasa de descuento (TNA) que será la rentabilidad en otra opción de inversión que estaríamos dejando de lado para invertir en el proyecto. Puede ser la TNA de un plazo fijo, bonos, etc.</a:t>
          </a:r>
          <a:endParaRPr lang="es-ES" sz="1600" baseline="0">
            <a:solidFill>
              <a:schemeClr val="tx1">
                <a:lumMod val="65000"/>
                <a:lumOff val="35000"/>
              </a:schemeClr>
            </a:solidFill>
          </a:endParaRPr>
        </a:p>
        <a:p>
          <a:endParaRPr lang="en-US" sz="1600" baseline="0">
            <a:solidFill>
              <a:schemeClr val="tx1">
                <a:lumMod val="65000"/>
                <a:lumOff val="35000"/>
              </a:schemeClr>
            </a:solidFill>
          </a:endParaRPr>
        </a:p>
        <a:p>
          <a:r>
            <a:rPr lang="es-ES" sz="1600" b="1" baseline="0">
              <a:solidFill>
                <a:schemeClr val="tx1">
                  <a:lumMod val="65000"/>
                  <a:lumOff val="35000"/>
                </a:schemeClr>
              </a:solidFill>
            </a:rPr>
            <a:t>3. </a:t>
          </a:r>
          <a:r>
            <a:rPr lang="es-ES" sz="1600" b="0" baseline="0">
              <a:solidFill>
                <a:schemeClr val="tx1">
                  <a:lumMod val="65000"/>
                  <a:lumOff val="35000"/>
                </a:schemeClr>
              </a:solidFill>
            </a:rPr>
            <a:t>En la celda D9 se debe completar la periodicidad de la inversión, es decir cada cuánto proyecta un flujo de fondos.</a:t>
          </a:r>
        </a:p>
        <a:p>
          <a:endParaRPr lang="es-ES" sz="1600" b="0" baseline="0">
            <a:solidFill>
              <a:schemeClr val="tx1">
                <a:lumMod val="65000"/>
                <a:lumOff val="35000"/>
              </a:schemeClr>
            </a:solidFill>
          </a:endParaRPr>
        </a:p>
        <a:p>
          <a:r>
            <a:rPr lang="es-ES" sz="1600" b="1" baseline="0">
              <a:solidFill>
                <a:schemeClr val="tx1">
                  <a:lumMod val="65000"/>
                  <a:lumOff val="35000"/>
                </a:schemeClr>
              </a:solidFill>
            </a:rPr>
            <a:t>4. </a:t>
          </a:r>
          <a:r>
            <a:rPr lang="es-ES" sz="1600" b="0" baseline="0">
              <a:solidFill>
                <a:schemeClr val="tx1">
                  <a:lumMod val="65000"/>
                  <a:lumOff val="35000"/>
                </a:schemeClr>
              </a:solidFill>
            </a:rPr>
            <a:t>En la celda D10 complete la cantidad de períodos.</a:t>
          </a:r>
        </a:p>
        <a:p>
          <a:endParaRPr lang="es-ES" sz="1600" baseline="0">
            <a:solidFill>
              <a:schemeClr val="tx1">
                <a:lumMod val="65000"/>
                <a:lumOff val="35000"/>
              </a:schemeClr>
            </a:solidFill>
          </a:endParaRPr>
        </a:p>
        <a:p>
          <a:r>
            <a:rPr lang="es-ES" sz="1600" b="1" baseline="0">
              <a:solidFill>
                <a:schemeClr val="tx1">
                  <a:lumMod val="65000"/>
                  <a:lumOff val="35000"/>
                </a:schemeClr>
              </a:solidFill>
            </a:rPr>
            <a:t>5. </a:t>
          </a:r>
          <a:r>
            <a:rPr lang="es-ES" sz="1600" b="0" baseline="0">
              <a:solidFill>
                <a:schemeClr val="tx1">
                  <a:lumMod val="65000"/>
                  <a:lumOff val="35000"/>
                </a:schemeClr>
              </a:solidFill>
            </a:rPr>
            <a:t>En la tabla de abajo identifique el número o fecha de período, complete la inversión inicial de cada proyecto con signo negativo y los flujos de fondos.</a:t>
          </a:r>
        </a:p>
        <a:p>
          <a:pPr marL="0" indent="0"/>
          <a:endParaRPr lang="es-ES" sz="1600" b="0" baseline="0">
            <a:solidFill>
              <a:schemeClr val="tx1">
                <a:lumMod val="65000"/>
                <a:lumOff val="35000"/>
              </a:schemeClr>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s-AR" sz="1600" b="0" baseline="0">
            <a:solidFill>
              <a:schemeClr val="tx1">
                <a:lumMod val="65000"/>
                <a:lumOff val="35000"/>
              </a:schemeClr>
            </a:solidFill>
            <a:latin typeface="+mn-lt"/>
            <a:ea typeface="+mn-ea"/>
            <a:cs typeface="+mn-cs"/>
          </a:endParaRPr>
        </a:p>
        <a:p>
          <a:r>
            <a:rPr lang="es-ES" sz="1600" b="1" baseline="0">
              <a:solidFill>
                <a:schemeClr val="tx1">
                  <a:lumMod val="65000"/>
                  <a:lumOff val="35000"/>
                </a:schemeClr>
              </a:solidFill>
              <a:effectLst/>
              <a:latin typeface="+mn-lt"/>
              <a:ea typeface="+mn-ea"/>
              <a:cs typeface="+mn-cs"/>
            </a:rPr>
            <a:t>Resultado:</a:t>
          </a:r>
          <a:endParaRPr lang="es-AR" sz="1600">
            <a:solidFill>
              <a:schemeClr val="tx1">
                <a:lumMod val="65000"/>
                <a:lumOff val="35000"/>
              </a:schemeClr>
            </a:solidFill>
            <a:effectLst/>
          </a:endParaRPr>
        </a:p>
        <a:p>
          <a:r>
            <a:rPr lang="es-ES" sz="1600" b="0" baseline="0">
              <a:solidFill>
                <a:schemeClr val="tx1">
                  <a:lumMod val="65000"/>
                  <a:lumOff val="35000"/>
                </a:schemeClr>
              </a:solidFill>
              <a:effectLst/>
              <a:latin typeface="+mn-lt"/>
              <a:ea typeface="+mn-ea"/>
              <a:cs typeface="+mn-cs"/>
            </a:rPr>
            <a:t>Se obtendrá </a:t>
          </a:r>
          <a:r>
            <a:rPr lang="es-AR" sz="1600" b="0" baseline="0">
              <a:solidFill>
                <a:schemeClr val="tx1">
                  <a:lumMod val="65000"/>
                  <a:lumOff val="35000"/>
                </a:schemeClr>
              </a:solidFill>
              <a:effectLst/>
              <a:latin typeface="+mn-lt"/>
              <a:ea typeface="+mn-ea"/>
              <a:cs typeface="+mn-cs"/>
            </a:rPr>
            <a:t>la TIR de cada proyecto y una conclusión de si conviene o no invertir en el proyecto o no.</a:t>
          </a:r>
        </a:p>
        <a:p>
          <a:r>
            <a:rPr lang="es-AR" sz="1600" b="0" baseline="0">
              <a:solidFill>
                <a:schemeClr val="tx1">
                  <a:lumMod val="65000"/>
                  <a:lumOff val="35000"/>
                </a:schemeClr>
              </a:solidFill>
              <a:effectLst/>
              <a:latin typeface="+mn-lt"/>
              <a:ea typeface="+mn-ea"/>
              <a:cs typeface="+mn-cs"/>
            </a:rPr>
            <a:t>Comparará a través del VAN si conviene un proyecto o el otro.</a:t>
          </a:r>
        </a:p>
        <a:p>
          <a:br>
            <a:rPr lang="es-ES" sz="1600" b="1" baseline="0">
              <a:solidFill>
                <a:schemeClr val="tx1">
                  <a:lumMod val="65000"/>
                  <a:lumOff val="35000"/>
                </a:schemeClr>
              </a:solidFill>
              <a:effectLst/>
              <a:latin typeface="+mn-lt"/>
              <a:ea typeface="+mn-ea"/>
              <a:cs typeface="+mn-cs"/>
            </a:rPr>
          </a:br>
          <a:r>
            <a:rPr lang="es-ES" sz="1600" b="1" baseline="0">
              <a:solidFill>
                <a:schemeClr val="tx1">
                  <a:lumMod val="65000"/>
                  <a:lumOff val="35000"/>
                </a:schemeClr>
              </a:solidFill>
              <a:effectLst/>
              <a:latin typeface="+mn-lt"/>
              <a:ea typeface="+mn-ea"/>
              <a:cs typeface="+mn-cs"/>
            </a:rPr>
            <a:t>Aclaración:</a:t>
          </a:r>
        </a:p>
        <a:p>
          <a:r>
            <a:rPr lang="es-ES" sz="1600" b="0" baseline="0">
              <a:solidFill>
                <a:schemeClr val="tx1">
                  <a:lumMod val="65000"/>
                  <a:lumOff val="35000"/>
                </a:schemeClr>
              </a:solidFill>
              <a:effectLst/>
              <a:latin typeface="+mn-lt"/>
              <a:ea typeface="+mn-ea"/>
              <a:cs typeface="+mn-cs"/>
            </a:rPr>
            <a:t>Esa plantilla asume intervalos de tiempo </a:t>
          </a:r>
          <a:r>
            <a:rPr lang="es-ES" sz="1600" b="1" baseline="0">
              <a:solidFill>
                <a:schemeClr val="tx1">
                  <a:lumMod val="65000"/>
                  <a:lumOff val="35000"/>
                </a:schemeClr>
              </a:solidFill>
              <a:effectLst/>
              <a:latin typeface="+mn-lt"/>
              <a:ea typeface="+mn-ea"/>
              <a:cs typeface="+mn-cs"/>
            </a:rPr>
            <a:t>regulares</a:t>
          </a:r>
          <a:r>
            <a:rPr lang="es-ES" sz="1600" b="0" baseline="0">
              <a:solidFill>
                <a:schemeClr val="tx1">
                  <a:lumMod val="65000"/>
                  <a:lumOff val="35000"/>
                </a:schemeClr>
              </a:solidFill>
              <a:effectLst/>
              <a:latin typeface="+mn-lt"/>
              <a:ea typeface="+mn-ea"/>
              <a:cs typeface="+mn-cs"/>
            </a:rPr>
            <a:t>. Es decir entre un flujo y el otro pasa la misma cantidad de tiempo.</a:t>
          </a:r>
          <a:endParaRPr lang="es-ES" sz="1600" b="1" baseline="0">
            <a:solidFill>
              <a:schemeClr val="tx1">
                <a:lumMod val="65000"/>
                <a:lumOff val="35000"/>
              </a:schemeClr>
            </a:solidFill>
            <a:effectLst/>
            <a:latin typeface="+mn-lt"/>
            <a:ea typeface="+mn-ea"/>
            <a:cs typeface="+mn-cs"/>
          </a:endParaRPr>
        </a:p>
        <a:p>
          <a:endParaRPr lang="es-AR" sz="1600">
            <a:solidFill>
              <a:schemeClr val="tx1">
                <a:lumMod val="65000"/>
                <a:lumOff val="35000"/>
              </a:schemeClr>
            </a:solidFill>
            <a:effectLst/>
          </a:endParaRPr>
        </a:p>
        <a:p>
          <a:r>
            <a:rPr lang="es-AR" sz="1600" b="0" baseline="0">
              <a:solidFill>
                <a:schemeClr val="tx1">
                  <a:lumMod val="65000"/>
                  <a:lumOff val="35000"/>
                </a:schemeClr>
              </a:solidFill>
              <a:effectLst/>
              <a:latin typeface="+mn-lt"/>
              <a:ea typeface="+mn-ea"/>
              <a:cs typeface="+mn-cs"/>
            </a:rPr>
            <a:t>Esta es una herramienta de simulación.  </a:t>
          </a:r>
          <a:r>
            <a:rPr lang="es-AR" sz="1600" b="1" baseline="0">
              <a:solidFill>
                <a:srgbClr val="00B050"/>
              </a:solidFill>
              <a:effectLst/>
              <a:latin typeface="+mn-lt"/>
              <a:ea typeface="+mn-ea"/>
              <a:cs typeface="+mn-cs"/>
            </a:rPr>
            <a:t>PlanillaExcel</a:t>
          </a:r>
          <a:r>
            <a:rPr lang="es-AR" sz="1600" b="1" baseline="0">
              <a:solidFill>
                <a:schemeClr val="tx1">
                  <a:lumMod val="65000"/>
                  <a:lumOff val="35000"/>
                </a:schemeClr>
              </a:solidFill>
              <a:effectLst/>
              <a:latin typeface="+mn-lt"/>
              <a:ea typeface="+mn-ea"/>
              <a:cs typeface="+mn-cs"/>
            </a:rPr>
            <a:t> </a:t>
          </a:r>
          <a:r>
            <a:rPr lang="es-AR" sz="1600" b="0" baseline="0">
              <a:solidFill>
                <a:schemeClr val="tx1">
                  <a:lumMod val="65000"/>
                  <a:lumOff val="35000"/>
                </a:schemeClr>
              </a:solidFill>
              <a:effectLst/>
              <a:latin typeface="+mn-lt"/>
              <a:ea typeface="+mn-ea"/>
              <a:cs typeface="+mn-cs"/>
            </a:rPr>
            <a:t>no se responsabiliza por el uso que se le de a la información. Los resultados obtenidos de este simulador están diseñados con propósitos comparativos. Su precisión no está garantizada.  De ningún modo estos resultados son sugerencia y/o recomendación al público en general</a:t>
          </a:r>
          <a:r>
            <a:rPr lang="es-AR" sz="1600" b="0" baseline="0">
              <a:solidFill>
                <a:schemeClr val="dk1"/>
              </a:solidFill>
              <a:effectLst/>
              <a:latin typeface="+mn-lt"/>
              <a:ea typeface="+mn-ea"/>
              <a:cs typeface="+mn-cs"/>
            </a:rPr>
            <a:t>. </a:t>
          </a:r>
          <a:endParaRPr lang="es-AR" sz="1600">
            <a:effectLst/>
          </a:endParaRPr>
        </a:p>
        <a:p>
          <a:endParaRPr lang="es-ES" sz="1600" baseline="0">
            <a:solidFill>
              <a:schemeClr val="tx1">
                <a:lumMod val="65000"/>
                <a:lumOff val="35000"/>
              </a:schemeClr>
            </a:solidFill>
          </a:endParaRPr>
        </a:p>
      </xdr:txBody>
    </xdr:sp>
    <xdr:clientData/>
  </xdr:twoCellAnchor>
  <xdr:twoCellAnchor editAs="absolute">
    <xdr:from>
      <xdr:col>1</xdr:col>
      <xdr:colOff>0</xdr:colOff>
      <xdr:row>1</xdr:row>
      <xdr:rowOff>0</xdr:rowOff>
    </xdr:from>
    <xdr:to>
      <xdr:col>3</xdr:col>
      <xdr:colOff>387350</xdr:colOff>
      <xdr:row>2</xdr:row>
      <xdr:rowOff>50800</xdr:rowOff>
    </xdr:to>
    <xdr:sp macro="" textlink="">
      <xdr:nvSpPr>
        <xdr:cNvPr id="6" name="TextBox 1">
          <a:extLst>
            <a:ext uri="{FF2B5EF4-FFF2-40B4-BE49-F238E27FC236}">
              <a16:creationId xmlns:a16="http://schemas.microsoft.com/office/drawing/2014/main" id="{00000000-0008-0000-0000-000006000000}"/>
            </a:ext>
          </a:extLst>
        </xdr:cNvPr>
        <xdr:cNvSpPr txBox="1"/>
      </xdr:nvSpPr>
      <xdr:spPr>
        <a:xfrm>
          <a:off x="276225" y="123825"/>
          <a:ext cx="2921000" cy="746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a:solidFill>
                <a:schemeClr val="bg1"/>
              </a:solidFill>
            </a:rPr>
            <a:t>Cálculo</a:t>
          </a:r>
          <a:r>
            <a:rPr lang="en-US" sz="2000" b="1" baseline="0">
              <a:solidFill>
                <a:schemeClr val="bg1"/>
              </a:solidFill>
            </a:rPr>
            <a:t> de TIR y VAN</a:t>
          </a:r>
          <a:endParaRPr lang="en-US" sz="2000" b="1">
            <a:solidFill>
              <a:schemeClr val="bg1"/>
            </a:solidFill>
          </a:endParaRPr>
        </a:p>
      </xdr:txBody>
    </xdr:sp>
    <xdr:clientData/>
  </xdr:twoCellAnchor>
  <xdr:twoCellAnchor editAs="absolute">
    <xdr:from>
      <xdr:col>8</xdr:col>
      <xdr:colOff>449036</xdr:colOff>
      <xdr:row>0</xdr:row>
      <xdr:rowOff>108857</xdr:rowOff>
    </xdr:from>
    <xdr:to>
      <xdr:col>10</xdr:col>
      <xdr:colOff>1083583</xdr:colOff>
      <xdr:row>2</xdr:row>
      <xdr:rowOff>30615</xdr:rowOff>
    </xdr:to>
    <xdr:sp macro="" textlink="">
      <xdr:nvSpPr>
        <xdr:cNvPr id="7" name="TextBox 2">
          <a:extLst>
            <a:ext uri="{FF2B5EF4-FFF2-40B4-BE49-F238E27FC236}">
              <a16:creationId xmlns:a16="http://schemas.microsoft.com/office/drawing/2014/main" id="{00000000-0008-0000-0000-000007000000}"/>
            </a:ext>
          </a:extLst>
        </xdr:cNvPr>
        <xdr:cNvSpPr txBox="1"/>
      </xdr:nvSpPr>
      <xdr:spPr>
        <a:xfrm>
          <a:off x="9593036" y="108857"/>
          <a:ext cx="3168197" cy="7409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600" b="1">
              <a:solidFill>
                <a:schemeClr val="bg1"/>
              </a:solidFill>
              <a:latin typeface="+mn-lt"/>
              <a:ea typeface="Apple Symbols" panose="02000000000000000000" pitchFamily="2" charset="-79"/>
              <a:cs typeface="Apple Symbols" panose="02000000000000000000" pitchFamily="2" charset="-79"/>
            </a:rPr>
            <a:t>PlanillaExcel.com</a:t>
          </a:r>
        </a:p>
      </xdr:txBody>
    </xdr:sp>
    <xdr:clientData/>
  </xdr:twoCellAnchor>
  <xdr:twoCellAnchor>
    <xdr:from>
      <xdr:col>7</xdr:col>
      <xdr:colOff>691986</xdr:colOff>
      <xdr:row>3</xdr:row>
      <xdr:rowOff>476793</xdr:rowOff>
    </xdr:from>
    <xdr:to>
      <xdr:col>11</xdr:col>
      <xdr:colOff>14185</xdr:colOff>
      <xdr:row>27</xdr:row>
      <xdr:rowOff>43748</xdr:rowOff>
    </xdr:to>
    <xdr:sp macro="" textlink="">
      <xdr:nvSpPr>
        <xdr:cNvPr id="10" name="TextBox 5">
          <a:extLst>
            <a:ext uri="{FF2B5EF4-FFF2-40B4-BE49-F238E27FC236}">
              <a16:creationId xmlns:a16="http://schemas.microsoft.com/office/drawing/2014/main" id="{EDAC4C88-35B8-49C7-A801-6349EFA2A68C}"/>
            </a:ext>
          </a:extLst>
        </xdr:cNvPr>
        <xdr:cNvSpPr txBox="1"/>
      </xdr:nvSpPr>
      <xdr:spPr>
        <a:xfrm>
          <a:off x="8529700" y="1592579"/>
          <a:ext cx="4365914" cy="4683240"/>
        </a:xfrm>
        <a:prstGeom prst="rect">
          <a:avLst/>
        </a:prstGeom>
        <a:solidFill>
          <a:srgbClr val="FBFBFB"/>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a:solidFill>
                <a:schemeClr val="tx1">
                  <a:lumMod val="65000"/>
                  <a:lumOff val="35000"/>
                </a:schemeClr>
              </a:solidFill>
            </a:rPr>
            <a:t>Más ayuda</a:t>
          </a:r>
        </a:p>
        <a:p>
          <a:endParaRPr lang="en-US" sz="800" b="1">
            <a:solidFill>
              <a:schemeClr val="tx1">
                <a:lumMod val="65000"/>
                <a:lumOff val="35000"/>
              </a:schemeClr>
            </a:solidFill>
          </a:endParaRPr>
        </a:p>
        <a:p>
          <a:r>
            <a:rPr lang="en-US" sz="1600">
              <a:solidFill>
                <a:schemeClr val="tx1">
                  <a:lumMod val="65000"/>
                  <a:lumOff val="35000"/>
                </a:schemeClr>
              </a:solidFill>
            </a:rPr>
            <a:t>Si quieres saber más sobre cómo usar esta plantilla,</a:t>
          </a:r>
          <a:r>
            <a:rPr lang="en-US" sz="1600" baseline="0">
              <a:solidFill>
                <a:schemeClr val="tx1">
                  <a:lumMod val="65000"/>
                  <a:lumOff val="35000"/>
                </a:schemeClr>
              </a:solidFill>
            </a:rPr>
            <a:t> o adaptarla, extenderla o corregir algún error, sigue este link:</a:t>
          </a:r>
        </a:p>
        <a:p>
          <a:endParaRPr lang="en-US" sz="1800" b="1">
            <a:solidFill>
              <a:schemeClr val="tx1">
                <a:lumMod val="65000"/>
                <a:lumOff val="35000"/>
              </a:schemeClr>
            </a:solidFill>
          </a:endParaRPr>
        </a:p>
        <a:p>
          <a:endParaRPr lang="en-US" sz="1800" b="1">
            <a:solidFill>
              <a:schemeClr val="tx1">
                <a:lumMod val="65000"/>
                <a:lumOff val="35000"/>
              </a:schemeClr>
            </a:solidFill>
          </a:endParaRPr>
        </a:p>
        <a:p>
          <a:endParaRPr lang="en-US" sz="1800" b="1">
            <a:solidFill>
              <a:schemeClr val="tx1">
                <a:lumMod val="65000"/>
                <a:lumOff val="35000"/>
              </a:schemeClr>
            </a:solidFill>
          </a:endParaRPr>
        </a:p>
        <a:p>
          <a:r>
            <a:rPr lang="en-US" sz="1800" b="1">
              <a:solidFill>
                <a:schemeClr val="tx1">
                  <a:lumMod val="65000"/>
                  <a:lumOff val="35000"/>
                </a:schemeClr>
              </a:solidFill>
            </a:rPr>
            <a:t>Otras plantillas</a:t>
          </a:r>
        </a:p>
        <a:p>
          <a:endParaRPr lang="en-US" sz="800">
            <a:solidFill>
              <a:schemeClr val="tx1">
                <a:lumMod val="65000"/>
                <a:lumOff val="35000"/>
              </a:schemeClr>
            </a:solidFill>
          </a:endParaRPr>
        </a:p>
        <a:p>
          <a:r>
            <a:rPr lang="en-US" sz="1600">
              <a:solidFill>
                <a:schemeClr val="tx1">
                  <a:lumMod val="65000"/>
                  <a:lumOff val="35000"/>
                </a:schemeClr>
              </a:solidFill>
            </a:rPr>
            <a:t>Si esta plantilla</a:t>
          </a:r>
          <a:r>
            <a:rPr lang="en-US" sz="1600" baseline="0">
              <a:solidFill>
                <a:schemeClr val="tx1">
                  <a:lumMod val="65000"/>
                  <a:lumOff val="35000"/>
                </a:schemeClr>
              </a:solidFill>
            </a:rPr>
            <a:t> no es lo que necesitas, es posible que tengamos otra que se ajuste mejor. Aquí puedes acceder a muchas otras más:</a:t>
          </a:r>
        </a:p>
      </xdr:txBody>
    </xdr:sp>
    <xdr:clientData/>
  </xdr:twoCellAnchor>
  <xdr:twoCellAnchor>
    <xdr:from>
      <xdr:col>7</xdr:col>
      <xdr:colOff>691970</xdr:colOff>
      <xdr:row>10</xdr:row>
      <xdr:rowOff>194191</xdr:rowOff>
    </xdr:from>
    <xdr:to>
      <xdr:col>11</xdr:col>
      <xdr:colOff>11673</xdr:colOff>
      <xdr:row>13</xdr:row>
      <xdr:rowOff>21475</xdr:rowOff>
    </xdr:to>
    <xdr:sp macro="" textlink="">
      <xdr:nvSpPr>
        <xdr:cNvPr id="11" name="TextBox 8">
          <a:hlinkClick xmlns:r="http://schemas.openxmlformats.org/officeDocument/2006/relationships" r:id="rId1"/>
          <a:extLst>
            <a:ext uri="{FF2B5EF4-FFF2-40B4-BE49-F238E27FC236}">
              <a16:creationId xmlns:a16="http://schemas.microsoft.com/office/drawing/2014/main" id="{DB5E00EB-6837-4DDD-ACC6-C8344F83DF28}"/>
            </a:ext>
          </a:extLst>
        </xdr:cNvPr>
        <xdr:cNvSpPr txBox="1"/>
      </xdr:nvSpPr>
      <xdr:spPr>
        <a:xfrm>
          <a:off x="8529684" y="3033548"/>
          <a:ext cx="4363418" cy="425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0" rIns="274320" bIns="0"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600" b="1">
              <a:solidFill>
                <a:srgbClr val="12A779"/>
              </a:solidFill>
              <a:effectLst/>
              <a:latin typeface="+mn-lt"/>
              <a:ea typeface="+mn-ea"/>
              <a:cs typeface="+mn-cs"/>
            </a:rPr>
            <a:t>www.planillaexcel.com/ayuda/plantillas</a:t>
          </a:r>
          <a:endParaRPr lang="es-AR" sz="1600">
            <a:solidFill>
              <a:srgbClr val="12A779"/>
            </a:solidFill>
            <a:effectLst/>
          </a:endParaRPr>
        </a:p>
      </xdr:txBody>
    </xdr:sp>
    <xdr:clientData/>
  </xdr:twoCellAnchor>
  <xdr:twoCellAnchor>
    <xdr:from>
      <xdr:col>7</xdr:col>
      <xdr:colOff>694503</xdr:colOff>
      <xdr:row>22</xdr:row>
      <xdr:rowOff>50589</xdr:rowOff>
    </xdr:from>
    <xdr:to>
      <xdr:col>11</xdr:col>
      <xdr:colOff>11656</xdr:colOff>
      <xdr:row>24</xdr:row>
      <xdr:rowOff>26840</xdr:rowOff>
    </xdr:to>
    <xdr:sp macro="" textlink="">
      <xdr:nvSpPr>
        <xdr:cNvPr id="12" name="TextBox 9">
          <a:hlinkClick xmlns:r="http://schemas.openxmlformats.org/officeDocument/2006/relationships" r:id="rId2"/>
          <a:extLst>
            <a:ext uri="{FF2B5EF4-FFF2-40B4-BE49-F238E27FC236}">
              <a16:creationId xmlns:a16="http://schemas.microsoft.com/office/drawing/2014/main" id="{7C778D77-F488-40FC-87E5-773615D9931B}"/>
            </a:ext>
          </a:extLst>
        </xdr:cNvPr>
        <xdr:cNvSpPr txBox="1"/>
      </xdr:nvSpPr>
      <xdr:spPr>
        <a:xfrm>
          <a:off x="8532217" y="5284803"/>
          <a:ext cx="4360868" cy="3753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0" rIns="274320" bIns="0" rtlCol="0" anchor="ctr"/>
        <a:lstStyle/>
        <a:p>
          <a:r>
            <a:rPr lang="en-US" sz="1600" b="1">
              <a:solidFill>
                <a:srgbClr val="12A779"/>
              </a:solidFill>
            </a:rPr>
            <a:t>www.planillaexcel.com/plantillas</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110490</xdr:colOff>
      <xdr:row>0</xdr:row>
      <xdr:rowOff>148590</xdr:rowOff>
    </xdr:from>
    <xdr:to>
      <xdr:col>3</xdr:col>
      <xdr:colOff>193040</xdr:colOff>
      <xdr:row>2</xdr:row>
      <xdr:rowOff>3175</xdr:rowOff>
    </xdr:to>
    <xdr:sp macro="" textlink="">
      <xdr:nvSpPr>
        <xdr:cNvPr id="2" name="TextBox 1">
          <a:extLst>
            <a:ext uri="{FF2B5EF4-FFF2-40B4-BE49-F238E27FC236}">
              <a16:creationId xmlns:a16="http://schemas.microsoft.com/office/drawing/2014/main" id="{4308DA6E-CEFD-4606-8674-8BC8B6C09E8D}"/>
            </a:ext>
          </a:extLst>
        </xdr:cNvPr>
        <xdr:cNvSpPr txBox="1"/>
      </xdr:nvSpPr>
      <xdr:spPr>
        <a:xfrm>
          <a:off x="419100" y="133350"/>
          <a:ext cx="2929890" cy="736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a:solidFill>
                <a:schemeClr val="bg1"/>
              </a:solidFill>
            </a:rPr>
            <a:t>Cálculo</a:t>
          </a:r>
          <a:r>
            <a:rPr lang="en-US" sz="2000" b="1" baseline="0">
              <a:solidFill>
                <a:schemeClr val="bg1"/>
              </a:solidFill>
            </a:rPr>
            <a:t> de TIR y VAN</a:t>
          </a:r>
          <a:endParaRPr lang="en-US" sz="2000" b="1">
            <a:solidFill>
              <a:schemeClr val="bg1"/>
            </a:solidFill>
          </a:endParaRPr>
        </a:p>
      </xdr:txBody>
    </xdr:sp>
    <xdr:clientData/>
  </xdr:twoCellAnchor>
  <xdr:twoCellAnchor>
    <xdr:from>
      <xdr:col>6</xdr:col>
      <xdr:colOff>582084</xdr:colOff>
      <xdr:row>17</xdr:row>
      <xdr:rowOff>133350</xdr:rowOff>
    </xdr:from>
    <xdr:to>
      <xdr:col>13</xdr:col>
      <xdr:colOff>600075</xdr:colOff>
      <xdr:row>21</xdr:row>
      <xdr:rowOff>95250</xdr:rowOff>
    </xdr:to>
    <xdr:sp macro="" textlink="">
      <xdr:nvSpPr>
        <xdr:cNvPr id="3" name="Rectángulo 2">
          <a:extLst>
            <a:ext uri="{FF2B5EF4-FFF2-40B4-BE49-F238E27FC236}">
              <a16:creationId xmlns:a16="http://schemas.microsoft.com/office/drawing/2014/main" id="{A4023952-4F6A-4E6C-B518-6A3FE58631C1}"/>
            </a:ext>
          </a:extLst>
        </xdr:cNvPr>
        <xdr:cNvSpPr/>
      </xdr:nvSpPr>
      <xdr:spPr>
        <a:xfrm>
          <a:off x="7297209" y="4400550"/>
          <a:ext cx="8066616" cy="876300"/>
        </a:xfrm>
        <a:prstGeom prst="rect">
          <a:avLst/>
        </a:prstGeom>
        <a:noFill/>
        <a:ln w="57150">
          <a:solidFill>
            <a:srgbClr val="DEEDFF"/>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6</xdr:col>
      <xdr:colOff>571499</xdr:colOff>
      <xdr:row>21</xdr:row>
      <xdr:rowOff>201084</xdr:rowOff>
    </xdr:from>
    <xdr:to>
      <xdr:col>13</xdr:col>
      <xdr:colOff>609599</xdr:colOff>
      <xdr:row>25</xdr:row>
      <xdr:rowOff>148167</xdr:rowOff>
    </xdr:to>
    <xdr:sp macro="" textlink="">
      <xdr:nvSpPr>
        <xdr:cNvPr id="4" name="Rectángulo 3">
          <a:extLst>
            <a:ext uri="{FF2B5EF4-FFF2-40B4-BE49-F238E27FC236}">
              <a16:creationId xmlns:a16="http://schemas.microsoft.com/office/drawing/2014/main" id="{2A0CF1E6-F57A-454E-90E8-E384C39BF2CE}"/>
            </a:ext>
          </a:extLst>
        </xdr:cNvPr>
        <xdr:cNvSpPr/>
      </xdr:nvSpPr>
      <xdr:spPr>
        <a:xfrm>
          <a:off x="7286624" y="5382684"/>
          <a:ext cx="8086725" cy="861483"/>
        </a:xfrm>
        <a:prstGeom prst="rect">
          <a:avLst/>
        </a:prstGeom>
        <a:noFill/>
        <a:ln w="57150">
          <a:solidFill>
            <a:srgbClr val="DEEDFF"/>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editAs="absolute">
    <xdr:from>
      <xdr:col>8</xdr:col>
      <xdr:colOff>1178349</xdr:colOff>
      <xdr:row>0</xdr:row>
      <xdr:rowOff>114300</xdr:rowOff>
    </xdr:from>
    <xdr:to>
      <xdr:col>11</xdr:col>
      <xdr:colOff>803064</xdr:colOff>
      <xdr:row>1</xdr:row>
      <xdr:rowOff>682942</xdr:rowOff>
    </xdr:to>
    <xdr:sp macro="" textlink="">
      <xdr:nvSpPr>
        <xdr:cNvPr id="5" name="TextBox 2">
          <a:extLst>
            <a:ext uri="{FF2B5EF4-FFF2-40B4-BE49-F238E27FC236}">
              <a16:creationId xmlns:a16="http://schemas.microsoft.com/office/drawing/2014/main" id="{625BA6EC-EB89-45EE-B602-CDC94E5FAB23}"/>
            </a:ext>
          </a:extLst>
        </xdr:cNvPr>
        <xdr:cNvSpPr txBox="1"/>
      </xdr:nvSpPr>
      <xdr:spPr>
        <a:xfrm>
          <a:off x="9756564" y="114300"/>
          <a:ext cx="3185160" cy="7350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600" b="1">
              <a:solidFill>
                <a:schemeClr val="bg1"/>
              </a:solidFill>
              <a:latin typeface="+mn-lt"/>
              <a:ea typeface="Apple Symbols" panose="02000000000000000000" pitchFamily="2" charset="-79"/>
              <a:cs typeface="Apple Symbols" panose="02000000000000000000" pitchFamily="2" charset="-79"/>
            </a:rPr>
            <a:t>PlanillaExcel.com</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2A3D10-6085-4521-B379-B34D8FE39138}" name="Periodicidad" displayName="Periodicidad" ref="A5:B11" totalsRowShown="0" headerRowDxfId="7" tableBorderDxfId="6">
  <autoFilter ref="A5:B11" xr:uid="{2A2A3D10-6085-4521-B379-B34D8FE39138}"/>
  <tableColumns count="2">
    <tableColumn id="1" xr3:uid="{9A995900-BCF6-47FA-AE40-7BE89BBCBF83}" name="Periodicidad" dataDxfId="5"/>
    <tableColumn id="2" xr3:uid="{7E67CADE-D41D-4A2D-8D4A-D1629192DECC}" name="Cantidad en un año" dataDxfId="4"/>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8526CCF-3046-47D0-8809-E97C95194D9D}" name="días" displayName="días" ref="A14:B20" totalsRowShown="0" headerRowDxfId="3" tableBorderDxfId="2">
  <autoFilter ref="A14:B20" xr:uid="{08526CCF-3046-47D0-8809-E97C95194D9D}">
    <filterColumn colId="0" hiddenButton="1"/>
    <filterColumn colId="1" hiddenButton="1"/>
  </autoFilter>
  <tableColumns count="2">
    <tableColumn id="1" xr3:uid="{22F17748-66DE-4BDB-BFD6-FFE98D1818F5}" name="Tasa" dataDxfId="1"/>
    <tableColumn id="2" xr3:uid="{4C9D3E4A-F76D-4436-969C-14A7F53F3514}" name="días/360" dataDxfId="0"/>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3"/>
  <dimension ref="B1:K5"/>
  <sheetViews>
    <sheetView showGridLines="0" zoomScale="70" zoomScaleNormal="70" workbookViewId="0">
      <selection activeCell="O27" sqref="O27"/>
    </sheetView>
  </sheetViews>
  <sheetFormatPr baseColWidth="10" defaultColWidth="11" defaultRowHeight="15.75" x14ac:dyDescent="0.25"/>
  <cols>
    <col min="1" max="1" width="3.625" style="1" customWidth="1"/>
    <col min="2" max="11" width="16.625" style="1" customWidth="1"/>
    <col min="12" max="16384" width="11" style="1"/>
  </cols>
  <sheetData>
    <row r="1" spans="2:11" ht="9.9499999999999993" customHeight="1" x14ac:dyDescent="0.25"/>
    <row r="2" spans="2:11" s="3" customFormat="1" ht="54.95" customHeight="1" x14ac:dyDescent="0.25">
      <c r="B2" s="2"/>
      <c r="C2" s="2"/>
      <c r="D2" s="2"/>
      <c r="E2" s="2"/>
      <c r="F2" s="2"/>
      <c r="G2" s="2"/>
      <c r="H2" s="2"/>
      <c r="I2" s="2"/>
      <c r="J2" s="2"/>
      <c r="K2" s="2"/>
    </row>
    <row r="3" spans="2:11" ht="24" customHeight="1" x14ac:dyDescent="0.25"/>
    <row r="4" spans="2:11" ht="42" customHeight="1" x14ac:dyDescent="0.25">
      <c r="B4" s="4" t="s">
        <v>0</v>
      </c>
      <c r="C4" s="5"/>
      <c r="D4" s="5"/>
      <c r="E4" s="5"/>
      <c r="F4" s="5"/>
      <c r="G4" s="5"/>
      <c r="H4" s="5"/>
      <c r="I4" s="5"/>
      <c r="J4" s="5"/>
      <c r="K4" s="5"/>
    </row>
    <row r="5" spans="2:11" ht="15" customHeight="1"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89950-B1D1-4B4F-8AEE-F374EF9BFCF0}">
  <dimension ref="B2:N507"/>
  <sheetViews>
    <sheetView tabSelected="1" showRuler="0" zoomScale="90" zoomScaleNormal="90" workbookViewId="0">
      <selection activeCell="B21" sqref="B21"/>
    </sheetView>
  </sheetViews>
  <sheetFormatPr baseColWidth="10" defaultRowHeight="13.5" x14ac:dyDescent="0.25"/>
  <cols>
    <col min="1" max="1" width="4.25" customWidth="1"/>
    <col min="2" max="2" width="35.125" bestFit="1" customWidth="1"/>
    <col min="3" max="3" width="1.875" customWidth="1"/>
    <col min="4" max="4" width="22.625" bestFit="1" customWidth="1"/>
    <col min="5" max="5" width="1.625" customWidth="1"/>
    <col min="6" max="6" width="22.625" bestFit="1" customWidth="1"/>
    <col min="7" max="7" width="8.375" customWidth="1"/>
    <col min="8" max="8" width="16.125" customWidth="1"/>
    <col min="9" max="9" width="28.625" bestFit="1" customWidth="1"/>
    <col min="10" max="10" width="1.75" customWidth="1"/>
    <col min="11" max="11" width="16.25" customWidth="1"/>
    <col min="12" max="12" width="16.125" bestFit="1" customWidth="1"/>
    <col min="13" max="14" width="18.375" customWidth="1"/>
    <col min="18" max="18" width="11.875" bestFit="1" customWidth="1"/>
    <col min="20" max="20" width="34.375" bestFit="1" customWidth="1"/>
    <col min="21" max="21" width="28.25" bestFit="1" customWidth="1"/>
  </cols>
  <sheetData>
    <row r="2" spans="2:12" ht="54.95" customHeight="1" x14ac:dyDescent="0.25">
      <c r="B2" s="2"/>
      <c r="C2" s="2"/>
      <c r="D2" s="2"/>
      <c r="E2" s="2"/>
      <c r="F2" s="2"/>
      <c r="G2" s="2"/>
      <c r="H2" s="2"/>
      <c r="I2" s="2"/>
      <c r="J2" s="2"/>
      <c r="K2" s="2"/>
      <c r="L2" s="2"/>
    </row>
    <row r="3" spans="2:12" ht="15.75" x14ac:dyDescent="0.25">
      <c r="B3" s="6"/>
      <c r="C3" s="6"/>
      <c r="D3" s="6"/>
      <c r="E3" s="6"/>
      <c r="F3" s="6"/>
      <c r="G3" s="6"/>
      <c r="H3" s="6"/>
      <c r="I3" s="6"/>
      <c r="J3" s="6"/>
      <c r="K3" s="6"/>
      <c r="L3" s="6"/>
    </row>
    <row r="5" spans="2:12" ht="21" x14ac:dyDescent="0.25">
      <c r="B5" s="55"/>
      <c r="C5" s="55"/>
      <c r="D5" s="56"/>
      <c r="E5" s="57"/>
      <c r="F5" s="56"/>
    </row>
    <row r="6" spans="2:12" ht="6.75" customHeight="1" thickBot="1" x14ac:dyDescent="0.3">
      <c r="B6" s="10"/>
      <c r="C6" s="10"/>
      <c r="D6" s="11"/>
      <c r="E6" s="9"/>
      <c r="F6" s="9"/>
    </row>
    <row r="7" spans="2:12" ht="21.75" customHeight="1" thickBot="1" x14ac:dyDescent="0.3">
      <c r="B7" s="7" t="s">
        <v>28</v>
      </c>
      <c r="C7" s="8"/>
      <c r="D7" s="48">
        <v>0.1</v>
      </c>
      <c r="E7" s="49"/>
      <c r="F7" s="50"/>
    </row>
    <row r="8" spans="2:12" ht="8.25" customHeight="1" thickBot="1" x14ac:dyDescent="0.3">
      <c r="B8" s="8"/>
      <c r="C8" s="8"/>
      <c r="D8" s="12"/>
      <c r="E8" s="12"/>
      <c r="F8" s="12"/>
    </row>
    <row r="9" spans="2:12" ht="25.15" customHeight="1" thickBot="1" x14ac:dyDescent="0.3">
      <c r="B9" s="7" t="s">
        <v>5</v>
      </c>
      <c r="C9" s="8"/>
      <c r="D9" s="45" t="s">
        <v>6</v>
      </c>
      <c r="E9" s="46"/>
      <c r="F9" s="47"/>
    </row>
    <row r="10" spans="2:12" ht="21.75" thickBot="1" x14ac:dyDescent="0.3">
      <c r="B10" s="7" t="s">
        <v>13</v>
      </c>
      <c r="C10" s="8"/>
      <c r="D10" s="45">
        <v>2</v>
      </c>
      <c r="E10" s="46"/>
      <c r="F10" s="47"/>
      <c r="H10" s="29"/>
    </row>
    <row r="11" spans="2:12" ht="12.75" customHeight="1" thickBot="1" x14ac:dyDescent="0.3">
      <c r="B11" s="8"/>
      <c r="C11" s="8"/>
      <c r="D11" s="12"/>
      <c r="E11" s="12"/>
      <c r="F11" s="12"/>
    </row>
    <row r="12" spans="2:12" ht="21.75" thickBot="1" x14ac:dyDescent="0.3">
      <c r="B12" s="7" t="s">
        <v>3</v>
      </c>
      <c r="C12" s="8"/>
      <c r="D12" s="51">
        <f>IFERROR(EFFECT(D7,VLOOKUP(D9,Periodicidad[],2,0)),"")</f>
        <v>0.10000000000000009</v>
      </c>
      <c r="E12" s="52"/>
      <c r="F12" s="53"/>
      <c r="I12" s="22"/>
    </row>
    <row r="13" spans="2:12" ht="21.75" thickBot="1" x14ac:dyDescent="0.3">
      <c r="B13" s="7" t="str">
        <f>"Tasa Efectiva "&amp;D9</f>
        <v>Tasa Efectiva Anual</v>
      </c>
      <c r="C13" s="8"/>
      <c r="D13" s="51">
        <f>IFERROR((1+D12)^(VLOOKUP(B13,días[],2,0))-1,"")</f>
        <v>0.10000000000000009</v>
      </c>
      <c r="E13" s="52"/>
      <c r="F13" s="53"/>
      <c r="H13" s="23"/>
    </row>
    <row r="14" spans="2:12" ht="14.25" thickBot="1" x14ac:dyDescent="0.3">
      <c r="B14" s="10"/>
      <c r="C14" s="10"/>
      <c r="D14" s="21"/>
      <c r="E14" s="13"/>
    </row>
    <row r="15" spans="2:12" ht="19.5" thickBot="1" x14ac:dyDescent="0.3">
      <c r="B15" s="14" t="s">
        <v>21</v>
      </c>
      <c r="C15" s="15"/>
      <c r="D15" s="7" t="s">
        <v>1</v>
      </c>
      <c r="F15" s="7" t="s">
        <v>1</v>
      </c>
      <c r="H15" s="43">
        <f>D5</f>
        <v>0</v>
      </c>
      <c r="I15" s="44"/>
      <c r="K15" s="43">
        <f>F5</f>
        <v>0</v>
      </c>
      <c r="L15" s="44"/>
    </row>
    <row r="16" spans="2:12" ht="21.75" thickBot="1" x14ac:dyDescent="0.3">
      <c r="B16" s="39">
        <v>0</v>
      </c>
      <c r="C16" s="17"/>
      <c r="D16" s="25">
        <v>-50000</v>
      </c>
      <c r="E16" s="26"/>
      <c r="F16" s="25">
        <v>-85000</v>
      </c>
      <c r="H16" s="16" t="s">
        <v>4</v>
      </c>
      <c r="I16" s="24">
        <f>IFERROR(EFFECT(IRR(D16:D1000),12),"")</f>
        <v>0.12120609004089533</v>
      </c>
      <c r="K16" s="16" t="s">
        <v>4</v>
      </c>
      <c r="L16" s="24">
        <f>IFERROR(EFFECT(IRR(F16:F1000),12),"")</f>
        <v>0.13213044529429552</v>
      </c>
    </row>
    <row r="17" spans="2:14" ht="21.75" thickBot="1" x14ac:dyDescent="0.3">
      <c r="B17" s="40">
        <v>1</v>
      </c>
      <c r="C17" s="17"/>
      <c r="D17" s="28">
        <v>10000</v>
      </c>
      <c r="E17" s="27"/>
      <c r="F17" s="28">
        <v>25000</v>
      </c>
      <c r="H17" s="16" t="s">
        <v>2</v>
      </c>
      <c r="I17" s="18">
        <f>IFERROR(NPV($D$13,$D$17:$D$1000)+$D$16,"")</f>
        <v>2402.7152274631226</v>
      </c>
      <c r="K17" s="16" t="s">
        <v>2</v>
      </c>
      <c r="L17" s="18">
        <f>IFERROR(NPV(D13,$F$17:$F$1000)+$F$16,"")</f>
        <v>6211.0796134627744</v>
      </c>
    </row>
    <row r="18" spans="2:14" ht="18.75" x14ac:dyDescent="0.25">
      <c r="B18" s="40">
        <v>2</v>
      </c>
      <c r="C18" s="17"/>
      <c r="D18" s="28">
        <v>10000</v>
      </c>
      <c r="E18" s="27"/>
      <c r="F18" s="28">
        <v>25000</v>
      </c>
    </row>
    <row r="19" spans="2:14" ht="18.75" x14ac:dyDescent="0.3">
      <c r="B19" s="40">
        <v>3</v>
      </c>
      <c r="C19" s="17"/>
      <c r="D19" s="28">
        <v>25000</v>
      </c>
      <c r="E19" s="27"/>
      <c r="F19" s="28">
        <v>25000</v>
      </c>
      <c r="H19" s="34" t="s">
        <v>27</v>
      </c>
      <c r="N19" s="19"/>
    </row>
    <row r="20" spans="2:14" ht="18.75" x14ac:dyDescent="0.3">
      <c r="B20" s="40">
        <v>4</v>
      </c>
      <c r="C20" s="17"/>
      <c r="D20" s="28">
        <v>5000</v>
      </c>
      <c r="E20" s="27"/>
      <c r="F20" s="28">
        <v>10000</v>
      </c>
      <c r="H20" s="36" t="str">
        <f>IF(I16="","",IF(I16=D12,"Es indistinto invertir en el "&amp;H15&amp;" o invertir en el mercado. Dan el mismo rendimiento",IF(I16&gt;D12,"Me conviene invertir en "&amp;H15&amp;" dado que me da un rendimiento de "&amp;TEXT(I16,"0,00%")&amp;" y el mercado de " &amp;TEXT(D12,"0,00%"),"No me conviene invertir en "&amp;H15&amp;". Conviene invertir en el mercado")))</f>
        <v>Me conviene invertir en 0 dado que me da un rendimiento de 12,12% y el mercado de 10,00%</v>
      </c>
      <c r="N20" s="19"/>
    </row>
    <row r="21" spans="2:14" ht="18.75" x14ac:dyDescent="0.3">
      <c r="B21" s="40">
        <v>5</v>
      </c>
      <c r="C21" s="17"/>
      <c r="D21" s="28">
        <v>5000</v>
      </c>
      <c r="E21" s="27"/>
      <c r="F21" s="28">
        <v>10000</v>
      </c>
      <c r="H21" s="36" t="str">
        <f>IF(L16="","",IF(L16=D12,"Es indistinto invertir en el "&amp;K15&amp;" o invertir en el mercado. Dan el mismo rendimiento",IF(L16&gt;D12,"Me conviene invertir en "&amp;K15&amp;" dado que me da un rendimiento de "&amp;TEXT(L16,"0,00%")&amp;" y el mercado de " &amp;TEXT(D12,"0,00%"),"No me conviene invertir en "&amp;K15&amp;". Conviene invertir en el mercado")))</f>
        <v>Me conviene invertir en 0 dado que me da un rendimiento de 13,21% y el mercado de 10,00%</v>
      </c>
    </row>
    <row r="22" spans="2:14" ht="18.75" x14ac:dyDescent="0.25">
      <c r="B22" s="40">
        <v>6</v>
      </c>
      <c r="C22" s="17"/>
      <c r="D22" s="28">
        <v>5000</v>
      </c>
      <c r="E22" s="27"/>
      <c r="F22" s="28">
        <v>10000</v>
      </c>
      <c r="H22" s="20"/>
    </row>
    <row r="23" spans="2:14" ht="18.75" x14ac:dyDescent="0.3">
      <c r="B23" s="40">
        <v>7</v>
      </c>
      <c r="C23" s="17"/>
      <c r="D23" s="28">
        <v>5000</v>
      </c>
      <c r="E23" s="27"/>
      <c r="F23" s="28">
        <v>10000</v>
      </c>
      <c r="H23" s="34" t="s">
        <v>26</v>
      </c>
    </row>
    <row r="24" spans="2:14" ht="18.75" x14ac:dyDescent="0.3">
      <c r="B24" s="40">
        <v>8</v>
      </c>
      <c r="C24" s="17"/>
      <c r="D24" s="28">
        <v>5000</v>
      </c>
      <c r="E24" s="27"/>
      <c r="F24" s="28">
        <v>5000</v>
      </c>
      <c r="H24" s="36" t="str">
        <f>IF(I17="","",IF(I17&gt;L17,CONCATENATE("Me conviene invertir en ", $H$15, , " ya que su VAN es mayor que la/el ", $K$15),IF(L17&gt;I17,CONCATENATE("Me conviene invertir en ", $K$15, " ya que su VAN es mayor que ",$H$15),"Es indistinto cualquier proyecto ya que da igual" )))</f>
        <v>Me conviene invertir en 0 ya que su VAN es mayor que 0</v>
      </c>
    </row>
    <row r="25" spans="2:14" ht="18.75" x14ac:dyDescent="0.3">
      <c r="B25" s="40">
        <v>9</v>
      </c>
      <c r="C25" s="17"/>
      <c r="D25" s="28">
        <v>2500</v>
      </c>
      <c r="E25" s="27"/>
      <c r="F25" s="28">
        <v>5000</v>
      </c>
      <c r="H25" s="35"/>
    </row>
    <row r="26" spans="2:14" ht="18.75" x14ac:dyDescent="0.25">
      <c r="B26" s="40">
        <v>10</v>
      </c>
      <c r="C26" s="17"/>
      <c r="D26" s="28">
        <v>2500</v>
      </c>
      <c r="E26" s="27"/>
      <c r="F26" s="28">
        <v>2000</v>
      </c>
      <c r="H26" s="20"/>
    </row>
    <row r="27" spans="2:14" ht="18.75" x14ac:dyDescent="0.25">
      <c r="B27" s="30"/>
      <c r="C27" s="17"/>
      <c r="D27" s="28"/>
      <c r="E27" s="27"/>
      <c r="F27" s="28"/>
    </row>
    <row r="28" spans="2:14" ht="18.75" x14ac:dyDescent="0.25">
      <c r="B28" s="30"/>
      <c r="C28" s="17"/>
      <c r="D28" s="28"/>
      <c r="E28" s="27"/>
      <c r="F28" s="28"/>
    </row>
    <row r="29" spans="2:14" ht="18.75" x14ac:dyDescent="0.25">
      <c r="B29" s="30"/>
      <c r="C29" s="17"/>
      <c r="D29" s="28"/>
      <c r="E29" s="27"/>
      <c r="F29" s="28"/>
    </row>
    <row r="30" spans="2:14" ht="18.75" x14ac:dyDescent="0.25">
      <c r="B30" s="30"/>
      <c r="C30" s="17"/>
      <c r="D30" s="28"/>
      <c r="E30" s="27"/>
      <c r="F30" s="28"/>
      <c r="H30" s="42"/>
    </row>
    <row r="31" spans="2:14" ht="18.75" x14ac:dyDescent="0.25">
      <c r="B31" s="30"/>
      <c r="C31" s="17"/>
      <c r="D31" s="28"/>
      <c r="E31" s="27"/>
      <c r="F31" s="28"/>
      <c r="H31" s="41"/>
    </row>
    <row r="32" spans="2:14" ht="18.75" x14ac:dyDescent="0.25">
      <c r="B32" s="30"/>
      <c r="C32" s="17"/>
      <c r="D32" s="28"/>
      <c r="E32" s="27"/>
      <c r="F32" s="28"/>
    </row>
    <row r="33" spans="2:6" ht="18.75" x14ac:dyDescent="0.25">
      <c r="B33" s="30"/>
      <c r="C33" s="17"/>
      <c r="D33" s="28"/>
      <c r="E33" s="27"/>
      <c r="F33" s="28"/>
    </row>
    <row r="34" spans="2:6" ht="18.75" x14ac:dyDescent="0.25">
      <c r="B34" s="30"/>
      <c r="C34" s="17"/>
      <c r="D34" s="28"/>
      <c r="E34" s="27"/>
      <c r="F34" s="28"/>
    </row>
    <row r="35" spans="2:6" ht="18.75" x14ac:dyDescent="0.25">
      <c r="B35" s="30"/>
      <c r="C35" s="17"/>
      <c r="D35" s="28"/>
      <c r="E35" s="27"/>
      <c r="F35" s="28"/>
    </row>
    <row r="36" spans="2:6" ht="18.75" x14ac:dyDescent="0.25">
      <c r="B36" s="30"/>
      <c r="C36" s="17"/>
      <c r="D36" s="28"/>
      <c r="E36" s="27"/>
      <c r="F36" s="28"/>
    </row>
    <row r="37" spans="2:6" ht="18.75" x14ac:dyDescent="0.25">
      <c r="B37" s="30"/>
      <c r="C37" s="17"/>
      <c r="D37" s="28"/>
      <c r="E37" s="27"/>
      <c r="F37" s="28"/>
    </row>
    <row r="38" spans="2:6" ht="18.75" x14ac:dyDescent="0.25">
      <c r="B38" s="30"/>
      <c r="C38" s="17"/>
      <c r="D38" s="28"/>
      <c r="E38" s="27"/>
      <c r="F38" s="28"/>
    </row>
    <row r="39" spans="2:6" ht="18.75" x14ac:dyDescent="0.25">
      <c r="B39" s="30"/>
      <c r="C39" s="17"/>
      <c r="D39" s="28"/>
      <c r="E39" s="27"/>
      <c r="F39" s="28"/>
    </row>
    <row r="40" spans="2:6" ht="18.75" x14ac:dyDescent="0.25">
      <c r="B40" s="30"/>
      <c r="C40" s="17"/>
      <c r="D40" s="28"/>
      <c r="E40" s="27"/>
      <c r="F40" s="28"/>
    </row>
    <row r="41" spans="2:6" ht="18.75" x14ac:dyDescent="0.25">
      <c r="B41" s="30"/>
      <c r="C41" s="17"/>
      <c r="D41" s="28"/>
      <c r="E41" s="27"/>
      <c r="F41" s="28"/>
    </row>
    <row r="42" spans="2:6" ht="18.75" x14ac:dyDescent="0.25">
      <c r="B42" s="30"/>
      <c r="C42" s="17"/>
      <c r="D42" s="28"/>
      <c r="E42" s="27"/>
      <c r="F42" s="28"/>
    </row>
    <row r="43" spans="2:6" ht="18.75" x14ac:dyDescent="0.25">
      <c r="B43" s="30"/>
      <c r="C43" s="17"/>
      <c r="D43" s="28"/>
      <c r="E43" s="27"/>
      <c r="F43" s="28"/>
    </row>
    <row r="44" spans="2:6" ht="18.75" x14ac:dyDescent="0.25">
      <c r="B44" s="30"/>
      <c r="C44" s="17"/>
      <c r="D44" s="28"/>
      <c r="E44" s="27"/>
      <c r="F44" s="28"/>
    </row>
    <row r="45" spans="2:6" ht="18.75" x14ac:dyDescent="0.25">
      <c r="B45" s="30"/>
      <c r="C45" s="17"/>
      <c r="D45" s="28"/>
      <c r="E45" s="27"/>
      <c r="F45" s="28"/>
    </row>
    <row r="46" spans="2:6" ht="18.75" x14ac:dyDescent="0.25">
      <c r="B46" s="30"/>
      <c r="C46" s="17"/>
      <c r="D46" s="28"/>
      <c r="E46" s="27"/>
      <c r="F46" s="28"/>
    </row>
    <row r="47" spans="2:6" ht="18.75" x14ac:dyDescent="0.25">
      <c r="B47" s="30"/>
      <c r="C47" s="17"/>
      <c r="D47" s="28"/>
      <c r="E47" s="27"/>
      <c r="F47" s="28"/>
    </row>
    <row r="48" spans="2:6" ht="18.75" x14ac:dyDescent="0.25">
      <c r="B48" s="30"/>
      <c r="C48" s="17"/>
      <c r="D48" s="28"/>
      <c r="E48" s="27"/>
      <c r="F48" s="28"/>
    </row>
    <row r="49" spans="2:6" ht="18.75" x14ac:dyDescent="0.25">
      <c r="B49" s="30"/>
      <c r="C49" s="17"/>
      <c r="D49" s="28"/>
      <c r="E49" s="27"/>
      <c r="F49" s="28"/>
    </row>
    <row r="50" spans="2:6" ht="18.75" x14ac:dyDescent="0.25">
      <c r="B50" s="30"/>
      <c r="C50" s="17"/>
      <c r="D50" s="28"/>
      <c r="E50" s="27"/>
      <c r="F50" s="28"/>
    </row>
    <row r="51" spans="2:6" ht="18.75" x14ac:dyDescent="0.25">
      <c r="B51" s="30"/>
      <c r="C51" s="17"/>
      <c r="D51" s="28"/>
      <c r="E51" s="27"/>
      <c r="F51" s="28"/>
    </row>
    <row r="52" spans="2:6" ht="18.75" x14ac:dyDescent="0.25">
      <c r="B52" s="30"/>
      <c r="C52" s="17"/>
      <c r="D52" s="28"/>
      <c r="E52" s="27"/>
      <c r="F52" s="28"/>
    </row>
    <row r="53" spans="2:6" ht="18.75" x14ac:dyDescent="0.25">
      <c r="B53" s="30"/>
      <c r="C53" s="17"/>
      <c r="D53" s="28"/>
      <c r="E53" s="27"/>
      <c r="F53" s="28"/>
    </row>
    <row r="54" spans="2:6" ht="18.75" x14ac:dyDescent="0.25">
      <c r="B54" s="30"/>
      <c r="C54" s="17"/>
      <c r="D54" s="28"/>
      <c r="E54" s="27"/>
      <c r="F54" s="28"/>
    </row>
    <row r="55" spans="2:6" ht="18.75" x14ac:dyDescent="0.25">
      <c r="B55" s="30"/>
      <c r="C55" s="17"/>
      <c r="D55" s="28"/>
      <c r="E55" s="27"/>
      <c r="F55" s="28"/>
    </row>
    <row r="56" spans="2:6" ht="18.75" x14ac:dyDescent="0.25">
      <c r="B56" s="30"/>
      <c r="C56" s="17"/>
      <c r="D56" s="28"/>
      <c r="E56" s="27"/>
      <c r="F56" s="28"/>
    </row>
    <row r="57" spans="2:6" ht="18.75" x14ac:dyDescent="0.25">
      <c r="B57" s="30"/>
      <c r="C57" s="17"/>
      <c r="D57" s="28"/>
      <c r="E57" s="27"/>
      <c r="F57" s="28"/>
    </row>
    <row r="58" spans="2:6" ht="18.75" x14ac:dyDescent="0.25">
      <c r="B58" s="30"/>
      <c r="C58" s="17"/>
      <c r="D58" s="28"/>
      <c r="E58" s="27"/>
      <c r="F58" s="28"/>
    </row>
    <row r="59" spans="2:6" ht="18.75" x14ac:dyDescent="0.25">
      <c r="B59" s="30"/>
      <c r="C59" s="17"/>
      <c r="D59" s="28"/>
      <c r="E59" s="27"/>
      <c r="F59" s="28"/>
    </row>
    <row r="60" spans="2:6" ht="18.75" x14ac:dyDescent="0.25">
      <c r="B60" s="30"/>
      <c r="C60" s="17"/>
      <c r="D60" s="28"/>
      <c r="E60" s="27"/>
      <c r="F60" s="28"/>
    </row>
    <row r="61" spans="2:6" ht="18.75" x14ac:dyDescent="0.25">
      <c r="B61" s="30"/>
      <c r="C61" s="17"/>
      <c r="D61" s="28"/>
      <c r="E61" s="27"/>
      <c r="F61" s="28"/>
    </row>
    <row r="62" spans="2:6" ht="18.75" x14ac:dyDescent="0.25">
      <c r="B62" s="30"/>
      <c r="C62" s="17"/>
      <c r="D62" s="28"/>
      <c r="E62" s="27"/>
      <c r="F62" s="28"/>
    </row>
    <row r="63" spans="2:6" ht="18.75" x14ac:dyDescent="0.25">
      <c r="B63" s="30"/>
      <c r="C63" s="17"/>
      <c r="D63" s="28"/>
      <c r="E63" s="27"/>
      <c r="F63" s="28"/>
    </row>
    <row r="64" spans="2:6" ht="18.75" x14ac:dyDescent="0.25">
      <c r="B64" s="30"/>
      <c r="C64" s="17"/>
      <c r="D64" s="28"/>
      <c r="E64" s="27"/>
      <c r="F64" s="28"/>
    </row>
    <row r="65" spans="2:6" ht="18.75" x14ac:dyDescent="0.25">
      <c r="B65" s="30"/>
      <c r="C65" s="17"/>
      <c r="D65" s="28"/>
      <c r="E65" s="27"/>
      <c r="F65" s="28"/>
    </row>
    <row r="66" spans="2:6" ht="18.75" x14ac:dyDescent="0.25">
      <c r="B66" s="30"/>
      <c r="C66" s="17"/>
      <c r="D66" s="28"/>
      <c r="E66" s="27"/>
      <c r="F66" s="28"/>
    </row>
    <row r="67" spans="2:6" ht="18.75" x14ac:dyDescent="0.25">
      <c r="B67" s="30"/>
      <c r="C67" s="17"/>
      <c r="D67" s="28"/>
      <c r="E67" s="27"/>
      <c r="F67" s="28"/>
    </row>
    <row r="68" spans="2:6" ht="18.75" x14ac:dyDescent="0.25">
      <c r="B68" s="30"/>
      <c r="C68" s="17"/>
      <c r="D68" s="28"/>
      <c r="E68" s="27"/>
      <c r="F68" s="28"/>
    </row>
    <row r="69" spans="2:6" ht="18.75" x14ac:dyDescent="0.25">
      <c r="B69" s="30"/>
      <c r="C69" s="17"/>
      <c r="D69" s="28"/>
      <c r="E69" s="27"/>
      <c r="F69" s="28"/>
    </row>
    <row r="70" spans="2:6" ht="18.75" x14ac:dyDescent="0.25">
      <c r="B70" s="30"/>
      <c r="C70" s="17"/>
      <c r="D70" s="28"/>
      <c r="E70" s="27"/>
      <c r="F70" s="28"/>
    </row>
    <row r="71" spans="2:6" ht="18.75" x14ac:dyDescent="0.25">
      <c r="B71" s="30"/>
      <c r="C71" s="17"/>
      <c r="D71" s="28"/>
      <c r="E71" s="27"/>
      <c r="F71" s="28"/>
    </row>
    <row r="72" spans="2:6" ht="18.75" x14ac:dyDescent="0.25">
      <c r="B72" s="30"/>
      <c r="C72" s="17"/>
      <c r="D72" s="28"/>
      <c r="E72" s="27"/>
      <c r="F72" s="28"/>
    </row>
    <row r="73" spans="2:6" ht="18.75" x14ac:dyDescent="0.25">
      <c r="B73" s="30"/>
      <c r="C73" s="17"/>
      <c r="D73" s="28"/>
      <c r="E73" s="27"/>
      <c r="F73" s="28"/>
    </row>
    <row r="74" spans="2:6" ht="18.75" x14ac:dyDescent="0.25">
      <c r="B74" s="30"/>
      <c r="C74" s="17"/>
      <c r="D74" s="28"/>
      <c r="E74" s="27"/>
      <c r="F74" s="28"/>
    </row>
    <row r="75" spans="2:6" ht="18.75" x14ac:dyDescent="0.25">
      <c r="B75" s="30"/>
      <c r="C75" s="17"/>
      <c r="D75" s="28"/>
      <c r="E75" s="27"/>
      <c r="F75" s="28"/>
    </row>
    <row r="76" spans="2:6" ht="18.75" x14ac:dyDescent="0.25">
      <c r="B76" s="30"/>
      <c r="C76" s="17"/>
      <c r="D76" s="28"/>
      <c r="E76" s="27"/>
      <c r="F76" s="28"/>
    </row>
    <row r="77" spans="2:6" ht="18.75" x14ac:dyDescent="0.25">
      <c r="B77" s="30"/>
      <c r="C77" s="17"/>
      <c r="D77" s="28"/>
      <c r="E77" s="27"/>
      <c r="F77" s="28"/>
    </row>
    <row r="78" spans="2:6" ht="18.75" x14ac:dyDescent="0.25">
      <c r="B78" s="30"/>
      <c r="C78" s="17"/>
      <c r="D78" s="28"/>
      <c r="E78" s="27"/>
      <c r="F78" s="28"/>
    </row>
    <row r="79" spans="2:6" ht="18.75" x14ac:dyDescent="0.25">
      <c r="B79" s="30"/>
      <c r="C79" s="17"/>
      <c r="D79" s="28"/>
      <c r="E79" s="27"/>
      <c r="F79" s="28"/>
    </row>
    <row r="80" spans="2:6" ht="18.75" x14ac:dyDescent="0.25">
      <c r="B80" s="30"/>
      <c r="C80" s="17"/>
      <c r="D80" s="28"/>
      <c r="E80" s="27"/>
      <c r="F80" s="28"/>
    </row>
    <row r="81" spans="2:6" ht="18.75" x14ac:dyDescent="0.25">
      <c r="B81" s="30"/>
      <c r="C81" s="17"/>
      <c r="D81" s="28"/>
      <c r="E81" s="27"/>
      <c r="F81" s="28"/>
    </row>
    <row r="82" spans="2:6" ht="18.75" x14ac:dyDescent="0.25">
      <c r="B82" s="30"/>
      <c r="C82" s="17"/>
      <c r="D82" s="28"/>
      <c r="E82" s="27"/>
      <c r="F82" s="28"/>
    </row>
    <row r="83" spans="2:6" ht="18.75" x14ac:dyDescent="0.25">
      <c r="B83" s="30"/>
      <c r="C83" s="17"/>
      <c r="D83" s="28"/>
      <c r="E83" s="27"/>
      <c r="F83" s="28"/>
    </row>
    <row r="84" spans="2:6" ht="18.75" x14ac:dyDescent="0.25">
      <c r="B84" s="30"/>
      <c r="C84" s="17"/>
      <c r="D84" s="28"/>
      <c r="E84" s="27"/>
      <c r="F84" s="28"/>
    </row>
    <row r="85" spans="2:6" ht="18.75" x14ac:dyDescent="0.25">
      <c r="B85" s="30"/>
      <c r="C85" s="17"/>
      <c r="D85" s="28"/>
      <c r="E85" s="27"/>
      <c r="F85" s="28"/>
    </row>
    <row r="86" spans="2:6" ht="18.75" x14ac:dyDescent="0.25">
      <c r="B86" s="30"/>
      <c r="C86" s="17"/>
      <c r="D86" s="28"/>
      <c r="E86" s="27"/>
      <c r="F86" s="28"/>
    </row>
    <row r="87" spans="2:6" ht="18.75" x14ac:dyDescent="0.25">
      <c r="B87" s="30"/>
      <c r="C87" s="17"/>
      <c r="D87" s="28"/>
      <c r="E87" s="27"/>
      <c r="F87" s="28"/>
    </row>
    <row r="88" spans="2:6" ht="18.75" x14ac:dyDescent="0.25">
      <c r="B88" s="30"/>
      <c r="C88" s="17"/>
      <c r="D88" s="28"/>
      <c r="E88" s="27"/>
      <c r="F88" s="28"/>
    </row>
    <row r="89" spans="2:6" ht="18.75" x14ac:dyDescent="0.25">
      <c r="B89" s="30"/>
      <c r="C89" s="17"/>
      <c r="D89" s="28"/>
      <c r="E89" s="27"/>
      <c r="F89" s="28"/>
    </row>
    <row r="90" spans="2:6" ht="18.75" x14ac:dyDescent="0.25">
      <c r="B90" s="30"/>
      <c r="C90" s="17"/>
      <c r="D90" s="28"/>
      <c r="E90" s="27"/>
      <c r="F90" s="28"/>
    </row>
    <row r="91" spans="2:6" ht="18.75" x14ac:dyDescent="0.25">
      <c r="B91" s="30"/>
      <c r="C91" s="17"/>
      <c r="D91" s="28"/>
      <c r="E91" s="27"/>
      <c r="F91" s="28"/>
    </row>
    <row r="92" spans="2:6" ht="18.75" x14ac:dyDescent="0.25">
      <c r="B92" s="30"/>
      <c r="C92" s="17"/>
      <c r="D92" s="28"/>
      <c r="E92" s="27"/>
      <c r="F92" s="28"/>
    </row>
    <row r="93" spans="2:6" ht="18.75" x14ac:dyDescent="0.25">
      <c r="B93" s="30"/>
      <c r="C93" s="17"/>
      <c r="D93" s="28"/>
      <c r="E93" s="27"/>
      <c r="F93" s="28"/>
    </row>
    <row r="94" spans="2:6" ht="18.75" x14ac:dyDescent="0.25">
      <c r="B94" s="30"/>
      <c r="C94" s="17"/>
      <c r="D94" s="28"/>
      <c r="E94" s="27"/>
      <c r="F94" s="28"/>
    </row>
    <row r="95" spans="2:6" ht="18.75" x14ac:dyDescent="0.25">
      <c r="B95" s="30"/>
      <c r="C95" s="17"/>
      <c r="D95" s="28"/>
      <c r="E95" s="27"/>
      <c r="F95" s="28"/>
    </row>
    <row r="96" spans="2:6" ht="18.75" x14ac:dyDescent="0.25">
      <c r="B96" s="30"/>
      <c r="C96" s="17"/>
      <c r="D96" s="28"/>
      <c r="E96" s="27"/>
      <c r="F96" s="28"/>
    </row>
    <row r="97" spans="2:6" ht="18.75" x14ac:dyDescent="0.25">
      <c r="B97" s="30"/>
      <c r="C97" s="17"/>
      <c r="D97" s="28"/>
      <c r="E97" s="27"/>
      <c r="F97" s="28"/>
    </row>
    <row r="98" spans="2:6" ht="18.75" x14ac:dyDescent="0.25">
      <c r="B98" s="30"/>
      <c r="C98" s="17"/>
      <c r="D98" s="28"/>
      <c r="E98" s="27"/>
      <c r="F98" s="28"/>
    </row>
    <row r="99" spans="2:6" ht="18.75" x14ac:dyDescent="0.25">
      <c r="B99" s="30"/>
      <c r="C99" s="17"/>
      <c r="D99" s="28"/>
      <c r="E99" s="27"/>
      <c r="F99" s="28"/>
    </row>
    <row r="100" spans="2:6" ht="18.75" x14ac:dyDescent="0.25">
      <c r="B100" s="30"/>
      <c r="C100" s="17"/>
      <c r="D100" s="28"/>
      <c r="E100" s="27"/>
      <c r="F100" s="28"/>
    </row>
    <row r="101" spans="2:6" ht="18.75" x14ac:dyDescent="0.25">
      <c r="B101" s="30"/>
      <c r="C101" s="17"/>
      <c r="D101" s="28"/>
      <c r="E101" s="27"/>
      <c r="F101" s="28"/>
    </row>
    <row r="102" spans="2:6" ht="18.75" x14ac:dyDescent="0.25">
      <c r="B102" s="30"/>
      <c r="C102" s="17"/>
      <c r="D102" s="28"/>
      <c r="E102" s="27"/>
      <c r="F102" s="28"/>
    </row>
    <row r="103" spans="2:6" ht="18.75" x14ac:dyDescent="0.25">
      <c r="B103" s="30"/>
      <c r="C103" s="17"/>
      <c r="D103" s="28"/>
      <c r="E103" s="27"/>
      <c r="F103" s="28"/>
    </row>
    <row r="104" spans="2:6" ht="18.75" x14ac:dyDescent="0.25">
      <c r="B104" s="30"/>
      <c r="C104" s="17"/>
      <c r="D104" s="28"/>
      <c r="E104" s="27"/>
      <c r="F104" s="28"/>
    </row>
    <row r="105" spans="2:6" ht="18.75" x14ac:dyDescent="0.25">
      <c r="B105" s="30"/>
      <c r="C105" s="17"/>
      <c r="D105" s="28"/>
      <c r="E105" s="27"/>
      <c r="F105" s="28"/>
    </row>
    <row r="106" spans="2:6" ht="18.75" x14ac:dyDescent="0.25">
      <c r="B106" s="30"/>
      <c r="C106" s="17"/>
      <c r="D106" s="28"/>
      <c r="E106" s="27"/>
      <c r="F106" s="28"/>
    </row>
    <row r="107" spans="2:6" ht="18.75" x14ac:dyDescent="0.25">
      <c r="B107" s="30"/>
      <c r="C107" s="17"/>
      <c r="D107" s="28"/>
      <c r="E107" s="27"/>
      <c r="F107" s="28"/>
    </row>
    <row r="108" spans="2:6" ht="18.75" x14ac:dyDescent="0.25">
      <c r="B108" s="30"/>
      <c r="C108" s="17"/>
      <c r="D108" s="28"/>
      <c r="E108" s="27"/>
      <c r="F108" s="28"/>
    </row>
    <row r="109" spans="2:6" ht="18.75" x14ac:dyDescent="0.25">
      <c r="B109" s="30"/>
      <c r="C109" s="17"/>
      <c r="D109" s="28"/>
      <c r="E109" s="27"/>
      <c r="F109" s="28"/>
    </row>
    <row r="110" spans="2:6" ht="18.75" x14ac:dyDescent="0.25">
      <c r="B110" s="30"/>
      <c r="C110" s="17"/>
      <c r="D110" s="28"/>
      <c r="E110" s="27"/>
      <c r="F110" s="28"/>
    </row>
    <row r="111" spans="2:6" ht="18.75" x14ac:dyDescent="0.25">
      <c r="B111" s="30"/>
      <c r="C111" s="17"/>
      <c r="D111" s="28"/>
      <c r="E111" s="27"/>
      <c r="F111" s="28"/>
    </row>
    <row r="112" spans="2:6" ht="18.75" x14ac:dyDescent="0.25">
      <c r="B112" s="30"/>
      <c r="C112" s="17"/>
      <c r="D112" s="28"/>
      <c r="E112" s="27"/>
      <c r="F112" s="28"/>
    </row>
    <row r="113" spans="2:6" ht="18.75" x14ac:dyDescent="0.25">
      <c r="B113" s="30"/>
      <c r="C113" s="17"/>
      <c r="D113" s="28"/>
      <c r="E113" s="27"/>
      <c r="F113" s="28"/>
    </row>
    <row r="114" spans="2:6" ht="18.75" x14ac:dyDescent="0.25">
      <c r="B114" s="30"/>
      <c r="C114" s="17"/>
      <c r="D114" s="28"/>
      <c r="E114" s="27"/>
      <c r="F114" s="28"/>
    </row>
    <row r="115" spans="2:6" ht="18.75" x14ac:dyDescent="0.25">
      <c r="B115" s="30"/>
      <c r="C115" s="17"/>
      <c r="D115" s="28"/>
      <c r="E115" s="27"/>
      <c r="F115" s="28"/>
    </row>
    <row r="116" spans="2:6" ht="18.75" x14ac:dyDescent="0.25">
      <c r="B116" s="30"/>
      <c r="C116" s="17"/>
      <c r="D116" s="28"/>
      <c r="E116" s="27"/>
      <c r="F116" s="28"/>
    </row>
    <row r="117" spans="2:6" ht="18.75" x14ac:dyDescent="0.25">
      <c r="B117" s="30"/>
      <c r="C117" s="17"/>
      <c r="D117" s="28"/>
      <c r="E117" s="27"/>
      <c r="F117" s="28"/>
    </row>
    <row r="118" spans="2:6" ht="18.75" x14ac:dyDescent="0.25">
      <c r="B118" s="30"/>
      <c r="C118" s="17"/>
      <c r="D118" s="28"/>
      <c r="E118" s="27"/>
      <c r="F118" s="28"/>
    </row>
    <row r="119" spans="2:6" ht="18.75" x14ac:dyDescent="0.25">
      <c r="B119" s="30"/>
      <c r="C119" s="17"/>
      <c r="D119" s="28"/>
      <c r="E119" s="27"/>
      <c r="F119" s="28"/>
    </row>
    <row r="120" spans="2:6" ht="18.75" x14ac:dyDescent="0.25">
      <c r="B120" s="30"/>
      <c r="C120" s="17"/>
      <c r="D120" s="28"/>
      <c r="E120" s="27"/>
      <c r="F120" s="28"/>
    </row>
    <row r="121" spans="2:6" ht="18.75" x14ac:dyDescent="0.25">
      <c r="B121" s="30"/>
      <c r="C121" s="17"/>
      <c r="D121" s="28"/>
      <c r="E121" s="27"/>
      <c r="F121" s="28"/>
    </row>
    <row r="122" spans="2:6" ht="18.75" x14ac:dyDescent="0.25">
      <c r="B122" s="30"/>
      <c r="C122" s="17"/>
      <c r="D122" s="28"/>
      <c r="E122" s="27"/>
      <c r="F122" s="28"/>
    </row>
    <row r="123" spans="2:6" ht="18.75" x14ac:dyDescent="0.25">
      <c r="B123" s="30"/>
      <c r="C123" s="17"/>
      <c r="D123" s="28"/>
      <c r="E123" s="27"/>
      <c r="F123" s="28"/>
    </row>
    <row r="124" spans="2:6" ht="18.75" x14ac:dyDescent="0.25">
      <c r="B124" s="30"/>
      <c r="C124" s="17"/>
      <c r="D124" s="28"/>
      <c r="E124" s="27"/>
      <c r="F124" s="28"/>
    </row>
    <row r="125" spans="2:6" ht="18.75" x14ac:dyDescent="0.25">
      <c r="B125" s="30"/>
      <c r="C125" s="17"/>
      <c r="D125" s="28"/>
      <c r="E125" s="27"/>
      <c r="F125" s="28"/>
    </row>
    <row r="126" spans="2:6" ht="18.75" x14ac:dyDescent="0.25">
      <c r="B126" s="30"/>
      <c r="C126" s="17"/>
      <c r="D126" s="28"/>
      <c r="E126" s="27"/>
      <c r="F126" s="28"/>
    </row>
    <row r="127" spans="2:6" ht="18.75" x14ac:dyDescent="0.25">
      <c r="B127" s="30"/>
      <c r="C127" s="17"/>
      <c r="D127" s="28"/>
      <c r="E127" s="27"/>
      <c r="F127" s="28"/>
    </row>
    <row r="128" spans="2:6" ht="18.75" x14ac:dyDescent="0.25">
      <c r="B128" s="30"/>
      <c r="C128" s="17"/>
      <c r="D128" s="28"/>
      <c r="E128" s="27"/>
      <c r="F128" s="28"/>
    </row>
    <row r="129" spans="2:6" ht="18.75" x14ac:dyDescent="0.25">
      <c r="B129" s="30"/>
      <c r="C129" s="17"/>
      <c r="D129" s="28"/>
      <c r="E129" s="27"/>
      <c r="F129" s="28"/>
    </row>
    <row r="130" spans="2:6" ht="18.75" x14ac:dyDescent="0.25">
      <c r="B130" s="30"/>
      <c r="C130" s="17"/>
      <c r="D130" s="28"/>
      <c r="E130" s="27"/>
      <c r="F130" s="28"/>
    </row>
    <row r="131" spans="2:6" ht="18.75" x14ac:dyDescent="0.25">
      <c r="B131" s="30"/>
      <c r="C131" s="17"/>
      <c r="D131" s="28"/>
      <c r="E131" s="27"/>
      <c r="F131" s="28"/>
    </row>
    <row r="132" spans="2:6" ht="18.75" x14ac:dyDescent="0.25">
      <c r="B132" s="30"/>
      <c r="C132" s="17"/>
      <c r="D132" s="28"/>
      <c r="E132" s="27"/>
      <c r="F132" s="28"/>
    </row>
    <row r="133" spans="2:6" ht="18.75" x14ac:dyDescent="0.25">
      <c r="B133" s="30"/>
      <c r="C133" s="17"/>
      <c r="D133" s="28"/>
      <c r="E133" s="27"/>
      <c r="F133" s="28"/>
    </row>
    <row r="134" spans="2:6" ht="18.75" x14ac:dyDescent="0.25">
      <c r="B134" s="30"/>
      <c r="C134" s="17"/>
      <c r="D134" s="28"/>
      <c r="E134" s="27"/>
      <c r="F134" s="28"/>
    </row>
    <row r="135" spans="2:6" ht="18.75" x14ac:dyDescent="0.25">
      <c r="B135" s="30"/>
      <c r="C135" s="17"/>
      <c r="D135" s="28"/>
      <c r="E135" s="27"/>
      <c r="F135" s="28"/>
    </row>
    <row r="136" spans="2:6" ht="18.75" x14ac:dyDescent="0.25">
      <c r="B136" s="28"/>
      <c r="C136" s="17"/>
      <c r="D136" s="28"/>
      <c r="E136" s="27"/>
      <c r="F136" s="28"/>
    </row>
    <row r="137" spans="2:6" ht="18.75" x14ac:dyDescent="0.25">
      <c r="B137" s="28"/>
      <c r="C137" s="17"/>
      <c r="D137" s="28"/>
      <c r="E137" s="27"/>
      <c r="F137" s="28"/>
    </row>
    <row r="138" spans="2:6" ht="18.75" x14ac:dyDescent="0.25">
      <c r="B138" s="28"/>
      <c r="C138" s="17"/>
      <c r="D138" s="28"/>
      <c r="E138" s="27"/>
      <c r="F138" s="28"/>
    </row>
    <row r="139" spans="2:6" ht="18.75" x14ac:dyDescent="0.25">
      <c r="B139" s="28"/>
      <c r="C139" s="17"/>
      <c r="D139" s="28"/>
      <c r="E139" s="27"/>
      <c r="F139" s="28"/>
    </row>
    <row r="140" spans="2:6" ht="18.75" x14ac:dyDescent="0.25">
      <c r="B140" s="28"/>
      <c r="C140" s="17"/>
      <c r="D140" s="28"/>
      <c r="E140" s="27"/>
      <c r="F140" s="28"/>
    </row>
    <row r="141" spans="2:6" ht="18.75" x14ac:dyDescent="0.25">
      <c r="B141" s="28"/>
      <c r="C141" s="17"/>
      <c r="D141" s="28"/>
      <c r="E141" s="27"/>
      <c r="F141" s="28"/>
    </row>
    <row r="142" spans="2:6" ht="18.75" x14ac:dyDescent="0.25">
      <c r="B142" s="28"/>
      <c r="C142" s="17"/>
      <c r="D142" s="28"/>
      <c r="E142" s="27"/>
      <c r="F142" s="28"/>
    </row>
    <row r="143" spans="2:6" ht="18.75" x14ac:dyDescent="0.25">
      <c r="B143" s="28"/>
      <c r="C143" s="17"/>
      <c r="D143" s="28"/>
      <c r="E143" s="27"/>
      <c r="F143" s="28"/>
    </row>
    <row r="144" spans="2:6" ht="18.75" x14ac:dyDescent="0.25">
      <c r="B144" s="28"/>
      <c r="C144" s="17"/>
      <c r="D144" s="28"/>
      <c r="E144" s="27"/>
      <c r="F144" s="28"/>
    </row>
    <row r="145" spans="2:6" ht="18.75" x14ac:dyDescent="0.25">
      <c r="B145" s="28"/>
      <c r="C145" s="17"/>
      <c r="D145" s="28"/>
      <c r="E145" s="27"/>
      <c r="F145" s="28"/>
    </row>
    <row r="146" spans="2:6" ht="18.75" x14ac:dyDescent="0.25">
      <c r="B146" s="28"/>
      <c r="C146" s="17"/>
      <c r="D146" s="28"/>
      <c r="E146" s="27"/>
      <c r="F146" s="28"/>
    </row>
    <row r="147" spans="2:6" ht="18.75" x14ac:dyDescent="0.25">
      <c r="B147" s="28"/>
      <c r="C147" s="17"/>
      <c r="D147" s="28"/>
      <c r="E147" s="27"/>
      <c r="F147" s="28"/>
    </row>
    <row r="148" spans="2:6" ht="18.75" x14ac:dyDescent="0.25">
      <c r="B148" s="28"/>
      <c r="C148" s="17"/>
      <c r="D148" s="28"/>
      <c r="E148" s="27"/>
      <c r="F148" s="28"/>
    </row>
    <row r="149" spans="2:6" ht="18.75" x14ac:dyDescent="0.25">
      <c r="B149" s="28"/>
      <c r="C149" s="17"/>
      <c r="D149" s="28"/>
      <c r="E149" s="27"/>
      <c r="F149" s="28"/>
    </row>
    <row r="150" spans="2:6" ht="18.75" x14ac:dyDescent="0.25">
      <c r="B150" s="28"/>
      <c r="C150" s="17"/>
      <c r="D150" s="28"/>
      <c r="E150" s="27"/>
      <c r="F150" s="28"/>
    </row>
    <row r="151" spans="2:6" ht="18.75" x14ac:dyDescent="0.25">
      <c r="B151" s="28"/>
      <c r="C151" s="17"/>
      <c r="D151" s="28"/>
      <c r="E151" s="27"/>
      <c r="F151" s="28"/>
    </row>
    <row r="152" spans="2:6" ht="18.75" x14ac:dyDescent="0.25">
      <c r="B152" s="28"/>
      <c r="C152" s="17"/>
      <c r="D152" s="28"/>
      <c r="E152" s="27"/>
      <c r="F152" s="28"/>
    </row>
    <row r="153" spans="2:6" ht="18.75" x14ac:dyDescent="0.25">
      <c r="B153" s="28"/>
      <c r="C153" s="17"/>
      <c r="D153" s="28"/>
      <c r="E153" s="27"/>
      <c r="F153" s="28"/>
    </row>
    <row r="154" spans="2:6" ht="18.75" x14ac:dyDescent="0.25">
      <c r="B154" s="28"/>
      <c r="C154" s="17"/>
      <c r="D154" s="28"/>
      <c r="E154" s="27"/>
      <c r="F154" s="28"/>
    </row>
    <row r="155" spans="2:6" ht="18.75" x14ac:dyDescent="0.25">
      <c r="B155" s="28"/>
      <c r="C155" s="17"/>
      <c r="D155" s="28"/>
      <c r="E155" s="27"/>
      <c r="F155" s="28"/>
    </row>
    <row r="156" spans="2:6" ht="18.75" x14ac:dyDescent="0.25">
      <c r="B156" s="28"/>
      <c r="C156" s="17"/>
      <c r="D156" s="28"/>
      <c r="E156" s="27"/>
      <c r="F156" s="28"/>
    </row>
    <row r="157" spans="2:6" ht="18.75" x14ac:dyDescent="0.25">
      <c r="B157" s="28"/>
      <c r="C157" s="17"/>
      <c r="D157" s="28"/>
      <c r="E157" s="27"/>
      <c r="F157" s="28"/>
    </row>
    <row r="158" spans="2:6" ht="18.75" x14ac:dyDescent="0.25">
      <c r="B158" s="28"/>
      <c r="C158" s="17"/>
      <c r="D158" s="28"/>
      <c r="E158" s="27"/>
      <c r="F158" s="28"/>
    </row>
    <row r="159" spans="2:6" ht="18.75" x14ac:dyDescent="0.25">
      <c r="B159" s="28"/>
      <c r="C159" s="17"/>
      <c r="D159" s="28"/>
      <c r="E159" s="27"/>
      <c r="F159" s="28"/>
    </row>
    <row r="160" spans="2:6" ht="18.75" x14ac:dyDescent="0.25">
      <c r="B160" s="28"/>
      <c r="C160" s="17"/>
      <c r="D160" s="28"/>
      <c r="E160" s="27"/>
      <c r="F160" s="28"/>
    </row>
    <row r="161" spans="2:6" ht="18.75" x14ac:dyDescent="0.25">
      <c r="B161" s="28"/>
      <c r="C161" s="17"/>
      <c r="D161" s="28"/>
      <c r="E161" s="27"/>
      <c r="F161" s="28"/>
    </row>
    <row r="162" spans="2:6" ht="18.75" x14ac:dyDescent="0.25">
      <c r="B162" s="28"/>
      <c r="C162" s="17"/>
      <c r="D162" s="28"/>
      <c r="E162" s="27"/>
      <c r="F162" s="28"/>
    </row>
    <row r="163" spans="2:6" ht="18.75" x14ac:dyDescent="0.25">
      <c r="B163" s="28"/>
      <c r="C163" s="17"/>
      <c r="D163" s="28"/>
      <c r="E163" s="27"/>
      <c r="F163" s="28"/>
    </row>
    <row r="164" spans="2:6" ht="18.75" x14ac:dyDescent="0.25">
      <c r="B164" s="28"/>
      <c r="C164" s="17"/>
      <c r="D164" s="28"/>
      <c r="E164" s="27"/>
      <c r="F164" s="28"/>
    </row>
    <row r="165" spans="2:6" ht="18.75" x14ac:dyDescent="0.25">
      <c r="B165" s="28"/>
      <c r="C165" s="17"/>
      <c r="D165" s="28"/>
      <c r="E165" s="27"/>
      <c r="F165" s="28"/>
    </row>
    <row r="166" spans="2:6" ht="18.75" x14ac:dyDescent="0.25">
      <c r="B166" s="28"/>
      <c r="C166" s="17"/>
      <c r="D166" s="28"/>
      <c r="E166" s="27"/>
      <c r="F166" s="28"/>
    </row>
    <row r="167" spans="2:6" ht="18.75" x14ac:dyDescent="0.25">
      <c r="B167" s="28"/>
      <c r="C167" s="17"/>
      <c r="D167" s="28"/>
      <c r="E167" s="27"/>
      <c r="F167" s="28"/>
    </row>
    <row r="168" spans="2:6" ht="18.75" x14ac:dyDescent="0.25">
      <c r="B168" s="28"/>
      <c r="C168" s="17"/>
      <c r="D168" s="28"/>
      <c r="E168" s="27"/>
      <c r="F168" s="28"/>
    </row>
    <row r="169" spans="2:6" ht="18.75" x14ac:dyDescent="0.25">
      <c r="B169" s="28"/>
      <c r="C169" s="17"/>
      <c r="D169" s="28"/>
      <c r="E169" s="27"/>
      <c r="F169" s="28"/>
    </row>
    <row r="170" spans="2:6" ht="18.75" x14ac:dyDescent="0.25">
      <c r="B170" s="28"/>
      <c r="C170" s="17"/>
      <c r="D170" s="28"/>
      <c r="E170" s="27"/>
      <c r="F170" s="28"/>
    </row>
    <row r="171" spans="2:6" ht="18.75" x14ac:dyDescent="0.25">
      <c r="B171" s="28"/>
      <c r="C171" s="17"/>
      <c r="D171" s="28"/>
      <c r="E171" s="27"/>
      <c r="F171" s="28"/>
    </row>
    <row r="172" spans="2:6" ht="18.75" x14ac:dyDescent="0.25">
      <c r="B172" s="28"/>
      <c r="C172" s="17"/>
      <c r="D172" s="28"/>
      <c r="E172" s="27"/>
      <c r="F172" s="28"/>
    </row>
    <row r="173" spans="2:6" ht="18.75" x14ac:dyDescent="0.25">
      <c r="B173" s="28"/>
      <c r="C173" s="17"/>
      <c r="D173" s="28"/>
      <c r="E173" s="27"/>
      <c r="F173" s="28"/>
    </row>
    <row r="174" spans="2:6" ht="18.75" x14ac:dyDescent="0.25">
      <c r="B174" s="28"/>
      <c r="C174" s="17"/>
      <c r="D174" s="28"/>
      <c r="E174" s="27"/>
      <c r="F174" s="28"/>
    </row>
    <row r="175" spans="2:6" ht="18.75" x14ac:dyDescent="0.25">
      <c r="B175" s="28"/>
      <c r="C175" s="17"/>
      <c r="D175" s="28"/>
      <c r="E175" s="27"/>
      <c r="F175" s="28"/>
    </row>
    <row r="176" spans="2:6" ht="18.75" x14ac:dyDescent="0.25">
      <c r="B176" s="28"/>
      <c r="C176" s="17"/>
      <c r="D176" s="28"/>
      <c r="E176" s="27"/>
      <c r="F176" s="28"/>
    </row>
    <row r="177" spans="2:6" ht="18.75" x14ac:dyDescent="0.25">
      <c r="B177" s="28"/>
      <c r="C177" s="17"/>
      <c r="D177" s="28"/>
      <c r="E177" s="27"/>
      <c r="F177" s="28"/>
    </row>
    <row r="178" spans="2:6" ht="18.75" x14ac:dyDescent="0.25">
      <c r="B178" s="28"/>
      <c r="C178" s="17"/>
      <c r="D178" s="28"/>
      <c r="E178" s="27"/>
      <c r="F178" s="28"/>
    </row>
    <row r="179" spans="2:6" ht="18.75" x14ac:dyDescent="0.25">
      <c r="B179" s="28"/>
      <c r="C179" s="17"/>
      <c r="D179" s="28"/>
      <c r="E179" s="27"/>
      <c r="F179" s="28"/>
    </row>
    <row r="180" spans="2:6" ht="18.75" x14ac:dyDescent="0.25">
      <c r="B180" s="28"/>
      <c r="C180" s="17"/>
      <c r="D180" s="28"/>
      <c r="E180" s="27"/>
      <c r="F180" s="28"/>
    </row>
    <row r="181" spans="2:6" ht="18.75" x14ac:dyDescent="0.25">
      <c r="B181" s="28"/>
      <c r="C181" s="17"/>
      <c r="D181" s="28"/>
      <c r="E181" s="27"/>
      <c r="F181" s="28"/>
    </row>
    <row r="182" spans="2:6" ht="18.75" x14ac:dyDescent="0.25">
      <c r="B182" s="28"/>
      <c r="C182" s="17"/>
      <c r="D182" s="28"/>
      <c r="E182" s="27"/>
      <c r="F182" s="28"/>
    </row>
    <row r="183" spans="2:6" ht="18.75" x14ac:dyDescent="0.25">
      <c r="B183" s="28"/>
      <c r="C183" s="17"/>
      <c r="D183" s="28"/>
      <c r="E183" s="27"/>
      <c r="F183" s="28"/>
    </row>
    <row r="184" spans="2:6" ht="18.75" x14ac:dyDescent="0.25">
      <c r="B184" s="28"/>
      <c r="C184" s="17"/>
      <c r="D184" s="28"/>
      <c r="E184" s="27"/>
      <c r="F184" s="28"/>
    </row>
    <row r="185" spans="2:6" ht="18.75" x14ac:dyDescent="0.25">
      <c r="B185" s="28"/>
      <c r="C185" s="17"/>
      <c r="D185" s="28"/>
      <c r="E185" s="27"/>
      <c r="F185" s="28"/>
    </row>
    <row r="186" spans="2:6" ht="18.75" x14ac:dyDescent="0.25">
      <c r="B186" s="28"/>
      <c r="C186" s="17"/>
      <c r="D186" s="28"/>
      <c r="E186" s="27"/>
      <c r="F186" s="28"/>
    </row>
    <row r="187" spans="2:6" ht="18.75" x14ac:dyDescent="0.25">
      <c r="B187" s="28"/>
      <c r="C187" s="17"/>
      <c r="D187" s="28"/>
      <c r="E187" s="27"/>
      <c r="F187" s="28"/>
    </row>
    <row r="188" spans="2:6" ht="18.75" x14ac:dyDescent="0.25">
      <c r="B188" s="28"/>
      <c r="C188" s="17"/>
      <c r="D188" s="28"/>
      <c r="E188" s="27"/>
      <c r="F188" s="28"/>
    </row>
    <row r="189" spans="2:6" ht="18.75" x14ac:dyDescent="0.25">
      <c r="B189" s="28"/>
      <c r="C189" s="17"/>
      <c r="D189" s="28"/>
      <c r="E189" s="27"/>
      <c r="F189" s="28"/>
    </row>
    <row r="190" spans="2:6" ht="18.75" x14ac:dyDescent="0.25">
      <c r="B190" s="28"/>
      <c r="C190" s="17"/>
      <c r="D190" s="28"/>
      <c r="E190" s="27"/>
      <c r="F190" s="28"/>
    </row>
    <row r="191" spans="2:6" ht="18.75" x14ac:dyDescent="0.25">
      <c r="B191" s="28"/>
      <c r="C191" s="17"/>
      <c r="D191" s="28"/>
      <c r="E191" s="27"/>
      <c r="F191" s="28"/>
    </row>
    <row r="192" spans="2:6" ht="18.75" x14ac:dyDescent="0.25">
      <c r="B192" s="28"/>
      <c r="C192" s="17"/>
      <c r="D192" s="28"/>
      <c r="E192" s="27"/>
      <c r="F192" s="28"/>
    </row>
    <row r="193" spans="2:6" ht="18.75" x14ac:dyDescent="0.25">
      <c r="B193" s="28"/>
      <c r="C193" s="17"/>
      <c r="D193" s="28"/>
      <c r="E193" s="27"/>
      <c r="F193" s="28"/>
    </row>
    <row r="194" spans="2:6" ht="18.75" x14ac:dyDescent="0.25">
      <c r="B194" s="28"/>
      <c r="C194" s="17"/>
      <c r="D194" s="28"/>
      <c r="E194" s="27"/>
      <c r="F194" s="28"/>
    </row>
    <row r="195" spans="2:6" ht="18.75" x14ac:dyDescent="0.25">
      <c r="B195" s="28"/>
      <c r="C195" s="17"/>
      <c r="D195" s="28"/>
      <c r="E195" s="27"/>
      <c r="F195" s="28"/>
    </row>
    <row r="196" spans="2:6" ht="18.75" x14ac:dyDescent="0.25">
      <c r="B196" s="28"/>
      <c r="C196" s="17"/>
      <c r="D196" s="28"/>
      <c r="E196" s="27"/>
      <c r="F196" s="28"/>
    </row>
    <row r="197" spans="2:6" ht="18.75" x14ac:dyDescent="0.25">
      <c r="B197" s="28"/>
      <c r="C197" s="17"/>
      <c r="D197" s="28"/>
      <c r="E197" s="27"/>
      <c r="F197" s="28"/>
    </row>
    <row r="198" spans="2:6" ht="18.75" x14ac:dyDescent="0.25">
      <c r="B198" s="28"/>
      <c r="C198" s="17"/>
      <c r="D198" s="28"/>
      <c r="E198" s="27"/>
      <c r="F198" s="28"/>
    </row>
    <row r="199" spans="2:6" ht="18.75" x14ac:dyDescent="0.25">
      <c r="B199" s="28"/>
      <c r="C199" s="17"/>
      <c r="D199" s="28"/>
      <c r="E199" s="27"/>
      <c r="F199" s="28"/>
    </row>
    <row r="200" spans="2:6" ht="18.75" x14ac:dyDescent="0.25">
      <c r="B200" s="28"/>
      <c r="C200" s="17"/>
      <c r="D200" s="28"/>
      <c r="E200" s="27"/>
      <c r="F200" s="28"/>
    </row>
    <row r="201" spans="2:6" ht="18.75" x14ac:dyDescent="0.25">
      <c r="B201" s="28"/>
      <c r="C201" s="17"/>
      <c r="D201" s="28"/>
      <c r="E201" s="27"/>
      <c r="F201" s="28"/>
    </row>
    <row r="202" spans="2:6" ht="18.75" x14ac:dyDescent="0.25">
      <c r="B202" s="28"/>
      <c r="C202" s="17"/>
      <c r="D202" s="28"/>
      <c r="E202" s="27"/>
      <c r="F202" s="28"/>
    </row>
    <row r="203" spans="2:6" ht="18.75" x14ac:dyDescent="0.25">
      <c r="B203" s="28"/>
      <c r="C203" s="17"/>
      <c r="D203" s="28"/>
      <c r="E203" s="27"/>
      <c r="F203" s="28"/>
    </row>
    <row r="204" spans="2:6" ht="18.75" x14ac:dyDescent="0.25">
      <c r="B204" s="28"/>
      <c r="C204" s="17"/>
      <c r="D204" s="28"/>
      <c r="E204" s="27"/>
      <c r="F204" s="28"/>
    </row>
    <row r="205" spans="2:6" ht="18.75" x14ac:dyDescent="0.25">
      <c r="B205" s="28"/>
      <c r="C205" s="17"/>
      <c r="D205" s="28"/>
      <c r="E205" s="27"/>
      <c r="F205" s="28"/>
    </row>
    <row r="206" spans="2:6" ht="18.75" x14ac:dyDescent="0.25">
      <c r="B206" s="28"/>
      <c r="C206" s="17"/>
      <c r="D206" s="28"/>
      <c r="E206" s="27"/>
      <c r="F206" s="28"/>
    </row>
    <row r="207" spans="2:6" ht="18.75" x14ac:dyDescent="0.25">
      <c r="B207" s="28"/>
      <c r="C207" s="17"/>
      <c r="D207" s="28"/>
      <c r="E207" s="27"/>
      <c r="F207" s="28"/>
    </row>
    <row r="208" spans="2:6" ht="18.75" x14ac:dyDescent="0.25">
      <c r="B208" s="28"/>
      <c r="C208" s="17"/>
      <c r="D208" s="28"/>
      <c r="E208" s="27"/>
      <c r="F208" s="28"/>
    </row>
    <row r="209" spans="2:6" ht="18.75" x14ac:dyDescent="0.25">
      <c r="B209" s="28"/>
      <c r="C209" s="17"/>
      <c r="D209" s="28"/>
      <c r="E209" s="27"/>
      <c r="F209" s="28"/>
    </row>
    <row r="210" spans="2:6" ht="18.75" x14ac:dyDescent="0.25">
      <c r="B210" s="28"/>
      <c r="C210" s="17"/>
      <c r="D210" s="28"/>
      <c r="E210" s="27"/>
      <c r="F210" s="28"/>
    </row>
    <row r="211" spans="2:6" ht="18.75" x14ac:dyDescent="0.25">
      <c r="B211" s="28"/>
      <c r="C211" s="17"/>
      <c r="D211" s="28"/>
      <c r="E211" s="27"/>
      <c r="F211" s="28"/>
    </row>
    <row r="212" spans="2:6" ht="18.75" x14ac:dyDescent="0.25">
      <c r="B212" s="28"/>
      <c r="C212" s="17"/>
      <c r="D212" s="28"/>
      <c r="E212" s="27"/>
      <c r="F212" s="28"/>
    </row>
    <row r="213" spans="2:6" ht="18.75" x14ac:dyDescent="0.25">
      <c r="B213" s="28"/>
      <c r="C213" s="17"/>
      <c r="D213" s="28"/>
      <c r="E213" s="27"/>
      <c r="F213" s="28"/>
    </row>
    <row r="214" spans="2:6" ht="18.75" x14ac:dyDescent="0.25">
      <c r="B214" s="28"/>
      <c r="C214" s="17"/>
      <c r="D214" s="28"/>
      <c r="E214" s="27"/>
      <c r="F214" s="28"/>
    </row>
    <row r="215" spans="2:6" ht="18.75" x14ac:dyDescent="0.25">
      <c r="B215" s="28"/>
      <c r="C215" s="17"/>
      <c r="D215" s="28"/>
      <c r="E215" s="27"/>
      <c r="F215" s="28"/>
    </row>
    <row r="216" spans="2:6" ht="18.75" x14ac:dyDescent="0.25">
      <c r="B216" s="28"/>
      <c r="C216" s="17"/>
      <c r="D216" s="28"/>
      <c r="E216" s="27"/>
      <c r="F216" s="28"/>
    </row>
    <row r="217" spans="2:6" ht="18.75" x14ac:dyDescent="0.25">
      <c r="B217" s="28"/>
      <c r="C217" s="17"/>
      <c r="D217" s="28"/>
      <c r="E217" s="27"/>
      <c r="F217" s="28"/>
    </row>
    <row r="218" spans="2:6" ht="18.75" x14ac:dyDescent="0.25">
      <c r="B218" s="28"/>
      <c r="C218" s="17"/>
      <c r="D218" s="28"/>
      <c r="E218" s="27"/>
      <c r="F218" s="28"/>
    </row>
    <row r="219" spans="2:6" ht="18.75" x14ac:dyDescent="0.25">
      <c r="B219" s="28"/>
      <c r="C219" s="17"/>
      <c r="D219" s="28"/>
      <c r="E219" s="27"/>
      <c r="F219" s="28"/>
    </row>
    <row r="220" spans="2:6" ht="18.75" x14ac:dyDescent="0.25">
      <c r="B220" s="28"/>
      <c r="C220" s="17"/>
      <c r="D220" s="28"/>
      <c r="E220" s="27"/>
      <c r="F220" s="28"/>
    </row>
    <row r="221" spans="2:6" ht="18.75" x14ac:dyDescent="0.25">
      <c r="B221" s="28"/>
      <c r="C221" s="17"/>
      <c r="D221" s="28"/>
      <c r="E221" s="27"/>
      <c r="F221" s="28"/>
    </row>
    <row r="222" spans="2:6" ht="18.75" x14ac:dyDescent="0.25">
      <c r="B222" s="28"/>
      <c r="C222" s="17"/>
      <c r="D222" s="28"/>
      <c r="E222" s="27"/>
      <c r="F222" s="28"/>
    </row>
    <row r="223" spans="2:6" ht="18.75" x14ac:dyDescent="0.25">
      <c r="B223" s="28"/>
      <c r="C223" s="17"/>
      <c r="D223" s="28"/>
      <c r="E223" s="27"/>
      <c r="F223" s="28"/>
    </row>
    <row r="224" spans="2:6" ht="18.75" x14ac:dyDescent="0.25">
      <c r="B224" s="28"/>
      <c r="C224" s="17"/>
      <c r="D224" s="28"/>
      <c r="E224" s="27"/>
      <c r="F224" s="28"/>
    </row>
    <row r="225" spans="2:6" ht="18.75" x14ac:dyDescent="0.25">
      <c r="B225" s="28"/>
      <c r="C225" s="17"/>
      <c r="D225" s="28"/>
      <c r="E225" s="27"/>
      <c r="F225" s="28"/>
    </row>
    <row r="226" spans="2:6" ht="18.75" x14ac:dyDescent="0.25">
      <c r="B226" s="28"/>
      <c r="C226" s="17"/>
      <c r="D226" s="28"/>
      <c r="E226" s="27"/>
      <c r="F226" s="28"/>
    </row>
    <row r="227" spans="2:6" ht="18.75" x14ac:dyDescent="0.25">
      <c r="B227" s="28"/>
      <c r="C227" s="17"/>
      <c r="D227" s="28"/>
      <c r="E227" s="27"/>
      <c r="F227" s="28"/>
    </row>
    <row r="228" spans="2:6" ht="18.75" x14ac:dyDescent="0.25">
      <c r="B228" s="28"/>
      <c r="C228" s="17"/>
      <c r="D228" s="28"/>
      <c r="E228" s="27"/>
      <c r="F228" s="28"/>
    </row>
    <row r="229" spans="2:6" ht="18.75" x14ac:dyDescent="0.25">
      <c r="B229" s="28"/>
      <c r="C229" s="17"/>
      <c r="D229" s="28"/>
      <c r="E229" s="27"/>
      <c r="F229" s="28"/>
    </row>
    <row r="230" spans="2:6" ht="18.75" x14ac:dyDescent="0.25">
      <c r="B230" s="28"/>
      <c r="C230" s="17"/>
      <c r="D230" s="28"/>
      <c r="E230" s="27"/>
      <c r="F230" s="28"/>
    </row>
    <row r="231" spans="2:6" ht="18.75" x14ac:dyDescent="0.25">
      <c r="B231" s="28"/>
      <c r="C231" s="17"/>
      <c r="D231" s="28"/>
      <c r="E231" s="27"/>
      <c r="F231" s="28"/>
    </row>
    <row r="232" spans="2:6" ht="18.75" x14ac:dyDescent="0.25">
      <c r="B232" s="28"/>
      <c r="C232" s="17"/>
      <c r="D232" s="28"/>
      <c r="E232" s="27"/>
      <c r="F232" s="28"/>
    </row>
    <row r="233" spans="2:6" ht="18.75" x14ac:dyDescent="0.25">
      <c r="B233" s="28"/>
      <c r="C233" s="17"/>
      <c r="D233" s="28"/>
      <c r="E233" s="27"/>
      <c r="F233" s="28"/>
    </row>
    <row r="234" spans="2:6" ht="18.75" x14ac:dyDescent="0.25">
      <c r="B234" s="28"/>
      <c r="C234" s="17"/>
      <c r="D234" s="28"/>
      <c r="E234" s="27"/>
      <c r="F234" s="28"/>
    </row>
    <row r="235" spans="2:6" ht="18.75" x14ac:dyDescent="0.25">
      <c r="B235" s="28"/>
      <c r="C235" s="17"/>
      <c r="D235" s="28"/>
      <c r="E235" s="27"/>
      <c r="F235" s="28"/>
    </row>
    <row r="236" spans="2:6" ht="18.75" x14ac:dyDescent="0.25">
      <c r="B236" s="28"/>
      <c r="C236" s="17"/>
      <c r="D236" s="28"/>
      <c r="E236" s="27"/>
      <c r="F236" s="28"/>
    </row>
    <row r="237" spans="2:6" ht="18.75" x14ac:dyDescent="0.25">
      <c r="B237" s="28"/>
      <c r="C237" s="17"/>
      <c r="D237" s="28"/>
      <c r="E237" s="27"/>
      <c r="F237" s="28"/>
    </row>
    <row r="238" spans="2:6" ht="18.75" x14ac:dyDescent="0.25">
      <c r="B238" s="28"/>
      <c r="C238" s="17"/>
      <c r="D238" s="28"/>
      <c r="E238" s="27"/>
      <c r="F238" s="28"/>
    </row>
    <row r="239" spans="2:6" ht="18.75" x14ac:dyDescent="0.25">
      <c r="B239" s="28"/>
      <c r="C239" s="17"/>
      <c r="D239" s="28"/>
      <c r="E239" s="27"/>
      <c r="F239" s="28"/>
    </row>
    <row r="240" spans="2:6" ht="18.75" x14ac:dyDescent="0.25">
      <c r="B240" s="28"/>
      <c r="C240" s="17"/>
      <c r="D240" s="28"/>
      <c r="E240" s="27"/>
      <c r="F240" s="28"/>
    </row>
    <row r="241" spans="2:6" ht="18.75" x14ac:dyDescent="0.25">
      <c r="B241" s="28"/>
      <c r="C241" s="17"/>
      <c r="D241" s="28"/>
      <c r="E241" s="27"/>
      <c r="F241" s="28"/>
    </row>
    <row r="242" spans="2:6" ht="18.75" x14ac:dyDescent="0.25">
      <c r="B242" s="28"/>
      <c r="C242" s="17"/>
      <c r="D242" s="28"/>
      <c r="E242" s="27"/>
      <c r="F242" s="28"/>
    </row>
    <row r="243" spans="2:6" ht="18.75" x14ac:dyDescent="0.25">
      <c r="B243" s="28"/>
      <c r="C243" s="17"/>
      <c r="D243" s="28"/>
      <c r="E243" s="27"/>
      <c r="F243" s="28"/>
    </row>
    <row r="244" spans="2:6" ht="18.75" x14ac:dyDescent="0.25">
      <c r="B244" s="28"/>
      <c r="C244" s="17"/>
      <c r="D244" s="28"/>
      <c r="E244" s="27"/>
      <c r="F244" s="28"/>
    </row>
    <row r="245" spans="2:6" ht="18.75" x14ac:dyDescent="0.25">
      <c r="B245" s="28"/>
      <c r="C245" s="17"/>
      <c r="D245" s="28"/>
      <c r="E245" s="27"/>
      <c r="F245" s="28"/>
    </row>
    <row r="246" spans="2:6" ht="18.75" x14ac:dyDescent="0.25">
      <c r="B246" s="28"/>
      <c r="C246" s="17"/>
      <c r="D246" s="28"/>
      <c r="E246" s="27"/>
      <c r="F246" s="28"/>
    </row>
    <row r="247" spans="2:6" ht="18.75" x14ac:dyDescent="0.25">
      <c r="B247" s="28"/>
      <c r="C247" s="17"/>
      <c r="D247" s="28"/>
      <c r="E247" s="27"/>
      <c r="F247" s="28"/>
    </row>
    <row r="248" spans="2:6" ht="18.75" x14ac:dyDescent="0.25">
      <c r="B248" s="28"/>
      <c r="C248" s="17"/>
      <c r="D248" s="28"/>
      <c r="E248" s="27"/>
      <c r="F248" s="28"/>
    </row>
    <row r="249" spans="2:6" ht="18.75" x14ac:dyDescent="0.25">
      <c r="B249" s="28"/>
      <c r="C249" s="17"/>
      <c r="D249" s="28"/>
      <c r="E249" s="27"/>
      <c r="F249" s="28"/>
    </row>
    <row r="250" spans="2:6" ht="18.75" x14ac:dyDescent="0.25">
      <c r="B250" s="28"/>
      <c r="C250" s="17"/>
      <c r="D250" s="28"/>
      <c r="E250" s="27"/>
      <c r="F250" s="28"/>
    </row>
    <row r="251" spans="2:6" ht="18.75" x14ac:dyDescent="0.25">
      <c r="B251" s="28"/>
      <c r="C251" s="17"/>
      <c r="D251" s="28"/>
      <c r="E251" s="27"/>
      <c r="F251" s="28"/>
    </row>
    <row r="252" spans="2:6" ht="18.75" x14ac:dyDescent="0.25">
      <c r="B252" s="28"/>
      <c r="C252" s="17"/>
      <c r="D252" s="28"/>
      <c r="E252" s="27"/>
      <c r="F252" s="28"/>
    </row>
    <row r="253" spans="2:6" ht="18.75" x14ac:dyDescent="0.25">
      <c r="B253" s="28"/>
      <c r="C253" s="17"/>
      <c r="D253" s="28"/>
      <c r="E253" s="27"/>
      <c r="F253" s="28"/>
    </row>
    <row r="254" spans="2:6" ht="18.75" x14ac:dyDescent="0.25">
      <c r="B254" s="28"/>
      <c r="C254" s="17"/>
      <c r="D254" s="28"/>
      <c r="E254" s="27"/>
      <c r="F254" s="28"/>
    </row>
    <row r="255" spans="2:6" ht="18.75" x14ac:dyDescent="0.25">
      <c r="B255" s="28"/>
      <c r="C255" s="17"/>
      <c r="D255" s="28"/>
      <c r="E255" s="27"/>
      <c r="F255" s="28"/>
    </row>
    <row r="256" spans="2:6" ht="18.75" x14ac:dyDescent="0.25">
      <c r="B256" s="28"/>
      <c r="C256" s="17"/>
      <c r="D256" s="28"/>
      <c r="E256" s="27"/>
      <c r="F256" s="28"/>
    </row>
    <row r="257" spans="2:6" ht="18.75" x14ac:dyDescent="0.25">
      <c r="B257" s="28"/>
      <c r="C257" s="17"/>
      <c r="D257" s="28"/>
      <c r="E257" s="27"/>
      <c r="F257" s="28"/>
    </row>
    <row r="258" spans="2:6" ht="18.75" x14ac:dyDescent="0.25">
      <c r="B258" s="28"/>
    </row>
    <row r="259" spans="2:6" ht="18.75" x14ac:dyDescent="0.25">
      <c r="B259" s="28"/>
    </row>
    <row r="260" spans="2:6" ht="18.75" x14ac:dyDescent="0.25">
      <c r="B260" s="28"/>
    </row>
    <row r="261" spans="2:6" ht="18.75" x14ac:dyDescent="0.25">
      <c r="B261" s="28"/>
    </row>
    <row r="262" spans="2:6" ht="18.75" x14ac:dyDescent="0.25">
      <c r="B262" s="28"/>
    </row>
    <row r="263" spans="2:6" ht="18.75" x14ac:dyDescent="0.25">
      <c r="B263" s="28"/>
    </row>
    <row r="264" spans="2:6" ht="18.75" x14ac:dyDescent="0.25">
      <c r="B264" s="28"/>
    </row>
    <row r="265" spans="2:6" ht="18.75" x14ac:dyDescent="0.25">
      <c r="B265" s="28"/>
    </row>
    <row r="266" spans="2:6" ht="18.75" x14ac:dyDescent="0.25">
      <c r="B266" s="28"/>
    </row>
    <row r="267" spans="2:6" ht="18.75" x14ac:dyDescent="0.25">
      <c r="B267" s="28"/>
    </row>
    <row r="268" spans="2:6" ht="18.75" x14ac:dyDescent="0.25">
      <c r="B268" s="28"/>
    </row>
    <row r="269" spans="2:6" ht="18.75" x14ac:dyDescent="0.25">
      <c r="B269" s="28"/>
    </row>
    <row r="270" spans="2:6" ht="18.75" x14ac:dyDescent="0.25">
      <c r="B270" s="28"/>
    </row>
    <row r="271" spans="2:6" ht="18.75" x14ac:dyDescent="0.25">
      <c r="B271" s="28"/>
    </row>
    <row r="272" spans="2:6" ht="18.75" x14ac:dyDescent="0.25">
      <c r="B272" s="28"/>
    </row>
    <row r="273" spans="2:2" ht="18.75" x14ac:dyDescent="0.25">
      <c r="B273" s="28"/>
    </row>
    <row r="274" spans="2:2" ht="18.75" x14ac:dyDescent="0.25">
      <c r="B274" s="28"/>
    </row>
    <row r="275" spans="2:2" ht="18.75" x14ac:dyDescent="0.25">
      <c r="B275" s="28"/>
    </row>
    <row r="276" spans="2:2" ht="18.75" x14ac:dyDescent="0.25">
      <c r="B276" s="28"/>
    </row>
    <row r="277" spans="2:2" ht="18.75" x14ac:dyDescent="0.25">
      <c r="B277" s="28"/>
    </row>
    <row r="278" spans="2:2" ht="18.75" x14ac:dyDescent="0.25">
      <c r="B278" s="28"/>
    </row>
    <row r="279" spans="2:2" ht="18.75" x14ac:dyDescent="0.25">
      <c r="B279" s="28"/>
    </row>
    <row r="280" spans="2:2" ht="18.75" x14ac:dyDescent="0.25">
      <c r="B280" s="28"/>
    </row>
    <row r="281" spans="2:2" ht="18.75" x14ac:dyDescent="0.25">
      <c r="B281" s="28"/>
    </row>
    <row r="282" spans="2:2" ht="18.75" x14ac:dyDescent="0.25">
      <c r="B282" s="28"/>
    </row>
    <row r="283" spans="2:2" ht="18.75" x14ac:dyDescent="0.25">
      <c r="B283" s="28"/>
    </row>
    <row r="284" spans="2:2" ht="18.75" x14ac:dyDescent="0.25">
      <c r="B284" s="28"/>
    </row>
    <row r="285" spans="2:2" ht="18.75" x14ac:dyDescent="0.25">
      <c r="B285" s="28"/>
    </row>
    <row r="286" spans="2:2" ht="18.75" x14ac:dyDescent="0.25">
      <c r="B286" s="28"/>
    </row>
    <row r="287" spans="2:2" ht="18.75" x14ac:dyDescent="0.25">
      <c r="B287" s="28"/>
    </row>
    <row r="288" spans="2:2" ht="18.75" x14ac:dyDescent="0.25">
      <c r="B288" s="28"/>
    </row>
    <row r="289" spans="2:2" ht="18.75" x14ac:dyDescent="0.25">
      <c r="B289" s="28"/>
    </row>
    <row r="290" spans="2:2" ht="18.75" x14ac:dyDescent="0.25">
      <c r="B290" s="28"/>
    </row>
    <row r="291" spans="2:2" ht="18.75" x14ac:dyDescent="0.25">
      <c r="B291" s="28"/>
    </row>
    <row r="292" spans="2:2" ht="18.75" x14ac:dyDescent="0.25">
      <c r="B292" s="28"/>
    </row>
    <row r="293" spans="2:2" ht="18.75" x14ac:dyDescent="0.25">
      <c r="B293" s="28"/>
    </row>
    <row r="294" spans="2:2" ht="18.75" x14ac:dyDescent="0.25">
      <c r="B294" s="28"/>
    </row>
    <row r="295" spans="2:2" ht="18.75" x14ac:dyDescent="0.25">
      <c r="B295" s="28"/>
    </row>
    <row r="296" spans="2:2" ht="18.75" x14ac:dyDescent="0.25">
      <c r="B296" s="28"/>
    </row>
    <row r="297" spans="2:2" ht="18.75" x14ac:dyDescent="0.25">
      <c r="B297" s="28"/>
    </row>
    <row r="298" spans="2:2" ht="18.75" x14ac:dyDescent="0.25">
      <c r="B298" s="28"/>
    </row>
    <row r="299" spans="2:2" ht="18.75" x14ac:dyDescent="0.25">
      <c r="B299" s="28"/>
    </row>
    <row r="300" spans="2:2" ht="18.75" x14ac:dyDescent="0.25">
      <c r="B300" s="28"/>
    </row>
    <row r="301" spans="2:2" ht="18.75" x14ac:dyDescent="0.25">
      <c r="B301" s="28"/>
    </row>
    <row r="302" spans="2:2" ht="18.75" x14ac:dyDescent="0.25">
      <c r="B302" s="28"/>
    </row>
    <row r="303" spans="2:2" ht="18.75" x14ac:dyDescent="0.25">
      <c r="B303" s="28"/>
    </row>
    <row r="304" spans="2:2" ht="18.75" x14ac:dyDescent="0.25">
      <c r="B304" s="28"/>
    </row>
    <row r="305" spans="2:2" ht="18.75" x14ac:dyDescent="0.25">
      <c r="B305" s="28"/>
    </row>
    <row r="306" spans="2:2" ht="18.75" x14ac:dyDescent="0.25">
      <c r="B306" s="28"/>
    </row>
    <row r="307" spans="2:2" ht="18.75" x14ac:dyDescent="0.25">
      <c r="B307" s="28"/>
    </row>
    <row r="308" spans="2:2" ht="18.75" x14ac:dyDescent="0.25">
      <c r="B308" s="28"/>
    </row>
    <row r="309" spans="2:2" ht="18.75" x14ac:dyDescent="0.25">
      <c r="B309" s="28"/>
    </row>
    <row r="310" spans="2:2" ht="18.75" x14ac:dyDescent="0.25">
      <c r="B310" s="28"/>
    </row>
    <row r="311" spans="2:2" ht="18.75" x14ac:dyDescent="0.25">
      <c r="B311" s="28"/>
    </row>
    <row r="312" spans="2:2" ht="18.75" x14ac:dyDescent="0.25">
      <c r="B312" s="28"/>
    </row>
    <row r="313" spans="2:2" ht="18.75" x14ac:dyDescent="0.25">
      <c r="B313" s="28"/>
    </row>
    <row r="314" spans="2:2" ht="18.75" x14ac:dyDescent="0.25">
      <c r="B314" s="28"/>
    </row>
    <row r="315" spans="2:2" ht="18.75" x14ac:dyDescent="0.25">
      <c r="B315" s="28"/>
    </row>
    <row r="316" spans="2:2" ht="18.75" x14ac:dyDescent="0.25">
      <c r="B316" s="28"/>
    </row>
    <row r="317" spans="2:2" ht="18.75" x14ac:dyDescent="0.25">
      <c r="B317" s="28"/>
    </row>
    <row r="318" spans="2:2" ht="18.75" x14ac:dyDescent="0.25">
      <c r="B318" s="28"/>
    </row>
    <row r="319" spans="2:2" ht="18.75" x14ac:dyDescent="0.25">
      <c r="B319" s="28"/>
    </row>
    <row r="320" spans="2:2" ht="18.75" x14ac:dyDescent="0.25">
      <c r="B320" s="28"/>
    </row>
    <row r="321" spans="2:2" ht="18.75" x14ac:dyDescent="0.25">
      <c r="B321" s="28"/>
    </row>
    <row r="322" spans="2:2" ht="18.75" x14ac:dyDescent="0.25">
      <c r="B322" s="28"/>
    </row>
    <row r="323" spans="2:2" ht="18.75" x14ac:dyDescent="0.25">
      <c r="B323" s="28"/>
    </row>
    <row r="324" spans="2:2" ht="18.75" x14ac:dyDescent="0.25">
      <c r="B324" s="28"/>
    </row>
    <row r="325" spans="2:2" ht="18.75" x14ac:dyDescent="0.25">
      <c r="B325" s="28"/>
    </row>
    <row r="326" spans="2:2" ht="18.75" x14ac:dyDescent="0.25">
      <c r="B326" s="28"/>
    </row>
    <row r="327" spans="2:2" ht="18.75" x14ac:dyDescent="0.25">
      <c r="B327" s="28"/>
    </row>
    <row r="328" spans="2:2" ht="18.75" x14ac:dyDescent="0.25">
      <c r="B328" s="28"/>
    </row>
    <row r="329" spans="2:2" ht="18.75" x14ac:dyDescent="0.25">
      <c r="B329" s="28"/>
    </row>
    <row r="330" spans="2:2" ht="18.75" x14ac:dyDescent="0.25">
      <c r="B330" s="28"/>
    </row>
    <row r="331" spans="2:2" ht="18.75" x14ac:dyDescent="0.25">
      <c r="B331" s="28"/>
    </row>
    <row r="332" spans="2:2" ht="18.75" x14ac:dyDescent="0.25">
      <c r="B332" s="28"/>
    </row>
    <row r="333" spans="2:2" ht="18.75" x14ac:dyDescent="0.25">
      <c r="B333" s="28"/>
    </row>
    <row r="334" spans="2:2" ht="18.75" x14ac:dyDescent="0.25">
      <c r="B334" s="28"/>
    </row>
    <row r="335" spans="2:2" ht="18.75" x14ac:dyDescent="0.25">
      <c r="B335" s="28"/>
    </row>
    <row r="336" spans="2:2" ht="18.75" x14ac:dyDescent="0.25">
      <c r="B336" s="28"/>
    </row>
    <row r="337" spans="2:2" ht="18.75" x14ac:dyDescent="0.25">
      <c r="B337" s="28"/>
    </row>
    <row r="338" spans="2:2" ht="18.75" x14ac:dyDescent="0.25">
      <c r="B338" s="28"/>
    </row>
    <row r="339" spans="2:2" ht="18.75" x14ac:dyDescent="0.25">
      <c r="B339" s="28"/>
    </row>
    <row r="340" spans="2:2" ht="18.75" x14ac:dyDescent="0.25">
      <c r="B340" s="28"/>
    </row>
    <row r="341" spans="2:2" ht="18.75" x14ac:dyDescent="0.25">
      <c r="B341" s="28"/>
    </row>
    <row r="342" spans="2:2" ht="18.75" x14ac:dyDescent="0.25">
      <c r="B342" s="28"/>
    </row>
    <row r="343" spans="2:2" ht="18.75" x14ac:dyDescent="0.25">
      <c r="B343" s="28"/>
    </row>
    <row r="344" spans="2:2" ht="18.75" x14ac:dyDescent="0.25">
      <c r="B344" s="28"/>
    </row>
    <row r="345" spans="2:2" ht="18.75" x14ac:dyDescent="0.25">
      <c r="B345" s="28"/>
    </row>
    <row r="346" spans="2:2" ht="18.75" x14ac:dyDescent="0.25">
      <c r="B346" s="28"/>
    </row>
    <row r="347" spans="2:2" ht="18.75" x14ac:dyDescent="0.25">
      <c r="B347" s="28"/>
    </row>
    <row r="348" spans="2:2" ht="18.75" x14ac:dyDescent="0.25">
      <c r="B348" s="28"/>
    </row>
    <row r="349" spans="2:2" ht="18.75" x14ac:dyDescent="0.25">
      <c r="B349" s="28"/>
    </row>
    <row r="350" spans="2:2" ht="18.75" x14ac:dyDescent="0.25">
      <c r="B350" s="28"/>
    </row>
    <row r="351" spans="2:2" ht="18.75" x14ac:dyDescent="0.25">
      <c r="B351" s="28"/>
    </row>
    <row r="352" spans="2:2" ht="18.75" x14ac:dyDescent="0.25">
      <c r="B352" s="28"/>
    </row>
    <row r="353" spans="2:2" ht="18.75" x14ac:dyDescent="0.25">
      <c r="B353" s="28"/>
    </row>
    <row r="354" spans="2:2" ht="18.75" x14ac:dyDescent="0.25">
      <c r="B354" s="28"/>
    </row>
    <row r="355" spans="2:2" ht="18.75" x14ac:dyDescent="0.25">
      <c r="B355" s="28"/>
    </row>
    <row r="356" spans="2:2" ht="18.75" x14ac:dyDescent="0.25">
      <c r="B356" s="28"/>
    </row>
    <row r="357" spans="2:2" ht="18.75" x14ac:dyDescent="0.25">
      <c r="B357" s="28"/>
    </row>
    <row r="358" spans="2:2" ht="18.75" x14ac:dyDescent="0.25">
      <c r="B358" s="28"/>
    </row>
    <row r="359" spans="2:2" ht="18.75" x14ac:dyDescent="0.25">
      <c r="B359" s="28"/>
    </row>
    <row r="360" spans="2:2" ht="18.75" x14ac:dyDescent="0.25">
      <c r="B360" s="28"/>
    </row>
    <row r="361" spans="2:2" ht="18.75" x14ac:dyDescent="0.25">
      <c r="B361" s="28"/>
    </row>
    <row r="362" spans="2:2" ht="18.75" x14ac:dyDescent="0.25">
      <c r="B362" s="28"/>
    </row>
    <row r="363" spans="2:2" ht="18.75" x14ac:dyDescent="0.25">
      <c r="B363" s="28"/>
    </row>
    <row r="364" spans="2:2" ht="18.75" x14ac:dyDescent="0.25">
      <c r="B364" s="28"/>
    </row>
    <row r="365" spans="2:2" ht="18.75" x14ac:dyDescent="0.25">
      <c r="B365" s="28"/>
    </row>
    <row r="366" spans="2:2" ht="18.75" x14ac:dyDescent="0.25">
      <c r="B366" s="28"/>
    </row>
    <row r="367" spans="2:2" ht="18.75" x14ac:dyDescent="0.25">
      <c r="B367" s="28"/>
    </row>
    <row r="368" spans="2:2" ht="18.75" x14ac:dyDescent="0.25">
      <c r="B368" s="28"/>
    </row>
    <row r="369" spans="2:2" ht="18.75" x14ac:dyDescent="0.25">
      <c r="B369" s="28"/>
    </row>
    <row r="370" spans="2:2" ht="18.75" x14ac:dyDescent="0.25">
      <c r="B370" s="28"/>
    </row>
    <row r="371" spans="2:2" ht="18.75" x14ac:dyDescent="0.25">
      <c r="B371" s="28"/>
    </row>
    <row r="372" spans="2:2" ht="18.75" x14ac:dyDescent="0.25">
      <c r="B372" s="28"/>
    </row>
    <row r="373" spans="2:2" ht="18.75" x14ac:dyDescent="0.25">
      <c r="B373" s="28"/>
    </row>
    <row r="374" spans="2:2" ht="18.75" x14ac:dyDescent="0.25">
      <c r="B374" s="28"/>
    </row>
    <row r="375" spans="2:2" ht="18.75" x14ac:dyDescent="0.25">
      <c r="B375" s="28"/>
    </row>
    <row r="376" spans="2:2" ht="18.75" x14ac:dyDescent="0.25">
      <c r="B376" s="28"/>
    </row>
    <row r="377" spans="2:2" ht="18.75" x14ac:dyDescent="0.25">
      <c r="B377" s="28"/>
    </row>
    <row r="378" spans="2:2" ht="18.75" x14ac:dyDescent="0.25">
      <c r="B378" s="28"/>
    </row>
    <row r="379" spans="2:2" ht="18.75" x14ac:dyDescent="0.25">
      <c r="B379" s="28"/>
    </row>
    <row r="380" spans="2:2" ht="18.75" x14ac:dyDescent="0.25">
      <c r="B380" s="28"/>
    </row>
    <row r="381" spans="2:2" ht="18.75" x14ac:dyDescent="0.25">
      <c r="B381" s="28"/>
    </row>
    <row r="382" spans="2:2" ht="18.75" x14ac:dyDescent="0.25">
      <c r="B382" s="28"/>
    </row>
    <row r="383" spans="2:2" ht="18.75" x14ac:dyDescent="0.25">
      <c r="B383" s="28"/>
    </row>
    <row r="384" spans="2:2" ht="18.75" x14ac:dyDescent="0.25">
      <c r="B384" s="28"/>
    </row>
    <row r="385" spans="2:2" ht="18.75" x14ac:dyDescent="0.25">
      <c r="B385" s="28"/>
    </row>
    <row r="386" spans="2:2" ht="18.75" x14ac:dyDescent="0.25">
      <c r="B386" s="28"/>
    </row>
    <row r="387" spans="2:2" ht="18.75" x14ac:dyDescent="0.25">
      <c r="B387" s="28"/>
    </row>
    <row r="388" spans="2:2" ht="18.75" x14ac:dyDescent="0.25">
      <c r="B388" s="28"/>
    </row>
    <row r="389" spans="2:2" ht="18.75" x14ac:dyDescent="0.25">
      <c r="B389" s="28"/>
    </row>
    <row r="390" spans="2:2" ht="18.75" x14ac:dyDescent="0.25">
      <c r="B390" s="28"/>
    </row>
    <row r="391" spans="2:2" ht="18.75" x14ac:dyDescent="0.25">
      <c r="B391" s="28"/>
    </row>
    <row r="392" spans="2:2" ht="18.75" x14ac:dyDescent="0.25">
      <c r="B392" s="28"/>
    </row>
    <row r="393" spans="2:2" ht="18.75" x14ac:dyDescent="0.25">
      <c r="B393" s="28"/>
    </row>
    <row r="394" spans="2:2" ht="18.75" x14ac:dyDescent="0.25">
      <c r="B394" s="28"/>
    </row>
    <row r="395" spans="2:2" ht="18.75" x14ac:dyDescent="0.25">
      <c r="B395" s="28"/>
    </row>
    <row r="396" spans="2:2" ht="18.75" x14ac:dyDescent="0.25">
      <c r="B396" s="28"/>
    </row>
    <row r="397" spans="2:2" ht="18.75" x14ac:dyDescent="0.25">
      <c r="B397" s="28"/>
    </row>
    <row r="398" spans="2:2" ht="18.75" x14ac:dyDescent="0.25">
      <c r="B398" s="28"/>
    </row>
    <row r="399" spans="2:2" ht="18.75" x14ac:dyDescent="0.25">
      <c r="B399" s="28"/>
    </row>
    <row r="400" spans="2:2" ht="18.75" x14ac:dyDescent="0.25">
      <c r="B400" s="28"/>
    </row>
    <row r="401" spans="2:2" ht="18.75" x14ac:dyDescent="0.25">
      <c r="B401" s="28"/>
    </row>
    <row r="402" spans="2:2" ht="18.75" x14ac:dyDescent="0.25">
      <c r="B402" s="28"/>
    </row>
    <row r="403" spans="2:2" ht="18.75" x14ac:dyDescent="0.25">
      <c r="B403" s="28"/>
    </row>
    <row r="404" spans="2:2" ht="18.75" x14ac:dyDescent="0.25">
      <c r="B404" s="28"/>
    </row>
    <row r="405" spans="2:2" ht="18.75" x14ac:dyDescent="0.25">
      <c r="B405" s="28"/>
    </row>
    <row r="406" spans="2:2" ht="18.75" x14ac:dyDescent="0.25">
      <c r="B406" s="28"/>
    </row>
    <row r="407" spans="2:2" ht="18.75" x14ac:dyDescent="0.25">
      <c r="B407" s="28"/>
    </row>
    <row r="408" spans="2:2" ht="18.75" x14ac:dyDescent="0.25">
      <c r="B408" s="28"/>
    </row>
    <row r="409" spans="2:2" ht="18.75" x14ac:dyDescent="0.25">
      <c r="B409" s="28"/>
    </row>
    <row r="410" spans="2:2" ht="18.75" x14ac:dyDescent="0.25">
      <c r="B410" s="28"/>
    </row>
    <row r="411" spans="2:2" ht="18.75" x14ac:dyDescent="0.25">
      <c r="B411" s="28"/>
    </row>
    <row r="412" spans="2:2" ht="18.75" x14ac:dyDescent="0.25">
      <c r="B412" s="28"/>
    </row>
    <row r="413" spans="2:2" ht="18.75" x14ac:dyDescent="0.25">
      <c r="B413" s="28"/>
    </row>
    <row r="414" spans="2:2" ht="18.75" x14ac:dyDescent="0.25">
      <c r="B414" s="28"/>
    </row>
    <row r="415" spans="2:2" ht="18.75" x14ac:dyDescent="0.25">
      <c r="B415" s="28"/>
    </row>
    <row r="416" spans="2:2" ht="18.75" x14ac:dyDescent="0.25">
      <c r="B416" s="28"/>
    </row>
    <row r="417" spans="2:2" ht="18.75" x14ac:dyDescent="0.25">
      <c r="B417" s="28"/>
    </row>
    <row r="418" spans="2:2" ht="18.75" x14ac:dyDescent="0.25">
      <c r="B418" s="28"/>
    </row>
    <row r="419" spans="2:2" ht="18.75" x14ac:dyDescent="0.25">
      <c r="B419" s="28"/>
    </row>
    <row r="420" spans="2:2" ht="18.75" x14ac:dyDescent="0.25">
      <c r="B420" s="28"/>
    </row>
    <row r="421" spans="2:2" ht="18.75" x14ac:dyDescent="0.25">
      <c r="B421" s="28"/>
    </row>
    <row r="422" spans="2:2" ht="18.75" x14ac:dyDescent="0.25">
      <c r="B422" s="28"/>
    </row>
    <row r="423" spans="2:2" ht="18.75" x14ac:dyDescent="0.25">
      <c r="B423" s="28"/>
    </row>
    <row r="424" spans="2:2" ht="18.75" x14ac:dyDescent="0.25">
      <c r="B424" s="28"/>
    </row>
    <row r="425" spans="2:2" ht="18.75" x14ac:dyDescent="0.25">
      <c r="B425" s="28"/>
    </row>
    <row r="426" spans="2:2" ht="18.75" x14ac:dyDescent="0.25">
      <c r="B426" s="28"/>
    </row>
    <row r="427" spans="2:2" ht="18.75" x14ac:dyDescent="0.25">
      <c r="B427" s="28"/>
    </row>
    <row r="428" spans="2:2" ht="18.75" x14ac:dyDescent="0.25">
      <c r="B428" s="28"/>
    </row>
    <row r="429" spans="2:2" ht="18.75" x14ac:dyDescent="0.25">
      <c r="B429" s="28"/>
    </row>
    <row r="430" spans="2:2" ht="18.75" x14ac:dyDescent="0.25">
      <c r="B430" s="28"/>
    </row>
    <row r="431" spans="2:2" ht="18.75" x14ac:dyDescent="0.25">
      <c r="B431" s="28"/>
    </row>
    <row r="432" spans="2:2" ht="18.75" x14ac:dyDescent="0.25">
      <c r="B432" s="28"/>
    </row>
    <row r="433" spans="2:2" ht="18.75" x14ac:dyDescent="0.25">
      <c r="B433" s="28"/>
    </row>
    <row r="434" spans="2:2" ht="18.75" x14ac:dyDescent="0.25">
      <c r="B434" s="28"/>
    </row>
    <row r="435" spans="2:2" ht="18.75" x14ac:dyDescent="0.25">
      <c r="B435" s="28"/>
    </row>
    <row r="436" spans="2:2" ht="18.75" x14ac:dyDescent="0.25">
      <c r="B436" s="28"/>
    </row>
    <row r="437" spans="2:2" ht="18.75" x14ac:dyDescent="0.25">
      <c r="B437" s="28"/>
    </row>
    <row r="438" spans="2:2" ht="18.75" x14ac:dyDescent="0.25">
      <c r="B438" s="28"/>
    </row>
    <row r="439" spans="2:2" ht="18.75" x14ac:dyDescent="0.25">
      <c r="B439" s="28"/>
    </row>
    <row r="440" spans="2:2" ht="18.75" x14ac:dyDescent="0.25">
      <c r="B440" s="28"/>
    </row>
    <row r="441" spans="2:2" ht="18.75" x14ac:dyDescent="0.25">
      <c r="B441" s="28"/>
    </row>
    <row r="442" spans="2:2" ht="18.75" x14ac:dyDescent="0.25">
      <c r="B442" s="28"/>
    </row>
    <row r="443" spans="2:2" ht="18.75" x14ac:dyDescent="0.25">
      <c r="B443" s="28"/>
    </row>
    <row r="444" spans="2:2" ht="18.75" x14ac:dyDescent="0.25">
      <c r="B444" s="28"/>
    </row>
    <row r="445" spans="2:2" ht="18.75" x14ac:dyDescent="0.25">
      <c r="B445" s="28"/>
    </row>
    <row r="446" spans="2:2" ht="18.75" x14ac:dyDescent="0.25">
      <c r="B446" s="28"/>
    </row>
    <row r="447" spans="2:2" ht="18.75" x14ac:dyDescent="0.25">
      <c r="B447" s="28"/>
    </row>
    <row r="448" spans="2:2" ht="18.75" x14ac:dyDescent="0.25">
      <c r="B448" s="28"/>
    </row>
    <row r="449" spans="2:2" ht="18.75" x14ac:dyDescent="0.25">
      <c r="B449" s="28"/>
    </row>
    <row r="450" spans="2:2" ht="18.75" x14ac:dyDescent="0.25">
      <c r="B450" s="28"/>
    </row>
    <row r="451" spans="2:2" ht="18.75" x14ac:dyDescent="0.25">
      <c r="B451" s="28"/>
    </row>
    <row r="452" spans="2:2" ht="18.75" x14ac:dyDescent="0.25">
      <c r="B452" s="28"/>
    </row>
    <row r="453" spans="2:2" ht="18.75" x14ac:dyDescent="0.25">
      <c r="B453" s="28"/>
    </row>
    <row r="454" spans="2:2" ht="18.75" x14ac:dyDescent="0.25">
      <c r="B454" s="28"/>
    </row>
    <row r="455" spans="2:2" ht="18.75" x14ac:dyDescent="0.25">
      <c r="B455" s="28"/>
    </row>
    <row r="456" spans="2:2" ht="18.75" x14ac:dyDescent="0.25">
      <c r="B456" s="28"/>
    </row>
    <row r="457" spans="2:2" ht="18.75" x14ac:dyDescent="0.25">
      <c r="B457" s="28"/>
    </row>
    <row r="458" spans="2:2" ht="18.75" x14ac:dyDescent="0.25">
      <c r="B458" s="28"/>
    </row>
    <row r="459" spans="2:2" ht="18.75" x14ac:dyDescent="0.25">
      <c r="B459" s="28"/>
    </row>
    <row r="460" spans="2:2" ht="18.75" x14ac:dyDescent="0.25">
      <c r="B460" s="28"/>
    </row>
    <row r="461" spans="2:2" ht="18.75" x14ac:dyDescent="0.25">
      <c r="B461" s="28"/>
    </row>
    <row r="462" spans="2:2" ht="18.75" x14ac:dyDescent="0.25">
      <c r="B462" s="28"/>
    </row>
    <row r="463" spans="2:2" ht="18.75" x14ac:dyDescent="0.25">
      <c r="B463" s="28"/>
    </row>
    <row r="464" spans="2:2" ht="18.75" x14ac:dyDescent="0.25">
      <c r="B464" s="28"/>
    </row>
    <row r="465" spans="2:2" ht="18.75" x14ac:dyDescent="0.25">
      <c r="B465" s="28"/>
    </row>
    <row r="466" spans="2:2" ht="18.75" x14ac:dyDescent="0.25">
      <c r="B466" s="28"/>
    </row>
    <row r="467" spans="2:2" ht="18.75" x14ac:dyDescent="0.25">
      <c r="B467" s="28"/>
    </row>
    <row r="468" spans="2:2" ht="18.75" x14ac:dyDescent="0.25">
      <c r="B468" s="28"/>
    </row>
    <row r="469" spans="2:2" ht="18.75" x14ac:dyDescent="0.25">
      <c r="B469" s="28"/>
    </row>
    <row r="470" spans="2:2" ht="18.75" x14ac:dyDescent="0.25">
      <c r="B470" s="28"/>
    </row>
    <row r="471" spans="2:2" ht="18.75" x14ac:dyDescent="0.25">
      <c r="B471" s="28"/>
    </row>
    <row r="472" spans="2:2" ht="18.75" x14ac:dyDescent="0.25">
      <c r="B472" s="28"/>
    </row>
    <row r="473" spans="2:2" ht="18.75" x14ac:dyDescent="0.25">
      <c r="B473" s="28"/>
    </row>
    <row r="474" spans="2:2" ht="18.75" x14ac:dyDescent="0.25">
      <c r="B474" s="28"/>
    </row>
    <row r="475" spans="2:2" ht="18.75" x14ac:dyDescent="0.25">
      <c r="B475" s="28"/>
    </row>
    <row r="476" spans="2:2" ht="18.75" x14ac:dyDescent="0.25">
      <c r="B476" s="28"/>
    </row>
    <row r="477" spans="2:2" ht="18.75" x14ac:dyDescent="0.25">
      <c r="B477" s="28"/>
    </row>
    <row r="478" spans="2:2" ht="18.75" x14ac:dyDescent="0.25">
      <c r="B478" s="28"/>
    </row>
    <row r="479" spans="2:2" ht="18.75" x14ac:dyDescent="0.25">
      <c r="B479" s="28"/>
    </row>
    <row r="480" spans="2:2" ht="18.75" x14ac:dyDescent="0.25">
      <c r="B480" s="28"/>
    </row>
    <row r="481" spans="2:2" ht="18.75" x14ac:dyDescent="0.25">
      <c r="B481" s="28"/>
    </row>
    <row r="482" spans="2:2" ht="18.75" x14ac:dyDescent="0.25">
      <c r="B482" s="28"/>
    </row>
    <row r="483" spans="2:2" ht="18.75" x14ac:dyDescent="0.25">
      <c r="B483" s="28"/>
    </row>
    <row r="484" spans="2:2" ht="18.75" x14ac:dyDescent="0.25">
      <c r="B484" s="28"/>
    </row>
    <row r="485" spans="2:2" ht="18.75" x14ac:dyDescent="0.25">
      <c r="B485" s="28"/>
    </row>
    <row r="486" spans="2:2" ht="18.75" x14ac:dyDescent="0.25">
      <c r="B486" s="28"/>
    </row>
    <row r="487" spans="2:2" ht="18.75" x14ac:dyDescent="0.25">
      <c r="B487" s="28"/>
    </row>
    <row r="488" spans="2:2" ht="18.75" x14ac:dyDescent="0.25">
      <c r="B488" s="28"/>
    </row>
    <row r="489" spans="2:2" ht="18.75" x14ac:dyDescent="0.25">
      <c r="B489" s="28"/>
    </row>
    <row r="490" spans="2:2" ht="18.75" x14ac:dyDescent="0.25">
      <c r="B490" s="28"/>
    </row>
    <row r="491" spans="2:2" ht="18.75" x14ac:dyDescent="0.25">
      <c r="B491" s="28"/>
    </row>
    <row r="492" spans="2:2" ht="18.75" x14ac:dyDescent="0.25">
      <c r="B492" s="28"/>
    </row>
    <row r="493" spans="2:2" ht="18.75" x14ac:dyDescent="0.25">
      <c r="B493" s="28"/>
    </row>
    <row r="494" spans="2:2" ht="18.75" x14ac:dyDescent="0.25">
      <c r="B494" s="28"/>
    </row>
    <row r="495" spans="2:2" ht="18.75" x14ac:dyDescent="0.25">
      <c r="B495" s="28"/>
    </row>
    <row r="496" spans="2:2" ht="18.75" x14ac:dyDescent="0.25">
      <c r="B496" s="28"/>
    </row>
    <row r="497" spans="2:2" ht="18.75" x14ac:dyDescent="0.25">
      <c r="B497" s="28"/>
    </row>
    <row r="498" spans="2:2" ht="18.75" x14ac:dyDescent="0.25">
      <c r="B498" s="28"/>
    </row>
    <row r="499" spans="2:2" ht="18.75" x14ac:dyDescent="0.25">
      <c r="B499" s="28"/>
    </row>
    <row r="500" spans="2:2" ht="18.75" x14ac:dyDescent="0.25">
      <c r="B500" s="28"/>
    </row>
    <row r="501" spans="2:2" ht="18.75" x14ac:dyDescent="0.25">
      <c r="B501" s="28"/>
    </row>
    <row r="502" spans="2:2" ht="18.75" x14ac:dyDescent="0.25">
      <c r="B502" s="28"/>
    </row>
    <row r="503" spans="2:2" ht="18.75" x14ac:dyDescent="0.25">
      <c r="B503" s="28"/>
    </row>
    <row r="504" spans="2:2" ht="18.75" x14ac:dyDescent="0.25">
      <c r="B504" s="28"/>
    </row>
    <row r="505" spans="2:2" ht="18.75" x14ac:dyDescent="0.25">
      <c r="B505" s="28"/>
    </row>
    <row r="506" spans="2:2" ht="18.75" x14ac:dyDescent="0.25">
      <c r="B506" s="28"/>
    </row>
    <row r="507" spans="2:2" ht="18.75" x14ac:dyDescent="0.25">
      <c r="B507" s="28"/>
    </row>
  </sheetData>
  <mergeCells count="7">
    <mergeCell ref="K15:L15"/>
    <mergeCell ref="D9:F9"/>
    <mergeCell ref="D7:F7"/>
    <mergeCell ref="D10:F10"/>
    <mergeCell ref="D12:F12"/>
    <mergeCell ref="D13:F13"/>
    <mergeCell ref="H15:I15"/>
  </mergeCells>
  <conditionalFormatting sqref="D27:D28">
    <cfRule type="expression" dxfId="29" priority="42">
      <formula>ROW()&lt;$D$10+14</formula>
    </cfRule>
  </conditionalFormatting>
  <conditionalFormatting sqref="D27:D28">
    <cfRule type="expression" dxfId="28" priority="40">
      <formula>ROW()&lt;$D$10+14</formula>
    </cfRule>
  </conditionalFormatting>
  <conditionalFormatting sqref="D16 D27:D257">
    <cfRule type="expression" dxfId="27" priority="39">
      <formula>ROW()&lt;$D$10+17</formula>
    </cfRule>
  </conditionalFormatting>
  <conditionalFormatting sqref="D27:D257">
    <cfRule type="expression" dxfId="26" priority="38">
      <formula>ROW()&lt;$D$10+14</formula>
    </cfRule>
  </conditionalFormatting>
  <conditionalFormatting sqref="F27:F28">
    <cfRule type="expression" dxfId="25" priority="35">
      <formula>ROW()&lt;$D$10+14</formula>
    </cfRule>
  </conditionalFormatting>
  <conditionalFormatting sqref="F16 F27:F257">
    <cfRule type="expression" dxfId="24" priority="34">
      <formula>ROW()&lt;$D$10+17</formula>
    </cfRule>
  </conditionalFormatting>
  <conditionalFormatting sqref="F27:F257">
    <cfRule type="expression" dxfId="23" priority="33">
      <formula>ROW()&lt;$D$10+14</formula>
    </cfRule>
  </conditionalFormatting>
  <conditionalFormatting sqref="B16:B507">
    <cfRule type="expression" dxfId="22" priority="32">
      <formula>ROW()&lt;$D$10+14</formula>
    </cfRule>
  </conditionalFormatting>
  <conditionalFormatting sqref="B16:B507">
    <cfRule type="expression" dxfId="21" priority="31">
      <formula>ROW()&lt;$D$10+14</formula>
    </cfRule>
  </conditionalFormatting>
  <conditionalFormatting sqref="B16:B507">
    <cfRule type="expression" dxfId="20" priority="30">
      <formula>ROW()&lt;$D$10+17</formula>
    </cfRule>
  </conditionalFormatting>
  <conditionalFormatting sqref="D18">
    <cfRule type="expression" dxfId="19" priority="18">
      <formula>ROW()&lt;$D$10+14</formula>
    </cfRule>
  </conditionalFormatting>
  <conditionalFormatting sqref="D17:D18">
    <cfRule type="expression" dxfId="18" priority="17">
      <formula>ROW()&lt;$D$10+14</formula>
    </cfRule>
  </conditionalFormatting>
  <conditionalFormatting sqref="D17:D18">
    <cfRule type="expression" dxfId="17" priority="16">
      <formula>ROW()&lt;$D$10+17</formula>
    </cfRule>
  </conditionalFormatting>
  <conditionalFormatting sqref="D19:D26">
    <cfRule type="expression" dxfId="16" priority="9">
      <formula>ROW()&lt;$D$10+14</formula>
    </cfRule>
  </conditionalFormatting>
  <conditionalFormatting sqref="D19:D26">
    <cfRule type="expression" dxfId="15" priority="8">
      <formula>ROW()&lt;$D$10+14</formula>
    </cfRule>
  </conditionalFormatting>
  <conditionalFormatting sqref="D19:D26">
    <cfRule type="expression" dxfId="14" priority="7">
      <formula>ROW()&lt;$D$10+17</formula>
    </cfRule>
  </conditionalFormatting>
  <conditionalFormatting sqref="D22:D26">
    <cfRule type="expression" dxfId="13" priority="6">
      <formula>ROW()&lt;$D$10+14</formula>
    </cfRule>
  </conditionalFormatting>
  <conditionalFormatting sqref="F19:F23">
    <cfRule type="expression" dxfId="12" priority="5">
      <formula>ROW()&lt;$D$10+14</formula>
    </cfRule>
  </conditionalFormatting>
  <conditionalFormatting sqref="F18">
    <cfRule type="expression" dxfId="11" priority="4">
      <formula>ROW()&lt;$D$10+14</formula>
    </cfRule>
  </conditionalFormatting>
  <conditionalFormatting sqref="F17:F26">
    <cfRule type="expression" dxfId="10" priority="3">
      <formula>ROW()&lt;$D$10+14</formula>
    </cfRule>
  </conditionalFormatting>
  <conditionalFormatting sqref="F17:F26">
    <cfRule type="expression" dxfId="9" priority="2">
      <formula>ROW()&lt;$D$10+17</formula>
    </cfRule>
  </conditionalFormatting>
  <conditionalFormatting sqref="F22:F26">
    <cfRule type="expression" dxfId="8" priority="1">
      <formula>ROW()&lt;$D$10+14</formula>
    </cfRule>
  </conditionalFormatting>
  <dataValidations count="2">
    <dataValidation type="whole" allowBlank="1" showInputMessage="1" showErrorMessage="1" errorTitle="Hasta 240" error="Permite hasta 240 meses" sqref="D10:F10" xr:uid="{985C6971-4172-410B-AB33-29D290CADE0E}">
      <formula1>1</formula1>
      <formula2>240</formula2>
    </dataValidation>
    <dataValidation type="list" allowBlank="1" showInputMessage="1" showErrorMessage="1" sqref="D9:F9" xr:uid="{12435F57-324E-40D3-92C8-4A55EE1327B6}">
      <formula1>"Anual,Semestral,Cuatrimestral,Trimestral,Mensual,Quincenal"</formula1>
    </dataValidation>
  </dataValidations>
  <pageMargins left="0.75" right="0.75" top="1" bottom="1" header="0" footer="0"/>
  <pageSetup paperSize="9" orientation="portrait" horizontalDpi="4294967295"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B5F71-4164-48CA-A2EA-01D714AC0078}">
  <dimension ref="A4:B20"/>
  <sheetViews>
    <sheetView workbookViewId="0">
      <selection activeCell="B16" sqref="B16"/>
    </sheetView>
  </sheetViews>
  <sheetFormatPr baseColWidth="10" defaultRowHeight="13.5" x14ac:dyDescent="0.25"/>
  <cols>
    <col min="1" max="1" width="28.25" bestFit="1" customWidth="1"/>
    <col min="2" max="2" width="20.625" customWidth="1"/>
  </cols>
  <sheetData>
    <row r="4" spans="1:2" x14ac:dyDescent="0.25">
      <c r="A4" s="54" t="s">
        <v>12</v>
      </c>
      <c r="B4" s="54"/>
    </row>
    <row r="5" spans="1:2" x14ac:dyDescent="0.25">
      <c r="A5" s="32" t="s">
        <v>22</v>
      </c>
      <c r="B5" s="32" t="s">
        <v>23</v>
      </c>
    </row>
    <row r="6" spans="1:2" x14ac:dyDescent="0.25">
      <c r="A6" s="31" t="s">
        <v>6</v>
      </c>
      <c r="B6" s="31">
        <v>1</v>
      </c>
    </row>
    <row r="7" spans="1:2" x14ac:dyDescent="0.25">
      <c r="A7" s="31" t="s">
        <v>7</v>
      </c>
      <c r="B7" s="31">
        <v>2</v>
      </c>
    </row>
    <row r="8" spans="1:2" x14ac:dyDescent="0.25">
      <c r="A8" s="31" t="s">
        <v>8</v>
      </c>
      <c r="B8" s="31">
        <v>3</v>
      </c>
    </row>
    <row r="9" spans="1:2" x14ac:dyDescent="0.25">
      <c r="A9" s="31" t="s">
        <v>9</v>
      </c>
      <c r="B9" s="31">
        <v>4</v>
      </c>
    </row>
    <row r="10" spans="1:2" x14ac:dyDescent="0.25">
      <c r="A10" s="33" t="s">
        <v>10</v>
      </c>
      <c r="B10" s="33">
        <v>12</v>
      </c>
    </row>
    <row r="11" spans="1:2" x14ac:dyDescent="0.25">
      <c r="A11" s="38" t="s">
        <v>11</v>
      </c>
      <c r="B11" s="38">
        <v>24</v>
      </c>
    </row>
    <row r="12" spans="1:2" x14ac:dyDescent="0.25">
      <c r="A12" s="37"/>
      <c r="B12" s="37"/>
    </row>
    <row r="13" spans="1:2" x14ac:dyDescent="0.25">
      <c r="A13" s="54" t="s">
        <v>14</v>
      </c>
      <c r="B13" s="54"/>
    </row>
    <row r="14" spans="1:2" x14ac:dyDescent="0.25">
      <c r="A14" s="32" t="s">
        <v>24</v>
      </c>
      <c r="B14" s="32" t="s">
        <v>25</v>
      </c>
    </row>
    <row r="15" spans="1:2" x14ac:dyDescent="0.25">
      <c r="A15" s="31" t="s">
        <v>15</v>
      </c>
      <c r="B15" s="31">
        <f>360/360</f>
        <v>1</v>
      </c>
    </row>
    <row r="16" spans="1:2" x14ac:dyDescent="0.25">
      <c r="A16" s="31" t="s">
        <v>16</v>
      </c>
      <c r="B16" s="31">
        <f>180/360</f>
        <v>0.5</v>
      </c>
    </row>
    <row r="17" spans="1:2" x14ac:dyDescent="0.25">
      <c r="A17" s="31" t="s">
        <v>17</v>
      </c>
      <c r="B17" s="31">
        <f>120/360</f>
        <v>0.33333333333333331</v>
      </c>
    </row>
    <row r="18" spans="1:2" x14ac:dyDescent="0.25">
      <c r="A18" s="31" t="s">
        <v>18</v>
      </c>
      <c r="B18" s="31">
        <f>90/360</f>
        <v>0.25</v>
      </c>
    </row>
    <row r="19" spans="1:2" x14ac:dyDescent="0.25">
      <c r="A19" s="31" t="s">
        <v>19</v>
      </c>
      <c r="B19" s="31">
        <f>60/360</f>
        <v>0.16666666666666666</v>
      </c>
    </row>
    <row r="20" spans="1:2" x14ac:dyDescent="0.25">
      <c r="A20" s="38" t="s">
        <v>20</v>
      </c>
      <c r="B20" s="38">
        <f>30/360</f>
        <v>8.3333333333333329E-2</v>
      </c>
    </row>
  </sheetData>
  <mergeCells count="2">
    <mergeCell ref="A4:B4"/>
    <mergeCell ref="A13:B13"/>
  </mergeCells>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-AYUDA-</vt:lpstr>
      <vt:lpstr>Cálculo de TIR y VAN</vt:lpstr>
      <vt:lpstr>Auxiliar cálculos interés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Planilla Excel</dc:creator>
  <cp:lastModifiedBy>Carmen Xia Martínez y Espinosa</cp:lastModifiedBy>
  <dcterms:created xsi:type="dcterms:W3CDTF">2019-04-24T20:33:34Z</dcterms:created>
  <dcterms:modified xsi:type="dcterms:W3CDTF">2022-11-24T13:17:45Z</dcterms:modified>
</cp:coreProperties>
</file>