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51B34F7F-2507-4215-A106-B86FCDC747FA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Ejer1" sheetId="1" r:id="rId1"/>
    <sheet name="Ejer2" sheetId="4" r:id="rId2"/>
    <sheet name="Ejer3" sheetId="2" r:id="rId3"/>
    <sheet name="Ejer4" sheetId="5" r:id="rId4"/>
    <sheet name="Ejer5" sheetId="3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3" l="1"/>
  <c r="I21" i="1"/>
  <c r="J8" i="3"/>
  <c r="J21" i="2"/>
  <c r="G21" i="2"/>
  <c r="J22" i="2" s="1"/>
  <c r="O24" i="2"/>
  <c r="N24" i="2"/>
  <c r="O23" i="2"/>
  <c r="N23" i="2"/>
  <c r="O22" i="2"/>
  <c r="N22" i="2"/>
  <c r="F26" i="2"/>
  <c r="O20" i="2"/>
  <c r="K22" i="2" l="1"/>
  <c r="Q22" i="2"/>
  <c r="P22" i="2"/>
  <c r="R22" i="2" s="1"/>
  <c r="J24" i="2"/>
  <c r="N21" i="2"/>
  <c r="O21" i="2"/>
  <c r="J23" i="2"/>
  <c r="P24" i="2" l="1"/>
  <c r="R24" i="2" s="1"/>
  <c r="K24" i="2"/>
  <c r="Q24" i="2"/>
  <c r="K23" i="2"/>
  <c r="Q23" i="2"/>
  <c r="P23" i="2"/>
  <c r="R23" i="2" s="1"/>
  <c r="K21" i="2"/>
  <c r="K25" i="2" s="1"/>
  <c r="K26" i="2" s="1"/>
  <c r="J25" i="2"/>
  <c r="P25" i="2" s="1"/>
  <c r="Q28" i="2" s="1"/>
  <c r="Q21" i="2"/>
  <c r="Q25" i="2" s="1"/>
  <c r="Q29" i="2" s="1"/>
  <c r="P21" i="2"/>
  <c r="R21" i="2" s="1"/>
  <c r="R25" i="2" l="1"/>
  <c r="Q30" i="2" s="1"/>
  <c r="I20" i="1" l="1"/>
  <c r="I23" i="1"/>
  <c r="I24" i="1"/>
  <c r="I25" i="1"/>
  <c r="I22" i="1"/>
</calcChain>
</file>

<file path=xl/sharedStrings.xml><?xml version="1.0" encoding="utf-8"?>
<sst xmlns="http://schemas.openxmlformats.org/spreadsheetml/2006/main" count="55" uniqueCount="48">
  <si>
    <t xml:space="preserve">observation </t>
  </si>
  <si>
    <t>x1</t>
  </si>
  <si>
    <t>x2</t>
  </si>
  <si>
    <t>x3</t>
  </si>
  <si>
    <t>y</t>
  </si>
  <si>
    <t>Euclidean distance</t>
  </si>
  <si>
    <t>red</t>
  </si>
  <si>
    <t>green</t>
  </si>
  <si>
    <t xml:space="preserve">Si red = 1 </t>
  </si>
  <si>
    <t>Green = 2</t>
  </si>
  <si>
    <t xml:space="preserve">Si k = 3 </t>
  </si>
  <si>
    <t>Lo que está mas cerca del k = 3 es red (1)</t>
  </si>
  <si>
    <t>c</t>
  </si>
  <si>
    <t>X1</t>
  </si>
  <si>
    <t>X2</t>
  </si>
  <si>
    <t>Y</t>
  </si>
  <si>
    <t>j=0</t>
  </si>
  <si>
    <t>j=1</t>
  </si>
  <si>
    <t>j=2</t>
  </si>
  <si>
    <r>
      <t>Ɵ</t>
    </r>
    <r>
      <rPr>
        <vertAlign val="subscript"/>
        <sz val="11"/>
        <color theme="1"/>
        <rFont val="Calibri"/>
        <family val="2"/>
      </rPr>
      <t>0</t>
    </r>
  </si>
  <si>
    <t>nfeet ^2</t>
  </si>
  <si>
    <t>nrooms</t>
  </si>
  <si>
    <t>n price$</t>
  </si>
  <si>
    <r>
      <t>h</t>
    </r>
    <r>
      <rPr>
        <vertAlign val="subscript"/>
        <sz val="11"/>
        <color theme="1"/>
        <rFont val="Calibri"/>
        <family val="2"/>
        <scheme val="minor"/>
      </rPr>
      <t>Ɵ</t>
    </r>
  </si>
  <si>
    <r>
      <t>h</t>
    </r>
    <r>
      <rPr>
        <vertAlign val="subscript"/>
        <sz val="11"/>
        <color theme="1"/>
        <rFont val="Calibri"/>
        <family val="2"/>
        <scheme val="minor"/>
      </rPr>
      <t>Ɵ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scheme val="minor"/>
      </rPr>
      <t>i</t>
    </r>
  </si>
  <si>
    <r>
      <t>(h</t>
    </r>
    <r>
      <rPr>
        <vertAlign val="subscript"/>
        <sz val="11"/>
        <color theme="1"/>
        <rFont val="Calibri"/>
        <family val="2"/>
        <scheme val="minor"/>
      </rPr>
      <t>Ɵ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)^2</t>
    </r>
  </si>
  <si>
    <t>feet ^2</t>
  </si>
  <si>
    <r>
      <t>h</t>
    </r>
    <r>
      <rPr>
        <vertAlign val="subscript"/>
        <sz val="11"/>
        <color theme="1"/>
        <rFont val="Calibri"/>
        <family val="2"/>
        <scheme val="minor"/>
      </rPr>
      <t>Ɵ1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scheme val="minor"/>
      </rPr>
      <t>i</t>
    </r>
  </si>
  <si>
    <r>
      <t>(h</t>
    </r>
    <r>
      <rPr>
        <vertAlign val="subscript"/>
        <sz val="11"/>
        <color theme="1"/>
        <rFont val="Calibri"/>
        <family val="2"/>
        <scheme val="minor"/>
      </rPr>
      <t>Ɵ1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scheme val="minor"/>
      </rPr>
      <t>i)*</t>
    </r>
    <r>
      <rPr>
        <sz val="11"/>
        <color theme="1"/>
        <rFont val="Calibri"/>
        <family val="2"/>
        <scheme val="minor"/>
      </rPr>
      <t>x1</t>
    </r>
    <r>
      <rPr>
        <vertAlign val="subscript"/>
        <sz val="11"/>
        <color theme="1"/>
        <rFont val="Calibri"/>
        <family val="2"/>
        <scheme val="minor"/>
      </rPr>
      <t>i</t>
    </r>
  </si>
  <si>
    <r>
      <t>(h</t>
    </r>
    <r>
      <rPr>
        <vertAlign val="subscript"/>
        <sz val="11"/>
        <color theme="1"/>
        <rFont val="Calibri"/>
        <family val="2"/>
        <scheme val="minor"/>
      </rPr>
      <t>Ɵ2</t>
    </r>
    <r>
      <rPr>
        <sz val="11"/>
        <color theme="1"/>
        <rFont val="Calibri"/>
        <family val="2"/>
        <scheme val="minor"/>
      </rPr>
      <t>-y</t>
    </r>
    <r>
      <rPr>
        <vertAlign val="subscript"/>
        <sz val="11"/>
        <color theme="1"/>
        <rFont val="Calibri"/>
        <family val="2"/>
        <scheme val="minor"/>
      </rPr>
      <t>i)*</t>
    </r>
    <r>
      <rPr>
        <sz val="11"/>
        <color theme="1"/>
        <rFont val="Calibri"/>
        <family val="2"/>
        <scheme val="minor"/>
      </rPr>
      <t>x2</t>
    </r>
    <r>
      <rPr>
        <vertAlign val="subscript"/>
        <sz val="11"/>
        <color theme="1"/>
        <rFont val="Calibri"/>
        <family val="2"/>
        <scheme val="minor"/>
      </rPr>
      <t>i</t>
    </r>
  </si>
  <si>
    <r>
      <t>Ɵ</t>
    </r>
    <r>
      <rPr>
        <vertAlign val="subscript"/>
        <sz val="11"/>
        <color theme="1"/>
        <rFont val="Calibri"/>
        <family val="2"/>
      </rPr>
      <t>1</t>
    </r>
  </si>
  <si>
    <t>Ɵ2</t>
  </si>
  <si>
    <t>suma</t>
  </si>
  <si>
    <t>sum/m</t>
  </si>
  <si>
    <t>number of trainins examples</t>
  </si>
  <si>
    <t>m</t>
  </si>
  <si>
    <r>
      <t>J(Ɵ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,Ɵ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</si>
  <si>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alfa</t>
  </si>
  <si>
    <t>linear regression</t>
  </si>
  <si>
    <r>
      <t>h</t>
    </r>
    <r>
      <rPr>
        <b/>
        <vertAlign val="subscript"/>
        <sz val="11"/>
        <color theme="1"/>
        <rFont val="Calibri"/>
        <family val="2"/>
      </rPr>
      <t>Ɵ</t>
    </r>
    <r>
      <rPr>
        <b/>
        <sz val="11"/>
        <color theme="1"/>
        <rFont val="Calibri"/>
        <family val="2"/>
        <scheme val="minor"/>
      </rPr>
      <t>=Ɵ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+Ɵ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X1+Ɵ2X2</t>
    </r>
  </si>
  <si>
    <t>iter0</t>
  </si>
  <si>
    <t xml:space="preserve">nomralización de z = </t>
  </si>
  <si>
    <t xml:space="preserve">nº de a  / escala </t>
  </si>
  <si>
    <t>z = 6/7</t>
  </si>
  <si>
    <t xml:space="preserve">z= </t>
  </si>
  <si>
    <t xml:space="preserve">Mirar el hueco de arriba donde estan los huecos amarillos. </t>
  </si>
  <si>
    <t>la distancia euclidiana de a a beta es (A: beta)</t>
  </si>
  <si>
    <t xml:space="preserve">es beta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</si>
</sst>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5" fillId="0" borderId="1" xfId="0" applyFont="1" applyBorder="1"/>
    <xf numFmtId="0" fontId="0" fillId="2" borderId="1" xfId="0" applyFill="1" applyBorder="1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2" fontId="8" fillId="0" borderId="3" xfId="0" applyNumberFormat="1" applyFont="1" applyBorder="1"/>
    <xf numFmtId="2" fontId="2" fillId="0" borderId="4" xfId="0" applyNumberFormat="1" applyFont="1" applyBorder="1"/>
    <xf numFmtId="2" fontId="8" fillId="0" borderId="0" xfId="0" applyNumberFormat="1" applyFont="1"/>
    <xf numFmtId="164" fontId="2" fillId="0" borderId="1" xfId="0" applyNumberFormat="1" applyFont="1" applyBorder="1"/>
    <xf numFmtId="164" fontId="8" fillId="0" borderId="4" xfId="0" applyNumberFormat="1" applyFont="1" applyBorder="1"/>
    <xf numFmtId="2" fontId="0" fillId="0" borderId="5" xfId="0" applyNumberFormat="1" applyBorder="1"/>
    <xf numFmtId="164" fontId="0" fillId="0" borderId="5" xfId="0" applyNumberFormat="1" applyBorder="1"/>
    <xf numFmtId="2" fontId="0" fillId="0" borderId="1" xfId="0" applyNumberFormat="1" applyBorder="1"/>
    <xf numFmtId="2" fontId="0" fillId="0" borderId="6" xfId="0" applyNumberFormat="1" applyBorder="1"/>
    <xf numFmtId="164" fontId="0" fillId="0" borderId="0" xfId="0" applyNumberFormat="1"/>
    <xf numFmtId="164" fontId="3" fillId="0" borderId="1" xfId="0" applyNumberFormat="1" applyFont="1" applyBorder="1"/>
    <xf numFmtId="0" fontId="0" fillId="0" borderId="7" xfId="0" applyBorder="1"/>
    <xf numFmtId="43" fontId="1" fillId="0" borderId="8" xfId="1" applyFont="1" applyBorder="1"/>
    <xf numFmtId="165" fontId="4" fillId="0" borderId="0" xfId="1" applyNumberFormat="1" applyFont="1" applyBorder="1"/>
    <xf numFmtId="164" fontId="0" fillId="2" borderId="2" xfId="0" applyNumberFormat="1" applyFill="1" applyBorder="1"/>
    <xf numFmtId="0" fontId="3" fillId="0" borderId="0" xfId="0" applyFont="1"/>
    <xf numFmtId="164" fontId="5" fillId="0" borderId="10" xfId="0" applyNumberFormat="1" applyFont="1" applyBorder="1"/>
    <xf numFmtId="164" fontId="0" fillId="3" borderId="8" xfId="0" applyNumberFormat="1" applyFill="1" applyBorder="1"/>
    <xf numFmtId="164" fontId="5" fillId="0" borderId="11" xfId="0" applyNumberFormat="1" applyFont="1" applyBorder="1"/>
    <xf numFmtId="164" fontId="3" fillId="3" borderId="8" xfId="0" applyNumberFormat="1" applyFont="1" applyFill="1" applyBorder="1"/>
    <xf numFmtId="0" fontId="5" fillId="0" borderId="0" xfId="0" applyFont="1"/>
    <xf numFmtId="0" fontId="0" fillId="2" borderId="0" xfId="0" applyFill="1"/>
    <xf numFmtId="164" fontId="0" fillId="0" borderId="9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39" Type="http://schemas.openxmlformats.org/officeDocument/2006/relationships/image" Target="../media/image1151.png"/><Relationship Id="rId51" Type="http://schemas.openxmlformats.org/officeDocument/2006/relationships/image" Target="../media/image1157.png"/><Relationship Id="rId34" Type="http://schemas.openxmlformats.org/officeDocument/2006/relationships/customXml" Target="../ink/ink3.xml"/><Relationship Id="rId42" Type="http://schemas.openxmlformats.org/officeDocument/2006/relationships/customXml" Target="../ink/ink7.xml"/><Relationship Id="rId47" Type="http://schemas.openxmlformats.org/officeDocument/2006/relationships/image" Target="../media/image1155.png"/><Relationship Id="rId50" Type="http://schemas.openxmlformats.org/officeDocument/2006/relationships/customXml" Target="../ink/ink11.xml"/><Relationship Id="rId55" Type="http://schemas.openxmlformats.org/officeDocument/2006/relationships/image" Target="../media/image1159.png"/><Relationship Id="rId33" Type="http://schemas.openxmlformats.org/officeDocument/2006/relationships/image" Target="../media/image1148.png"/><Relationship Id="rId38" Type="http://schemas.openxmlformats.org/officeDocument/2006/relationships/customXml" Target="../ink/ink5.xml"/><Relationship Id="rId46" Type="http://schemas.openxmlformats.org/officeDocument/2006/relationships/customXml" Target="../ink/ink9.xml"/><Relationship Id="rId59" Type="http://schemas.openxmlformats.org/officeDocument/2006/relationships/image" Target="../media/image1161.png"/><Relationship Id="rId41" Type="http://schemas.openxmlformats.org/officeDocument/2006/relationships/image" Target="../media/image1152.png"/><Relationship Id="rId54" Type="http://schemas.openxmlformats.org/officeDocument/2006/relationships/customXml" Target="../ink/ink13.xml"/><Relationship Id="rId1" Type="http://schemas.openxmlformats.org/officeDocument/2006/relationships/customXml" Target="../ink/ink1.xml"/><Relationship Id="rId32" Type="http://schemas.openxmlformats.org/officeDocument/2006/relationships/customXml" Target="../ink/ink2.xml"/><Relationship Id="rId37" Type="http://schemas.openxmlformats.org/officeDocument/2006/relationships/image" Target="../media/image1150.png"/><Relationship Id="rId40" Type="http://schemas.openxmlformats.org/officeDocument/2006/relationships/customXml" Target="../ink/ink6.xml"/><Relationship Id="rId45" Type="http://schemas.openxmlformats.org/officeDocument/2006/relationships/image" Target="../media/image1154.png"/><Relationship Id="rId53" Type="http://schemas.openxmlformats.org/officeDocument/2006/relationships/image" Target="../media/image1158.png"/><Relationship Id="rId58" Type="http://schemas.openxmlformats.org/officeDocument/2006/relationships/customXml" Target="../ink/ink15.xml"/><Relationship Id="rId36" Type="http://schemas.openxmlformats.org/officeDocument/2006/relationships/customXml" Target="../ink/ink4.xml"/><Relationship Id="rId49" Type="http://schemas.openxmlformats.org/officeDocument/2006/relationships/image" Target="../media/image1156.png"/><Relationship Id="rId57" Type="http://schemas.openxmlformats.org/officeDocument/2006/relationships/image" Target="../media/image1160.png"/><Relationship Id="rId31" Type="http://schemas.openxmlformats.org/officeDocument/2006/relationships/image" Target="../media/image1147.png"/><Relationship Id="rId44" Type="http://schemas.openxmlformats.org/officeDocument/2006/relationships/customXml" Target="../ink/ink8.xml"/><Relationship Id="rId52" Type="http://schemas.openxmlformats.org/officeDocument/2006/relationships/customXml" Target="../ink/ink12.xml"/><Relationship Id="rId60" Type="http://schemas.openxmlformats.org/officeDocument/2006/relationships/image" Target="../media/image3.tmp"/><Relationship Id="rId35" Type="http://schemas.openxmlformats.org/officeDocument/2006/relationships/image" Target="../media/image1149.png"/><Relationship Id="rId43" Type="http://schemas.openxmlformats.org/officeDocument/2006/relationships/image" Target="../media/image1153.png"/><Relationship Id="rId48" Type="http://schemas.openxmlformats.org/officeDocument/2006/relationships/customXml" Target="../ink/ink10.xml"/><Relationship Id="rId56" Type="http://schemas.openxmlformats.org/officeDocument/2006/relationships/customXml" Target="../ink/ink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tmp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447676</xdr:colOff>
      <xdr:row>1</xdr:row>
      <xdr:rowOff>76200</xdr:rowOff>
    </xdr:from>
    <xdr:to>
      <xdr:col>8</xdr:col>
      <xdr:colOff>726047</xdr:colOff>
      <xdr:row>15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74F065-1D1B-11DB-03D4-8AAA3BBBC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6" y="266700"/>
          <a:ext cx="4307446" cy="2705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2</xdr:row>
      <xdr:rowOff>9525</xdr:rowOff>
    </xdr:from>
    <xdr:to>
      <xdr:col>9</xdr:col>
      <xdr:colOff>429576</xdr:colOff>
      <xdr:row>17</xdr:row>
      <xdr:rowOff>48029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EB7974-3EC7-6F82-E127-CA67D21FC0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390525"/>
          <a:ext cx="6811326" cy="28960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63430</xdr:colOff>
      <xdr:row>27</xdr:row>
      <xdr:rowOff>148000</xdr:rowOff>
    </xdr:from>
    <xdr:to>
      <xdr:col>5</xdr:col>
      <xdr:colOff>131470</xdr:colOff>
      <xdr:row>28</xdr:row>
      <xdr:rowOff>38575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86920FCF-2B46-4B99-9085-484B01AA8B56}"/>
                </a:ext>
                <a:ext uri="{147F2762-F138-4A5C-976F-8EAC2B608ADB}">
                  <a16:predDERef xmlns:a16="http://schemas.microsoft.com/office/drawing/2014/main" pred="{58F1F13E-A5CB-4DFE-86BF-7F3C16484DDE}"/>
                </a:ext>
              </a:extLst>
            </xdr14:cNvPr>
            <xdr14:cNvContentPartPr/>
          </xdr14:nvContentPartPr>
          <xdr14:nvPr macro=""/>
          <xdr14:xfrm>
            <a:off x="5060880" y="5355000"/>
            <a:ext cx="68040" cy="105840"/>
          </xdr14:xfrm>
        </xdr:contentPart>
      </mc:Choice>
      <mc:Fallback xmlns="">
        <xdr:pic>
          <xdr:nvPicPr>
            <xdr:cNvPr id="13" name="Entrada de lápiz 12">
              <a:extLst>
                <a:ext uri="{FF2B5EF4-FFF2-40B4-BE49-F238E27FC236}">
                  <a16:creationId xmlns:a16="http://schemas.microsoft.com/office/drawing/2014/main" id="{D9962966-9167-7AC2-1262-BD5E10E28988}"/>
                </a:ext>
                <a:ext uri="{147F2762-F138-4A5C-976F-8EAC2B608ADB}">
                  <a16:predDERef xmlns:a16="http://schemas.microsoft.com/office/drawing/2014/main" pred="{58F1F13E-A5CB-4DFE-86BF-7F3C16484DD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053320" y="5347440"/>
              <a:ext cx="83160" cy="12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171430</xdr:colOff>
      <xdr:row>27</xdr:row>
      <xdr:rowOff>196600</xdr:rowOff>
    </xdr:from>
    <xdr:to>
      <xdr:col>5</xdr:col>
      <xdr:colOff>213910</xdr:colOff>
      <xdr:row>28</xdr:row>
      <xdr:rowOff>7480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533165DF-11B8-44D0-A83C-B3900E864B71}"/>
                </a:ext>
                <a:ext uri="{147F2762-F138-4A5C-976F-8EAC2B608ADB}">
                  <a16:predDERef xmlns:a16="http://schemas.microsoft.com/office/drawing/2014/main" pred="{D9962966-9167-7AC2-1262-BD5E10E28988}"/>
                </a:ext>
              </a:extLst>
            </xdr14:cNvPr>
            <xdr14:cNvContentPartPr/>
          </xdr14:nvContentPartPr>
          <xdr14:nvPr macro=""/>
          <xdr14:xfrm>
            <a:off x="5168880" y="5403600"/>
            <a:ext cx="42480" cy="9000"/>
          </xdr14:xfrm>
        </xdr:contentPart>
      </mc:Choice>
      <mc:Fallback xmlns=""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49DEFF86-A398-B8FE-09C5-90727C64F7B5}"/>
                </a:ext>
                <a:ext uri="{147F2762-F138-4A5C-976F-8EAC2B608ADB}">
                  <a16:predDERef xmlns:a16="http://schemas.microsoft.com/office/drawing/2014/main" pred="{D9962966-9167-7AC2-1262-BD5E10E2898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161320" y="5396040"/>
              <a:ext cx="5760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190150</xdr:colOff>
      <xdr:row>27</xdr:row>
      <xdr:rowOff>171400</xdr:rowOff>
    </xdr:from>
    <xdr:to>
      <xdr:col>5</xdr:col>
      <xdr:colOff>199150</xdr:colOff>
      <xdr:row>28</xdr:row>
      <xdr:rowOff>23260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E2F37EA7-91F1-4C71-8D8E-2BDFDDA294A8}"/>
                </a:ext>
                <a:ext uri="{147F2762-F138-4A5C-976F-8EAC2B608ADB}">
                  <a16:predDERef xmlns:a16="http://schemas.microsoft.com/office/drawing/2014/main" pred="{49DEFF86-A398-B8FE-09C5-90727C64F7B5}"/>
                </a:ext>
              </a:extLst>
            </xdr14:cNvPr>
            <xdr14:cNvContentPartPr/>
          </xdr14:nvContentPartPr>
          <xdr14:nvPr macro=""/>
          <xdr14:xfrm>
            <a:off x="5187600" y="5378400"/>
            <a:ext cx="9000" cy="5760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AB5A9B80-77E2-0DDC-9073-7EBAF0D16095}"/>
                </a:ext>
                <a:ext uri="{147F2762-F138-4A5C-976F-8EAC2B608ADB}">
                  <a16:predDERef xmlns:a16="http://schemas.microsoft.com/office/drawing/2014/main" pred="{49DEFF86-A398-B8FE-09C5-90727C64F7B5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180400" y="5370840"/>
              <a:ext cx="23760" cy="7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264310</xdr:colOff>
      <xdr:row>27</xdr:row>
      <xdr:rowOff>158440</xdr:rowOff>
    </xdr:from>
    <xdr:to>
      <xdr:col>5</xdr:col>
      <xdr:colOff>338830</xdr:colOff>
      <xdr:row>28</xdr:row>
      <xdr:rowOff>32455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35709BCE-E7EB-4EC6-B1B5-9C43FECE39D7}"/>
                </a:ext>
                <a:ext uri="{147F2762-F138-4A5C-976F-8EAC2B608ADB}">
                  <a16:predDERef xmlns:a16="http://schemas.microsoft.com/office/drawing/2014/main" pred="{AB5A9B80-77E2-0DDC-9073-7EBAF0D16095}"/>
                </a:ext>
              </a:extLst>
            </xdr14:cNvPr>
            <xdr14:cNvContentPartPr/>
          </xdr14:nvContentPartPr>
          <xdr14:nvPr macro=""/>
          <xdr14:xfrm>
            <a:off x="5261760" y="5365440"/>
            <a:ext cx="74520" cy="8928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7E00DFAB-FA62-DBF6-A915-E24470F3E0C1}"/>
                </a:ext>
                <a:ext uri="{147F2762-F138-4A5C-976F-8EAC2B608ADB}">
                  <a16:predDERef xmlns:a16="http://schemas.microsoft.com/office/drawing/2014/main" pred="{AB5A9B80-77E2-0DDC-9073-7EBAF0D1609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254200" y="5357880"/>
              <a:ext cx="8964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364030</xdr:colOff>
      <xdr:row>27</xdr:row>
      <xdr:rowOff>99400</xdr:rowOff>
    </xdr:from>
    <xdr:to>
      <xdr:col>5</xdr:col>
      <xdr:colOff>370870</xdr:colOff>
      <xdr:row>27</xdr:row>
      <xdr:rowOff>148360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" name="Entrada de lápiz 5">
              <a:extLst>
                <a:ext uri="{FF2B5EF4-FFF2-40B4-BE49-F238E27FC236}">
                  <a16:creationId xmlns:a16="http://schemas.microsoft.com/office/drawing/2014/main" id="{355DAC78-9A79-4B06-B347-4664270C4529}"/>
                </a:ext>
                <a:ext uri="{147F2762-F138-4A5C-976F-8EAC2B608ADB}">
                  <a16:predDERef xmlns:a16="http://schemas.microsoft.com/office/drawing/2014/main" pred="{7E00DFAB-FA62-DBF6-A915-E24470F3E0C1}"/>
                </a:ext>
              </a:extLst>
            </xdr14:cNvPr>
            <xdr14:cNvContentPartPr/>
          </xdr14:nvContentPartPr>
          <xdr14:nvPr macro=""/>
          <xdr14:xfrm>
            <a:off x="5361480" y="5306400"/>
            <a:ext cx="6840" cy="4896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1AFCCE6C-FA8E-0974-E2F8-4C9ED08D4121}"/>
                </a:ext>
                <a:ext uri="{147F2762-F138-4A5C-976F-8EAC2B608ADB}">
                  <a16:predDERef xmlns:a16="http://schemas.microsoft.com/office/drawing/2014/main" pred="{7E00DFAB-FA62-DBF6-A915-E24470F3E0C1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353920" y="5298840"/>
              <a:ext cx="2160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412630</xdr:colOff>
      <xdr:row>27</xdr:row>
      <xdr:rowOff>131440</xdr:rowOff>
    </xdr:from>
    <xdr:to>
      <xdr:col>5</xdr:col>
      <xdr:colOff>429910</xdr:colOff>
      <xdr:row>28</xdr:row>
      <xdr:rowOff>21760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000D512-6032-45CB-B9C6-A01DE3205B0C}"/>
                </a:ext>
                <a:ext uri="{147F2762-F138-4A5C-976F-8EAC2B608ADB}">
                  <a16:predDERef xmlns:a16="http://schemas.microsoft.com/office/drawing/2014/main" pred="{1AFCCE6C-FA8E-0974-E2F8-4C9ED08D4121}"/>
                </a:ext>
              </a:extLst>
            </xdr14:cNvPr>
            <xdr14:cNvContentPartPr/>
          </xdr14:nvContentPartPr>
          <xdr14:nvPr macro=""/>
          <xdr14:xfrm>
            <a:off x="5410080" y="5338440"/>
            <a:ext cx="17280" cy="103680"/>
          </xdr14:xfrm>
        </xdr:contentPart>
      </mc:Choice>
      <mc:Fallback xmlns=""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90FCB0BC-56BB-8695-F74B-4A30D3911D51}"/>
                </a:ext>
                <a:ext uri="{147F2762-F138-4A5C-976F-8EAC2B608ADB}">
                  <a16:predDERef xmlns:a16="http://schemas.microsoft.com/office/drawing/2014/main" pred="{1AFCCE6C-FA8E-0974-E2F8-4C9ED08D4121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402520" y="5330880"/>
              <a:ext cx="32400" cy="11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444310</xdr:colOff>
      <xdr:row>27</xdr:row>
      <xdr:rowOff>133240</xdr:rowOff>
    </xdr:from>
    <xdr:to>
      <xdr:col>5</xdr:col>
      <xdr:colOff>510190</xdr:colOff>
      <xdr:row>28</xdr:row>
      <xdr:rowOff>23260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3D37C417-D92B-466A-B79B-0406FD956442}"/>
                </a:ext>
                <a:ext uri="{147F2762-F138-4A5C-976F-8EAC2B608ADB}">
                  <a16:predDERef xmlns:a16="http://schemas.microsoft.com/office/drawing/2014/main" pred="{90FCB0BC-56BB-8695-F74B-4A30D3911D51}"/>
                </a:ext>
              </a:extLst>
            </xdr14:cNvPr>
            <xdr14:cNvContentPartPr/>
          </xdr14:nvContentPartPr>
          <xdr14:nvPr macro=""/>
          <xdr14:xfrm>
            <a:off x="5441760" y="5340240"/>
            <a:ext cx="65880" cy="95760"/>
          </xdr14:xfrm>
        </xdr:contentPart>
      </mc:Choice>
      <mc:Fallback xmlns=""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558D0DD3-8E73-21A0-D643-B060191965B8}"/>
                </a:ext>
                <a:ext uri="{147F2762-F138-4A5C-976F-8EAC2B608ADB}">
                  <a16:predDERef xmlns:a16="http://schemas.microsoft.com/office/drawing/2014/main" pred="{90FCB0BC-56BB-8695-F74B-4A30D3911D51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434200" y="5332680"/>
              <a:ext cx="81000" cy="110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541510</xdr:colOff>
      <xdr:row>27</xdr:row>
      <xdr:rowOff>175360</xdr:rowOff>
    </xdr:from>
    <xdr:to>
      <xdr:col>5</xdr:col>
      <xdr:colOff>548350</xdr:colOff>
      <xdr:row>27</xdr:row>
      <xdr:rowOff>182200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8E45235A-AA50-45A4-AA4F-EC2EFE68DE6B}"/>
                </a:ext>
                <a:ext uri="{147F2762-F138-4A5C-976F-8EAC2B608ADB}">
                  <a16:predDERef xmlns:a16="http://schemas.microsoft.com/office/drawing/2014/main" pred="{558D0DD3-8E73-21A0-D643-B060191965B8}"/>
                </a:ext>
              </a:extLst>
            </xdr14:cNvPr>
            <xdr14:cNvContentPartPr/>
          </xdr14:nvContentPartPr>
          <xdr14:nvPr macro=""/>
          <xdr14:xfrm>
            <a:off x="5538960" y="5382360"/>
            <a:ext cx="6840" cy="6840"/>
          </xdr14:xfrm>
        </xdr:contentPart>
      </mc:Choice>
      <mc:Fallback xmlns="">
        <xdr:pic>
          <xdr:nvPicPr>
            <xdr:cNvPr id="20" name="Entrada de lápiz 19">
              <a:extLst>
                <a:ext uri="{FF2B5EF4-FFF2-40B4-BE49-F238E27FC236}">
                  <a16:creationId xmlns:a16="http://schemas.microsoft.com/office/drawing/2014/main" id="{21DB9558-E1E8-9799-843C-3D594DB77EEB}"/>
                </a:ext>
                <a:ext uri="{147F2762-F138-4A5C-976F-8EAC2B608ADB}">
                  <a16:predDERef xmlns:a16="http://schemas.microsoft.com/office/drawing/2014/main" pred="{558D0DD3-8E73-21A0-D643-B060191965B8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5531760" y="5374800"/>
              <a:ext cx="216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626470</xdr:colOff>
      <xdr:row>27</xdr:row>
      <xdr:rowOff>130000</xdr:rowOff>
    </xdr:from>
    <xdr:to>
      <xdr:col>5</xdr:col>
      <xdr:colOff>654520</xdr:colOff>
      <xdr:row>28</xdr:row>
      <xdr:rowOff>23560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13306569-ACC6-4109-9519-A45F388A45E6}"/>
                </a:ext>
                <a:ext uri="{147F2762-F138-4A5C-976F-8EAC2B608ADB}">
                  <a16:predDERef xmlns:a16="http://schemas.microsoft.com/office/drawing/2014/main" pred="{21DB9558-E1E8-9799-843C-3D594DB77EEB}"/>
                </a:ext>
              </a:extLst>
            </xdr14:cNvPr>
            <xdr14:cNvContentPartPr/>
          </xdr14:nvContentPartPr>
          <xdr14:nvPr macro=""/>
          <xdr14:xfrm>
            <a:off x="5623920" y="5337000"/>
            <a:ext cx="9000" cy="106920"/>
          </xdr14:xfrm>
        </xdr:contentPart>
      </mc:Choice>
      <mc:Fallback xmlns="">
        <xdr:pic>
          <xdr:nvPicPr>
            <xdr:cNvPr id="21" name="Entrada de lápiz 20">
              <a:extLst>
                <a:ext uri="{FF2B5EF4-FFF2-40B4-BE49-F238E27FC236}">
                  <a16:creationId xmlns:a16="http://schemas.microsoft.com/office/drawing/2014/main" id="{A3DEF617-9B96-F31D-A4E2-A43F655C9EBB}"/>
                </a:ext>
                <a:ext uri="{147F2762-F138-4A5C-976F-8EAC2B608ADB}">
                  <a16:predDERef xmlns:a16="http://schemas.microsoft.com/office/drawing/2014/main" pred="{21DB9558-E1E8-9799-843C-3D594DB77EE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5616360" y="5329440"/>
              <a:ext cx="2376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611710</xdr:colOff>
      <xdr:row>27</xdr:row>
      <xdr:rowOff>139720</xdr:rowOff>
    </xdr:from>
    <xdr:to>
      <xdr:col>5</xdr:col>
      <xdr:colOff>648040</xdr:colOff>
      <xdr:row>27</xdr:row>
      <xdr:rowOff>173560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7D542142-2EE0-45AC-861F-972411995053}"/>
                </a:ext>
                <a:ext uri="{147F2762-F138-4A5C-976F-8EAC2B608ADB}">
                  <a16:predDERef xmlns:a16="http://schemas.microsoft.com/office/drawing/2014/main" pred="{A3DEF617-9B96-F31D-A4E2-A43F655C9EBB}"/>
                </a:ext>
              </a:extLst>
            </xdr14:cNvPr>
            <xdr14:cNvContentPartPr/>
          </xdr14:nvContentPartPr>
          <xdr14:nvPr macro=""/>
          <xdr14:xfrm>
            <a:off x="5609160" y="5346720"/>
            <a:ext cx="17280" cy="33840"/>
          </xdr14:xfrm>
        </xdr:contentPart>
      </mc:Choice>
      <mc:Fallback xmlns="">
        <xdr:pic>
          <xdr:nvPicPr>
            <xdr:cNvPr id="22" name="Entrada de lápiz 21">
              <a:extLst>
                <a:ext uri="{FF2B5EF4-FFF2-40B4-BE49-F238E27FC236}">
                  <a16:creationId xmlns:a16="http://schemas.microsoft.com/office/drawing/2014/main" id="{8B0546A5-D600-C1AE-9618-52FB28BFA40E}"/>
                </a:ext>
                <a:ext uri="{147F2762-F138-4A5C-976F-8EAC2B608ADB}">
                  <a16:predDERef xmlns:a16="http://schemas.microsoft.com/office/drawing/2014/main" pred="{A3DEF617-9B96-F31D-A4E2-A43F655C9EBB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601600" y="5339160"/>
              <a:ext cx="3240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42520</xdr:colOff>
      <xdr:row>27</xdr:row>
      <xdr:rowOff>181840</xdr:rowOff>
    </xdr:from>
    <xdr:to>
      <xdr:col>6</xdr:col>
      <xdr:colOff>89320</xdr:colOff>
      <xdr:row>28</xdr:row>
      <xdr:rowOff>5800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2" name="Entrada de lápiz 11">
              <a:extLst>
                <a:ext uri="{FF2B5EF4-FFF2-40B4-BE49-F238E27FC236}">
                  <a16:creationId xmlns:a16="http://schemas.microsoft.com/office/drawing/2014/main" id="{B631B90F-087C-418B-BBE4-CDC4D5E4877E}"/>
                </a:ext>
                <a:ext uri="{147F2762-F138-4A5C-976F-8EAC2B608ADB}">
                  <a16:predDERef xmlns:a16="http://schemas.microsoft.com/office/drawing/2014/main" pred="{8B0546A5-D600-C1AE-9618-52FB28BFA40E}"/>
                </a:ext>
              </a:extLst>
            </xdr14:cNvPr>
            <xdr14:cNvContentPartPr/>
          </xdr14:nvContentPartPr>
          <xdr14:nvPr macro=""/>
          <xdr14:xfrm>
            <a:off x="5706720" y="5388840"/>
            <a:ext cx="46800" cy="684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273F25C9-7597-CE47-1E66-37C7E283BBA4}"/>
                </a:ext>
                <a:ext uri="{147F2762-F138-4A5C-976F-8EAC2B608ADB}">
                  <a16:predDERef xmlns:a16="http://schemas.microsoft.com/office/drawing/2014/main" pred="{8B0546A5-D600-C1AE-9618-52FB28BFA40E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5699160" y="5381280"/>
              <a:ext cx="6192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71680</xdr:colOff>
      <xdr:row>27</xdr:row>
      <xdr:rowOff>154480</xdr:rowOff>
    </xdr:from>
    <xdr:to>
      <xdr:col>6</xdr:col>
      <xdr:colOff>78520</xdr:colOff>
      <xdr:row>28</xdr:row>
      <xdr:rowOff>21580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3" name="Entrada de lápiz 12">
              <a:extLst>
                <a:ext uri="{FF2B5EF4-FFF2-40B4-BE49-F238E27FC236}">
                  <a16:creationId xmlns:a16="http://schemas.microsoft.com/office/drawing/2014/main" id="{E4F888F9-D8E4-4D20-8051-42B3A8317566}"/>
                </a:ext>
                <a:ext uri="{147F2762-F138-4A5C-976F-8EAC2B608ADB}">
                  <a16:predDERef xmlns:a16="http://schemas.microsoft.com/office/drawing/2014/main" pred="{273F25C9-7597-CE47-1E66-37C7E283BBA4}"/>
                </a:ext>
              </a:extLst>
            </xdr14:cNvPr>
            <xdr14:cNvContentPartPr/>
          </xdr14:nvContentPartPr>
          <xdr14:nvPr macro=""/>
          <xdr14:xfrm>
            <a:off x="5735880" y="5361480"/>
            <a:ext cx="6840" cy="5760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30F8E688-3904-B8CC-F98E-65E3A059BC3E}"/>
                </a:ext>
                <a:ext uri="{147F2762-F138-4A5C-976F-8EAC2B608ADB}">
                  <a16:predDERef xmlns:a16="http://schemas.microsoft.com/office/drawing/2014/main" pred="{273F25C9-7597-CE47-1E66-37C7E283BBA4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728320" y="5353920"/>
              <a:ext cx="21600" cy="7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126760</xdr:colOff>
      <xdr:row>27</xdr:row>
      <xdr:rowOff>141520</xdr:rowOff>
    </xdr:from>
    <xdr:to>
      <xdr:col>6</xdr:col>
      <xdr:colOff>177880</xdr:colOff>
      <xdr:row>28</xdr:row>
      <xdr:rowOff>25975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8BDCA528-EE5D-4FDA-8D2D-152B05BB8706}"/>
                </a:ext>
                <a:ext uri="{147F2762-F138-4A5C-976F-8EAC2B608ADB}">
                  <a16:predDERef xmlns:a16="http://schemas.microsoft.com/office/drawing/2014/main" pred="{30F8E688-3904-B8CC-F98E-65E3A059BC3E}"/>
                </a:ext>
              </a:extLst>
            </xdr14:cNvPr>
            <xdr14:cNvContentPartPr/>
          </xdr14:nvContentPartPr>
          <xdr14:nvPr macro=""/>
          <xdr14:xfrm>
            <a:off x="5790960" y="5348520"/>
            <a:ext cx="51120" cy="9972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83442563-725F-E61B-223A-11FF0CAA13A2}"/>
                </a:ext>
                <a:ext uri="{147F2762-F138-4A5C-976F-8EAC2B608ADB}">
                  <a16:predDERef xmlns:a16="http://schemas.microsoft.com/office/drawing/2014/main" pred="{30F8E688-3904-B8CC-F98E-65E3A059BC3E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783400" y="5340960"/>
              <a:ext cx="66240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239080</xdr:colOff>
      <xdr:row>27</xdr:row>
      <xdr:rowOff>190480</xdr:rowOff>
    </xdr:from>
    <xdr:to>
      <xdr:col>6</xdr:col>
      <xdr:colOff>248080</xdr:colOff>
      <xdr:row>28</xdr:row>
      <xdr:rowOff>2500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223D0038-7D62-4B3D-8E61-1962EB4436AB}"/>
                </a:ext>
                <a:ext uri="{147F2762-F138-4A5C-976F-8EAC2B608ADB}">
                  <a16:predDERef xmlns:a16="http://schemas.microsoft.com/office/drawing/2014/main" pred="{83442563-725F-E61B-223A-11FF0CAA13A2}"/>
                </a:ext>
              </a:extLst>
            </xdr14:cNvPr>
            <xdr14:cNvContentPartPr/>
          </xdr14:nvContentPartPr>
          <xdr14:nvPr macro=""/>
          <xdr14:xfrm>
            <a:off x="5903280" y="5397480"/>
            <a:ext cx="9000" cy="252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F7A93BD1-5513-A65D-C322-B379065C63B6}"/>
                </a:ext>
                <a:ext uri="{147F2762-F138-4A5C-976F-8EAC2B608ADB}">
                  <a16:predDERef xmlns:a16="http://schemas.microsoft.com/office/drawing/2014/main" pred="{83442563-725F-E61B-223A-11FF0CAA13A2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895720" y="5389920"/>
              <a:ext cx="23760" cy="1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306760</xdr:colOff>
      <xdr:row>27</xdr:row>
      <xdr:rowOff>136120</xdr:rowOff>
    </xdr:from>
    <xdr:to>
      <xdr:col>6</xdr:col>
      <xdr:colOff>317560</xdr:colOff>
      <xdr:row>28</xdr:row>
      <xdr:rowOff>20740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E3FC1F06-D7C4-4E9B-8BAC-5BA2268F5AF6}"/>
                </a:ext>
                <a:ext uri="{147F2762-F138-4A5C-976F-8EAC2B608ADB}">
                  <a16:predDERef xmlns:a16="http://schemas.microsoft.com/office/drawing/2014/main" pred="{F7A93BD1-5513-A65D-C322-B379065C63B6}"/>
                </a:ext>
              </a:extLst>
            </xdr14:cNvPr>
            <xdr14:cNvContentPartPr/>
          </xdr14:nvContentPartPr>
          <xdr14:nvPr macro=""/>
          <xdr14:xfrm>
            <a:off x="5970960" y="5343120"/>
            <a:ext cx="10800" cy="90360"/>
          </xdr14:xfrm>
        </xdr:contentPart>
      </mc:Choice>
      <mc:Fallback xmlns=""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A2E65DF6-9107-217E-2961-5DDCB34643DD}"/>
                </a:ext>
                <a:ext uri="{147F2762-F138-4A5C-976F-8EAC2B608ADB}">
                  <a16:predDERef xmlns:a16="http://schemas.microsoft.com/office/drawing/2014/main" pred="{F7A93BD1-5513-A65D-C322-B379065C63B6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963400" y="5335560"/>
              <a:ext cx="2592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371475</xdr:colOff>
      <xdr:row>0</xdr:row>
      <xdr:rowOff>104775</xdr:rowOff>
    </xdr:from>
    <xdr:to>
      <xdr:col>8</xdr:col>
      <xdr:colOff>266700</xdr:colOff>
      <xdr:row>16</xdr:row>
      <xdr:rowOff>41760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58708866-3C9A-77F7-1681-C9E407C3C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" y="104775"/>
          <a:ext cx="5229225" cy="2984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686747</xdr:colOff>
      <xdr:row>27</xdr:row>
      <xdr:rowOff>105508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2AC6952-778C-EAD7-6800-EF9A10421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782747" cy="52490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541020</xdr:colOff>
      <xdr:row>13</xdr:row>
      <xdr:rowOff>91440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4ECC7D-516A-71E2-C2D4-3DC9946FB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65760"/>
          <a:ext cx="4503420" cy="2103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6</xdr:col>
      <xdr:colOff>769620</xdr:colOff>
      <xdr:row>29</xdr:row>
      <xdr:rowOff>121920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85DA0B-BF1A-E5A3-0547-6A716CC77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3291840"/>
          <a:ext cx="4732020" cy="2133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0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112 72 12287,'1'-5'0,"0"-1"0,1 2 0,0 0 0,-2-1 0,0 0 0,0-2 0,-1 2 0,0-2 0,-1 3 0,-1 0 0,1-3 0,-2 3 0,-1 3 0,-1-2 0,0 2 0,1 2 0,-1 1 0,0 2 0,0-2 0,0 6 0,0 2 0,0-1 0,0 2 0,-1 1 0,-1 2 0,0 1 0,2 3 0,2 2 0,1-2 0,0 4 0,2 2 0,0 0 0,2 2 0,1-3 0,4 0 0,2-2 0,3-3 0,1-5 0,0-1 0,3-8 0,-1-1 0,1-3 0,-1-3 0,2-4 0,-3-5 0,0-2 0,-3-2 0,1-3 0,-4-3 0,-2 1 0,-2 0 0,-3 2 0,0-1 0,0 1 0,-2-2 0,-2 4 0,-3-1 0,-2 5 0,0 1 0,1 1 0,-1 2 0,1 2 0,0 3 0,2 0 0,0 3 0,3-2 0,0 3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18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99 6 12287,'-2'-3'0,"-2"1"0,1 2 0,-3 2 0,0 1 0,2 3 0,-1 0 0,1-1 0,-4 1 0,4 1 0,-3 0 0,1 1 0,0-1 0,1 0 0,1-1 0,0-1 0,0 1 0,-7 0 0,5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19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17 51 12287,'-4'42'0,"0"-22"0,0-20 0,1 30 0,1-21 0,4 11 0,2-20 0,2 0 0,2 0 0,1 0 0,0 0 0,2 0 0,-1 0 0,1 0 0,1 0 0,-2 0 0,-1-20 0,-1 0 0,-1-19 0,0-3 0,-1-8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2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7 0 12287,'-4'11'0,"2"-4"0,2 1 0,0-1 0,0 4 0,0 4 0,0 1 0,0 4 0,0 0 0,0-3 0,2 5 0,0-2 0,-1 0 0,2-2 0,0-1 0,-2-2 0,0-1 0,1 3 0,1-1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2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36 12287,'6'-4'0,"-1"-1"0,1-1 0,1 1 0,1 0 0,1 0 0,3 3 0,-1-1 0,0 3 0,0 3 0,-1 1 0,-1 4 0,1-1 0,-3 2 0,-3 1 0,1 3 0,-3 1 0,-1 2 0,0-1 0,-4 3 0,-1-2 0,-3 2 0,-1-1 0,-1 0 0,0 0 0,1-3 0,-1 1 0,1 0 0,1-2 0,1 0 0,0-1 0,4-3 0,0 1 0,2-2 0,0 0 0,0-2 0,1 2 0,2-4 0,3-1 0,4-3 0,0 0 0,1 0 0,1-3 0,-1-1 0,-1-4 0,1-2 0,-2-1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2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24 0 12287,'-6'60'0,"2"-60"0,0 40 0,0-20 0,1-20 0,0 0 0,6-60 0,0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2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6 102 12287,'0'-14'0,"0"2"0,0-1 0,0 0 0,0 3 0,0 0 0,-2 1 0,0 1 0,0 3 0,2-1 0,0 5 0,0 4 0,0 5 0,0 0 0,2 4 0,0 2 0,0 1 0,-2 1 0,2 0 0,0 1 0,0 0 0,1 2 0,-3 0 0,1-4 0,0 2 0,-1-1 0,2 0 0,0-1 0,-1 1 0,0 1 0,0-5 0,0-1 0,1-3 0,-1 0 0,0 0 0,-1 0 0,0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10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 64 12287,'-3'23'0,"1"-6"0,4-6 0,1-5 0,3 5 0,0-11 0,0 0 0,-1 0 0,2 0 0,0 0 0,1 0 0,1-11 0,-2-1 0,1 1 0,1 0 0,-1 5 0,-1-11 0,0 5 0,-2 7 0,-1-18 0,-1 11 0,-3 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11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 0 12287,'3'6'0,"-1"1"0,-1 0 0,1 1 0,0 2 0,-1-1 0,0-1 0,2 3 0,-1 0 0,-1 3 0,0 0 0,-1-2 0,2 2 0,0-1 0,-1-2 0,-1 3 0,0-2 0,0-1 0,0-1 0,0-1 0,0 0 0,0 1 0,0-4 0,0 0 0,0-4 0,0 2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12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136 163 12287,'6'-5'0,"0"0"0,-1 1 0,0-3 0,-2 2 0,-1-2 0,0 3 0,-2-3 0,0 0 0,0-1 0,0 1 0,-2 0 0,0 0 0,-1-1 0,-1 0 0,0 1 0,-3-1 0,1-1 0,0-2 0,-1 2 0,-1 2 0,0 2 0,-1 1 0,1 1 0,-2 0 0,2 3 0,-1 0 0,1 0 0,-1 4 0,2 2 0,-1 4 0,1 1 0,0 4 0,2 4 0,1-2 0,0 1 0,2 0 0,0 3 0,2 0 0,0-1 0,0 0 0,3 2 0,2-1 0,2-1 0,4-5 0,-1-3 0,3-3 0,0-2 0,3-2 0,-2-5 0,-1 0 0,-1 0 0,0-6 0,0-2 0,-1-4 0,-1 0 0,-2-2 0,-1-3 0,0-2 0,1 1 0,-2 0 0,-3 2 0,0 0 0,-2-1 0,0 0 0,-1-1 0,0-2 0,0 3 0,-3 4 0,-1 2 0,-1 0 0,-4-2 0,0 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13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6 0 12287,'0'4'0,"0"0"0,0-2 0,0 2 0,-1 1 0,-1 0 0,2 1 0,-2 0 0,1 1 0,1 1 0,0 3 0,0-2 0,1 3 0,1-1 0,-1-1 0,3 0 0,0 0 0,2 1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14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0 218 12287,'6'0'0,"-2"-4"0,-1-1 0,0-1 0,0-2 0,-2 0 0,1-1 0,-1-3 0,1-2 0,-1 0 0,1-2 0,-1 0 0,0-2 0,-2-2 0,0 3 0,-1 2 0,-2 3 0,2 3 0,0 2 0,-1 2 0,3 2 0,-2 6 0,1 3 0,0 8 0,0-1 0,-1 4 0,0 2 0,2 3 0,0 0 0,0 0 0,0-1 0,0 3 0,0 0 0,0 0 0,0-2 0,1-2 0,0-2 0,1 0 0,2-2 0,-1-4 0,0-4 0,2-3 0,-2-3 0,1 0 0,0 0 0,1-9 0,1-1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15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89 87 12287,'-1'-8'0,"0"0"0,-1 0 0,-3 0 0,2 1 0,-1-1 0,0 0 0,0 0 0,-2 0 0,0 0 0,1 4 0,-1 1 0,0 2 0,0 5 0,0 1 0,1 2 0,1 1 0,-1 3 0,3 2 0,0 2 0,0 1 0,1 3 0,-1-1 0,2 0 0,0-2 0,2 0 0,2 0 0,1-1 0,1-3 0,2 1 0,1-5 0,0-4 0,1-1 0,1-4 0,1-2 0,-1-2 0,-1-6 0,1-1 0,-2-7 0,0 0 0,-1-1 0,-3 3 0,-2-2 0,0 3 0,-2 0 0,0 0 0,0 1 0,1 2 0,0-1 0,-2 8 0,0-2 0,-2 6 0,0 5 0,-1 4 0,1 6 0,0 0 0,1 5 0,-1 3 0,1-1 0,-1 0 0,2 3 0,0 0 0,0 0 0,0-1 0,0 1 0,2-3 0,0 0 0,2 0 0,0-2 0,1-5 0,1-3 0,0-2 0,-2-3 0,0-1 0,-3-1 0,5-3 0,-3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16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19 1 12287,'-6'6'0,"2"-2"0,0 0 0,3-3 0,-2 2 0,3-3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07:46:09.517"/>
    </inkml:context>
    <inkml:brush xml:id="br0">
      <inkml:brushProperty name="width" value="0.04286" units="cm"/>
      <inkml:brushProperty name="height" value="0.04286" units="cm"/>
      <inkml:brushProperty name="color" value="#004F8B"/>
    </inkml:brush>
  </inkml:definitions>
  <inkml:trace contextRef="#ctx0" brushRef="#br0">0 10 12287,'0'-2'0,"0"-2"0,0 1 0,0 3 0,0 0 0,0 4 0,0 1 0,0 3 0,0 2 0,0-1 0,6 1 0,4 6 0,-4 3 0,4-1 0,0 2 0,-7 4 0,3 0 0,-3 3 0,1-4 0,-4 4 0,0-2 0,0-2 0,0-2 0,6-4 0,0-4 0,-2 1 0,-1-9 0,-3-2 0,0-6 0,0-2 0,0-1 0,0-2 0,0 1 0,0-4 0,0 4 0,0-3 0,-10-5 0,1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9:J30"/>
  <sheetViews>
    <sheetView workbookViewId="0">
      <selection activeCell="K23" sqref="K23"/>
    </sheetView>
  </sheetViews>
  <sheetFormatPr baseColWidth="10" defaultColWidth="8.85546875" defaultRowHeight="15" x14ac:dyDescent="0.25"/>
  <cols>
    <col min="2" max="2" width="11.140625" bestFit="1" customWidth="1"/>
    <col min="7" max="7" width="16.140625" bestFit="1" customWidth="1"/>
    <col min="9" max="9" width="17.5703125" bestFit="1" customWidth="1"/>
  </cols>
  <sheetData>
    <row r="19" spans="4:10" x14ac:dyDescent="0.25">
      <c r="D19" s="2" t="s">
        <v>0</v>
      </c>
      <c r="E19" s="2" t="s">
        <v>1</v>
      </c>
      <c r="F19" s="2" t="s">
        <v>2</v>
      </c>
      <c r="G19" s="2" t="s">
        <v>3</v>
      </c>
      <c r="H19" s="2" t="s">
        <v>4</v>
      </c>
      <c r="I19" s="2" t="s">
        <v>5</v>
      </c>
      <c r="J19" s="1"/>
    </row>
    <row r="20" spans="4:10" x14ac:dyDescent="0.25">
      <c r="D20" s="2">
        <v>1</v>
      </c>
      <c r="E20" s="2">
        <v>0</v>
      </c>
      <c r="F20" s="2">
        <v>3</v>
      </c>
      <c r="G20" s="2">
        <v>0</v>
      </c>
      <c r="H20" s="2" t="s">
        <v>6</v>
      </c>
      <c r="I20" s="2">
        <f>SQRT(E20^2+F20^2+G20^2)</f>
        <v>3</v>
      </c>
      <c r="J20" s="1"/>
    </row>
    <row r="21" spans="4:10" x14ac:dyDescent="0.25">
      <c r="D21" s="2">
        <v>2</v>
      </c>
      <c r="E21" s="2">
        <v>2</v>
      </c>
      <c r="F21" s="2">
        <v>0</v>
      </c>
      <c r="G21" s="2">
        <v>0</v>
      </c>
      <c r="H21" s="2" t="s">
        <v>6</v>
      </c>
      <c r="I21" s="2">
        <f>SQRT(E21^2+F21^2+G21^2)</f>
        <v>2</v>
      </c>
      <c r="J21" s="1"/>
    </row>
    <row r="22" spans="4:10" x14ac:dyDescent="0.25">
      <c r="D22" s="2">
        <v>3</v>
      </c>
      <c r="E22" s="2">
        <v>0</v>
      </c>
      <c r="F22" s="2">
        <v>1</v>
      </c>
      <c r="G22" s="2">
        <v>3</v>
      </c>
      <c r="H22" s="2" t="s">
        <v>6</v>
      </c>
      <c r="I22" s="3">
        <f>SQRT(E22^2+F22^2+G22^2)</f>
        <v>3.1622776601683795</v>
      </c>
      <c r="J22" s="1"/>
    </row>
    <row r="23" spans="4:10" x14ac:dyDescent="0.25">
      <c r="D23" s="2">
        <v>4</v>
      </c>
      <c r="E23" s="2">
        <v>0</v>
      </c>
      <c r="F23" s="2">
        <v>1</v>
      </c>
      <c r="G23" s="2">
        <v>2</v>
      </c>
      <c r="H23" s="2" t="s">
        <v>7</v>
      </c>
      <c r="I23" s="3">
        <f t="shared" ref="I23:I25" si="0">SQRT(E23^2+F23^2+G23^2)</f>
        <v>2.2360679774997898</v>
      </c>
      <c r="J23" s="1"/>
    </row>
    <row r="24" spans="4:10" x14ac:dyDescent="0.25">
      <c r="D24" s="2">
        <v>5</v>
      </c>
      <c r="E24" s="2">
        <v>-1</v>
      </c>
      <c r="F24" s="2">
        <v>0</v>
      </c>
      <c r="G24" s="2">
        <v>1</v>
      </c>
      <c r="H24" s="2" t="s">
        <v>7</v>
      </c>
      <c r="I24" s="3">
        <f t="shared" si="0"/>
        <v>1.4142135623730951</v>
      </c>
      <c r="J24" s="1"/>
    </row>
    <row r="25" spans="4:10" x14ac:dyDescent="0.25">
      <c r="D25" s="2">
        <v>6</v>
      </c>
      <c r="E25" s="2">
        <v>1</v>
      </c>
      <c r="F25" s="2">
        <v>1</v>
      </c>
      <c r="G25" s="2">
        <v>1</v>
      </c>
      <c r="H25" s="2" t="s">
        <v>6</v>
      </c>
      <c r="I25" s="3">
        <f t="shared" si="0"/>
        <v>1.7320508075688772</v>
      </c>
      <c r="J25" s="1"/>
    </row>
    <row r="28" spans="4:10" x14ac:dyDescent="0.25">
      <c r="E28" t="s">
        <v>8</v>
      </c>
      <c r="G28" t="s">
        <v>11</v>
      </c>
    </row>
    <row r="29" spans="4:10" x14ac:dyDescent="0.25">
      <c r="E29" t="s">
        <v>9</v>
      </c>
    </row>
    <row r="30" spans="4:10" x14ac:dyDescent="0.25">
      <c r="E30" t="s">
        <v>10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E20C-DA71-4053-9E83-920C66E5929F}">
  <dimension ref="A1"/>
  <sheetViews>
    <sheetView workbookViewId="0">
      <selection activeCell="I19" sqref="I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F7B71-24F8-458B-A5D9-FC9BFBAE47E1}">
  <dimension ref="C19:R31"/>
  <sheetViews>
    <sheetView workbookViewId="0">
      <selection activeCell="J15" sqref="J15"/>
    </sheetView>
  </sheetViews>
  <sheetFormatPr baseColWidth="10" defaultRowHeight="15" x14ac:dyDescent="0.25"/>
  <sheetData>
    <row r="19" spans="3:18" x14ac:dyDescent="0.25">
      <c r="C19" t="s">
        <v>12</v>
      </c>
      <c r="F19" s="1" t="s">
        <v>13</v>
      </c>
      <c r="G19" s="1" t="s">
        <v>14</v>
      </c>
      <c r="H19" s="1" t="s">
        <v>15</v>
      </c>
      <c r="I19" s="1"/>
      <c r="J19" s="1"/>
      <c r="K19" s="1"/>
      <c r="L19" s="1"/>
      <c r="M19" s="1"/>
      <c r="P19" s="2" t="s">
        <v>16</v>
      </c>
      <c r="Q19" s="2" t="s">
        <v>17</v>
      </c>
      <c r="R19" s="2" t="s">
        <v>18</v>
      </c>
    </row>
    <row r="20" spans="3:18" ht="18" x14ac:dyDescent="0.35">
      <c r="C20" s="4" t="s">
        <v>19</v>
      </c>
      <c r="D20" s="5">
        <v>0</v>
      </c>
      <c r="F20" s="6" t="s">
        <v>20</v>
      </c>
      <c r="G20" s="6" t="s">
        <v>21</v>
      </c>
      <c r="H20" s="6" t="s">
        <v>22</v>
      </c>
      <c r="I20" s="2" t="s">
        <v>23</v>
      </c>
      <c r="J20" s="2" t="s">
        <v>24</v>
      </c>
      <c r="K20" s="2" t="s">
        <v>25</v>
      </c>
      <c r="L20" s="1"/>
      <c r="M20" s="1"/>
      <c r="N20" s="6" t="s">
        <v>26</v>
      </c>
      <c r="O20" s="6" t="str">
        <f>G20</f>
        <v>nrooms</v>
      </c>
      <c r="P20" s="2" t="s">
        <v>27</v>
      </c>
      <c r="Q20" s="2" t="s">
        <v>28</v>
      </c>
      <c r="R20" s="2" t="s">
        <v>29</v>
      </c>
    </row>
    <row r="21" spans="3:18" ht="18.75" thickBot="1" x14ac:dyDescent="0.4">
      <c r="C21" s="4" t="s">
        <v>30</v>
      </c>
      <c r="D21" s="5">
        <v>0.19</v>
      </c>
      <c r="F21" s="6">
        <v>1</v>
      </c>
      <c r="G21" s="6">
        <f>F21</f>
        <v>1</v>
      </c>
      <c r="H21" s="6">
        <v>1</v>
      </c>
      <c r="I21" s="7">
        <v>2.19</v>
      </c>
      <c r="J21" s="7">
        <f>I21-H21</f>
        <v>1.19</v>
      </c>
      <c r="K21" s="7">
        <f>J21^2</f>
        <v>1.4160999999999999</v>
      </c>
      <c r="L21" s="8"/>
      <c r="M21" s="8"/>
      <c r="N21" s="9">
        <f>F21</f>
        <v>1</v>
      </c>
      <c r="O21" s="9">
        <f t="shared" ref="O21:O24" si="0">G21</f>
        <v>1</v>
      </c>
      <c r="P21" s="10">
        <f>J21</f>
        <v>1.19</v>
      </c>
      <c r="Q21" s="10">
        <f>J21*F21</f>
        <v>1.19</v>
      </c>
      <c r="R21" s="10">
        <f>P21*O21</f>
        <v>1.19</v>
      </c>
    </row>
    <row r="22" spans="3:18" ht="15.75" thickBot="1" x14ac:dyDescent="0.3">
      <c r="C22" s="4" t="s">
        <v>31</v>
      </c>
      <c r="D22" s="5">
        <v>2</v>
      </c>
      <c r="F22" s="6">
        <v>0.66500000000000004</v>
      </c>
      <c r="G22" s="6">
        <v>0.6</v>
      </c>
      <c r="H22" s="6">
        <v>0.50434800000000002</v>
      </c>
      <c r="I22" s="7">
        <v>0.13</v>
      </c>
      <c r="J22" s="11">
        <f>I22-H22</f>
        <v>-0.37434800000000001</v>
      </c>
      <c r="K22" s="12">
        <f>J22^2</f>
        <v>0.14013642510400001</v>
      </c>
      <c r="L22" s="13"/>
      <c r="M22" s="13"/>
      <c r="N22" s="14">
        <f>F22</f>
        <v>0.66500000000000004</v>
      </c>
      <c r="O22" s="9">
        <f t="shared" si="0"/>
        <v>0.6</v>
      </c>
      <c r="P22" s="10">
        <f>J22</f>
        <v>-0.37434800000000001</v>
      </c>
      <c r="Q22" s="15">
        <f>J22*F22</f>
        <v>-0.24894142000000002</v>
      </c>
      <c r="R22" s="10">
        <f t="shared" ref="R22:R24" si="1">P22*O22</f>
        <v>-0.2246088</v>
      </c>
    </row>
    <row r="23" spans="3:18" x14ac:dyDescent="0.25">
      <c r="F23" s="6">
        <v>0.76700000000000002</v>
      </c>
      <c r="G23" s="6">
        <v>0.6</v>
      </c>
      <c r="H23" s="6">
        <v>0.68478300000000003</v>
      </c>
      <c r="I23" s="7">
        <v>0.15</v>
      </c>
      <c r="J23" s="16">
        <f>I23-H23</f>
        <v>-0.53478300000000001</v>
      </c>
      <c r="K23" s="16">
        <f t="shared" ref="K23:K24" si="2">J23^2</f>
        <v>0.28599285708900002</v>
      </c>
      <c r="L23" s="8"/>
      <c r="M23" s="8"/>
      <c r="N23" s="9">
        <f>F23</f>
        <v>0.76700000000000002</v>
      </c>
      <c r="O23" s="9">
        <f t="shared" si="0"/>
        <v>0.6</v>
      </c>
      <c r="P23" s="17">
        <f t="shared" ref="P23:P24" si="3">J23</f>
        <v>-0.53478300000000001</v>
      </c>
      <c r="Q23" s="17">
        <f>J23*F23</f>
        <v>-0.410178561</v>
      </c>
      <c r="R23" s="10">
        <f t="shared" si="1"/>
        <v>-0.32086979999999998</v>
      </c>
    </row>
    <row r="24" spans="3:18" x14ac:dyDescent="0.25">
      <c r="F24" s="6">
        <v>0.4</v>
      </c>
      <c r="G24" s="6">
        <v>0.4</v>
      </c>
      <c r="H24" s="6">
        <v>0.43478299999999998</v>
      </c>
      <c r="I24" s="7">
        <v>0.08</v>
      </c>
      <c r="J24" s="18">
        <f>I24-H24</f>
        <v>-0.35478299999999996</v>
      </c>
      <c r="K24" s="18">
        <f t="shared" si="2"/>
        <v>0.12587097708899997</v>
      </c>
      <c r="L24" s="8"/>
      <c r="M24" s="8"/>
      <c r="N24" s="9">
        <f>F24</f>
        <v>0.4</v>
      </c>
      <c r="O24" s="9">
        <f t="shared" si="0"/>
        <v>0.4</v>
      </c>
      <c r="P24" s="9">
        <f t="shared" si="3"/>
        <v>-0.35478299999999996</v>
      </c>
      <c r="Q24" s="9">
        <f>J24*F24</f>
        <v>-0.14191319999999999</v>
      </c>
      <c r="R24" s="10">
        <f t="shared" si="1"/>
        <v>-0.14191319999999999</v>
      </c>
    </row>
    <row r="25" spans="3:18" ht="15.75" thickBot="1" x14ac:dyDescent="0.3">
      <c r="I25" s="18" t="s">
        <v>32</v>
      </c>
      <c r="J25" s="19">
        <f>SUM(J21:J24)</f>
        <v>-7.3914000000000035E-2</v>
      </c>
      <c r="K25" s="7">
        <f>SUM(K21:K24)</f>
        <v>1.9681002592820001</v>
      </c>
      <c r="L25" s="8"/>
      <c r="M25" s="8"/>
      <c r="N25" s="20" t="s">
        <v>33</v>
      </c>
      <c r="O25" s="20"/>
      <c r="P25" s="21">
        <f>(1/F26)*J25</f>
        <v>-1.8478500000000009E-2</v>
      </c>
      <c r="Q25" s="21">
        <f>(1/F26)*SUM(Q21:Q24)</f>
        <v>9.7241704750000019E-2</v>
      </c>
      <c r="R25" s="21">
        <f>(1/F26)*SUM(R21:R24)</f>
        <v>0.12565205000000002</v>
      </c>
    </row>
    <row r="26" spans="3:18" ht="18.75" thickBot="1" x14ac:dyDescent="0.4">
      <c r="D26" t="s">
        <v>34</v>
      </c>
      <c r="E26" t="s">
        <v>35</v>
      </c>
      <c r="F26">
        <f>COUNT(F21:F24)</f>
        <v>4</v>
      </c>
      <c r="J26" s="22" t="s">
        <v>36</v>
      </c>
      <c r="K26" s="23">
        <f>K25/(2*F26)</f>
        <v>0.24601253241025001</v>
      </c>
      <c r="L26" s="24"/>
      <c r="M26" s="24"/>
      <c r="N26" s="20"/>
      <c r="O26" s="20"/>
      <c r="P26" s="10" t="s">
        <v>37</v>
      </c>
      <c r="Q26" s="25">
        <v>0.01</v>
      </c>
      <c r="R26" s="20"/>
    </row>
    <row r="27" spans="3:18" ht="18.75" thickBot="1" x14ac:dyDescent="0.4">
      <c r="D27" t="s">
        <v>38</v>
      </c>
      <c r="F27" s="26" t="s">
        <v>39</v>
      </c>
      <c r="N27" s="20"/>
      <c r="O27" s="20"/>
      <c r="P27" s="33" t="s">
        <v>40</v>
      </c>
      <c r="Q27" s="34"/>
      <c r="R27" s="34"/>
    </row>
    <row r="28" spans="3:18" ht="18.75" thickBot="1" x14ac:dyDescent="0.4">
      <c r="N28" s="20"/>
      <c r="O28" s="20"/>
      <c r="P28" s="27" t="s">
        <v>19</v>
      </c>
      <c r="Q28" s="28">
        <f>D20-Q26*P25</f>
        <v>1.8478500000000008E-4</v>
      </c>
      <c r="R28" s="20"/>
    </row>
    <row r="29" spans="3:18" ht="18.75" thickBot="1" x14ac:dyDescent="0.4">
      <c r="N29" s="20"/>
      <c r="O29" s="20"/>
      <c r="P29" s="29" t="s">
        <v>30</v>
      </c>
      <c r="Q29" s="30">
        <f>D21-Q26*Q25</f>
        <v>0.1890275829525</v>
      </c>
      <c r="R29" s="20"/>
    </row>
    <row r="30" spans="3:18" ht="15.75" thickBot="1" x14ac:dyDescent="0.3">
      <c r="E30" s="31"/>
      <c r="F30" s="32"/>
      <c r="G30" s="32"/>
      <c r="N30" s="20"/>
      <c r="O30" s="20"/>
      <c r="P30" s="29" t="s">
        <v>31</v>
      </c>
      <c r="Q30" s="30">
        <f>D22-Q26*R25</f>
        <v>1.9987434795000001</v>
      </c>
      <c r="R30" s="20"/>
    </row>
    <row r="31" spans="3:18" x14ac:dyDescent="0.25">
      <c r="E31" s="31"/>
      <c r="F31" s="32"/>
      <c r="G31" s="32"/>
    </row>
  </sheetData>
  <mergeCells count="1">
    <mergeCell ref="P27:R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9EF9-1DC6-4FA7-9706-212D098BF521}">
  <dimension ref="A1"/>
  <sheetViews>
    <sheetView tabSelected="1" workbookViewId="0">
      <selection activeCell="O10" sqref="O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C49B3-6182-44BA-8ECB-B2533004DEA1}">
  <dimension ref="I5:J24"/>
  <sheetViews>
    <sheetView topLeftCell="C1" workbookViewId="0">
      <selection activeCell="I22" sqref="I22"/>
    </sheetView>
  </sheetViews>
  <sheetFormatPr baseColWidth="10" defaultRowHeight="15" x14ac:dyDescent="0.25"/>
  <sheetData>
    <row r="5" spans="9:10" x14ac:dyDescent="0.25">
      <c r="I5" t="s">
        <v>41</v>
      </c>
    </row>
    <row r="6" spans="9:10" x14ac:dyDescent="0.25">
      <c r="I6" t="s">
        <v>42</v>
      </c>
    </row>
    <row r="7" spans="9:10" x14ac:dyDescent="0.25">
      <c r="I7" t="s">
        <v>43</v>
      </c>
    </row>
    <row r="8" spans="9:10" x14ac:dyDescent="0.25">
      <c r="I8" t="s">
        <v>44</v>
      </c>
      <c r="J8">
        <f>6/7</f>
        <v>0.8571428571428571</v>
      </c>
    </row>
    <row r="21" spans="9:10" x14ac:dyDescent="0.25">
      <c r="I21" t="s">
        <v>45</v>
      </c>
    </row>
    <row r="22" spans="9:10" x14ac:dyDescent="0.25">
      <c r="I22">
        <f>(6/7)*10</f>
        <v>8.5714285714285712</v>
      </c>
      <c r="J22" t="s">
        <v>46</v>
      </c>
    </row>
    <row r="24" spans="9:10" x14ac:dyDescent="0.25">
      <c r="I24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Ejer1</vt:lpstr>
      <vt:lpstr>Ejer2</vt:lpstr>
      <vt:lpstr>Ejer3</vt:lpstr>
      <vt:lpstr>Ejer4</vt:lpstr>
      <vt:lpstr>Ejer5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</dc:creator>
  <cp:lastModifiedBy>Usuario</cp:lastModifiedBy>
  <dcterms:created xsi:type="dcterms:W3CDTF">2015-06-05T18:17:20Z</dcterms:created>
  <dcterms:modified xsi:type="dcterms:W3CDTF">2023-03-27T18:37:44Z</dcterms:modified>
</cp:coreProperties>
</file>