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36" documentId="13_ncr:1_{500D71B2-39E6-4F34-9C42-7AEB44D64B0B}" xr6:coauthVersionLast="46" xr6:coauthVersionMax="46" xr10:uidLastSave="{1675D3F5-2DF3-4DCD-8118-9B0ABE522A16}"/>
  <bookViews>
    <workbookView xWindow="-98" yWindow="-98" windowWidth="24496" windowHeight="15796" xr2:uid="{00000000-000D-0000-FFFF-FFFF00000000}"/>
  </bookViews>
  <sheets>
    <sheet name="322 MLP" sheetId="3" r:id="rId1"/>
    <sheet name="Sheet1 (2)" sheetId="2" r:id="rId2"/>
    <sheet name="Sheet1" sheetId="1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2" i="3" l="1"/>
  <c r="S72" i="3"/>
  <c r="R72" i="3"/>
  <c r="Q72" i="3"/>
  <c r="P72" i="3"/>
  <c r="O72" i="3"/>
  <c r="N72" i="3"/>
  <c r="M72" i="3"/>
  <c r="N70" i="3"/>
  <c r="O70" i="3"/>
  <c r="P70" i="3"/>
  <c r="Q70" i="3"/>
  <c r="R70" i="3"/>
  <c r="S70" i="3"/>
  <c r="T70" i="3"/>
  <c r="M70" i="3"/>
  <c r="O38" i="3"/>
  <c r="M38" i="3"/>
  <c r="C64" i="3"/>
  <c r="J38" i="3"/>
  <c r="G38" i="3"/>
  <c r="H45" i="3"/>
  <c r="G45" i="3"/>
  <c r="F45" i="3"/>
  <c r="E45" i="3"/>
  <c r="I25" i="3"/>
  <c r="G25" i="3"/>
  <c r="M25" i="3"/>
  <c r="F64" i="3"/>
  <c r="G64" i="3"/>
  <c r="M64" i="3"/>
  <c r="Q64" i="3"/>
  <c r="V64" i="3"/>
  <c r="R64" i="3"/>
  <c r="Q56" i="3"/>
  <c r="G56" i="3"/>
  <c r="P56" i="3"/>
  <c r="M56" i="3"/>
  <c r="F56" i="3"/>
  <c r="C56" i="3"/>
  <c r="M65" i="3"/>
  <c r="N65" i="3"/>
  <c r="O65" i="3"/>
  <c r="P65" i="3"/>
  <c r="Q65" i="3"/>
  <c r="R65" i="3"/>
  <c r="S65" i="3"/>
  <c r="T65" i="3"/>
  <c r="M66" i="3"/>
  <c r="N66" i="3"/>
  <c r="O66" i="3"/>
  <c r="P66" i="3"/>
  <c r="Q66" i="3"/>
  <c r="R66" i="3"/>
  <c r="S66" i="3"/>
  <c r="T66" i="3"/>
  <c r="M67" i="3"/>
  <c r="N67" i="3"/>
  <c r="O67" i="3"/>
  <c r="P67" i="3"/>
  <c r="Q67" i="3"/>
  <c r="R67" i="3"/>
  <c r="S67" i="3"/>
  <c r="T67" i="3"/>
  <c r="T64" i="3"/>
  <c r="S64" i="3"/>
  <c r="P64" i="3"/>
  <c r="O64" i="3"/>
  <c r="N64" i="3"/>
  <c r="I65" i="3"/>
  <c r="J65" i="3"/>
  <c r="K65" i="3"/>
  <c r="L65" i="3"/>
  <c r="I66" i="3"/>
  <c r="J66" i="3"/>
  <c r="K66" i="3"/>
  <c r="L66" i="3"/>
  <c r="I67" i="3"/>
  <c r="J67" i="3"/>
  <c r="K67" i="3"/>
  <c r="L67" i="3"/>
  <c r="J64" i="3"/>
  <c r="K64" i="3"/>
  <c r="L64" i="3"/>
  <c r="I64" i="3"/>
  <c r="E65" i="3"/>
  <c r="E66" i="3"/>
  <c r="E67" i="3"/>
  <c r="E64" i="3"/>
  <c r="N38" i="3"/>
  <c r="D65" i="3"/>
  <c r="D66" i="3"/>
  <c r="D67" i="3"/>
  <c r="D64" i="3"/>
  <c r="C57" i="3"/>
  <c r="C58" i="3"/>
  <c r="C59" i="3"/>
  <c r="F65" i="3"/>
  <c r="G65" i="3"/>
  <c r="H65" i="3"/>
  <c r="F66" i="3"/>
  <c r="G66" i="3"/>
  <c r="H66" i="3"/>
  <c r="F67" i="3"/>
  <c r="G67" i="3"/>
  <c r="H67" i="3"/>
  <c r="H64" i="3"/>
  <c r="B65" i="3"/>
  <c r="B66" i="3"/>
  <c r="B67" i="3"/>
  <c r="B64" i="3"/>
  <c r="A64" i="3"/>
  <c r="C65" i="3"/>
  <c r="C66" i="3"/>
  <c r="C67" i="3"/>
  <c r="Q57" i="3"/>
  <c r="Q58" i="3"/>
  <c r="Q59" i="3"/>
  <c r="G57" i="3"/>
  <c r="A65" i="3" s="1"/>
  <c r="G58" i="3"/>
  <c r="A66" i="3" s="1"/>
  <c r="G59" i="3"/>
  <c r="A67" i="3" s="1"/>
  <c r="P57" i="3"/>
  <c r="P58" i="3"/>
  <c r="P59" i="3"/>
  <c r="O57" i="3"/>
  <c r="O58" i="3"/>
  <c r="O59" i="3"/>
  <c r="O56" i="3"/>
  <c r="N57" i="3"/>
  <c r="N58" i="3"/>
  <c r="N59" i="3"/>
  <c r="N56" i="3"/>
  <c r="M57" i="3"/>
  <c r="M58" i="3"/>
  <c r="M59" i="3"/>
  <c r="L57" i="3"/>
  <c r="L58" i="3"/>
  <c r="L59" i="3"/>
  <c r="L56" i="3"/>
  <c r="K57" i="3"/>
  <c r="K58" i="3"/>
  <c r="K59" i="3"/>
  <c r="K56" i="3"/>
  <c r="A56" i="3"/>
  <c r="E59" i="3"/>
  <c r="B59" i="3"/>
  <c r="B57" i="3"/>
  <c r="B58" i="3"/>
  <c r="B56" i="3"/>
  <c r="D57" i="3"/>
  <c r="D58" i="3"/>
  <c r="D59" i="3"/>
  <c r="D56" i="3"/>
  <c r="F57" i="3"/>
  <c r="F58" i="3"/>
  <c r="F59" i="3"/>
  <c r="E57" i="3"/>
  <c r="E58" i="3"/>
  <c r="E56" i="3"/>
  <c r="A57" i="3"/>
  <c r="A58" i="3"/>
  <c r="A59" i="3"/>
  <c r="L39" i="3"/>
  <c r="L40" i="3"/>
  <c r="L41" i="3"/>
  <c r="L38" i="3"/>
  <c r="I39" i="3"/>
  <c r="I40" i="3"/>
  <c r="I41" i="3"/>
  <c r="I38" i="3"/>
  <c r="G10" i="3"/>
  <c r="H10" i="3"/>
  <c r="J5" i="3"/>
  <c r="K5" i="3" s="1"/>
  <c r="R11" i="3"/>
  <c r="S11" i="3"/>
  <c r="R12" i="3"/>
  <c r="S12" i="3"/>
  <c r="R13" i="3"/>
  <c r="S13" i="3"/>
  <c r="R14" i="3"/>
  <c r="S14" i="3"/>
  <c r="R15" i="3"/>
  <c r="S15" i="3"/>
  <c r="S10" i="3"/>
  <c r="R10" i="3"/>
  <c r="K11" i="3"/>
  <c r="L11" i="3"/>
  <c r="K12" i="3"/>
  <c r="L12" i="3"/>
  <c r="K13" i="3"/>
  <c r="L13" i="3"/>
  <c r="K14" i="3"/>
  <c r="L14" i="3"/>
  <c r="K15" i="3"/>
  <c r="L15" i="3"/>
  <c r="L10" i="3"/>
  <c r="K10" i="3"/>
  <c r="J15" i="3"/>
  <c r="I10" i="3"/>
  <c r="I11" i="3"/>
  <c r="J11" i="3"/>
  <c r="I12" i="3"/>
  <c r="J12" i="3"/>
  <c r="I13" i="3"/>
  <c r="J13" i="3"/>
  <c r="I14" i="3"/>
  <c r="J14" i="3"/>
  <c r="I15" i="3"/>
  <c r="J10" i="3"/>
  <c r="H15" i="3"/>
  <c r="G11" i="3"/>
  <c r="H11" i="3"/>
  <c r="G12" i="3"/>
  <c r="H12" i="3"/>
  <c r="G13" i="3"/>
  <c r="H13" i="3"/>
  <c r="G14" i="3"/>
  <c r="H14" i="3"/>
  <c r="G15" i="3"/>
  <c r="F15" i="3"/>
  <c r="E11" i="3"/>
  <c r="F11" i="3"/>
  <c r="E12" i="3"/>
  <c r="F12" i="3"/>
  <c r="E13" i="3"/>
  <c r="F13" i="3"/>
  <c r="E14" i="3"/>
  <c r="F14" i="3"/>
  <c r="E15" i="3"/>
  <c r="F10" i="3"/>
  <c r="E10" i="3"/>
  <c r="S25" i="3"/>
  <c r="S26" i="3"/>
  <c r="S27" i="3"/>
  <c r="S28" i="3"/>
  <c r="R26" i="3"/>
  <c r="R27" i="3"/>
  <c r="R28" i="3"/>
  <c r="R25" i="3"/>
  <c r="K26" i="3"/>
  <c r="L26" i="3"/>
  <c r="K27" i="3"/>
  <c r="L27" i="3"/>
  <c r="K28" i="3"/>
  <c r="L28" i="3"/>
  <c r="L25" i="3"/>
  <c r="K25" i="3"/>
  <c r="I26" i="3"/>
  <c r="J26" i="3"/>
  <c r="I27" i="3"/>
  <c r="J27" i="3"/>
  <c r="I28" i="3"/>
  <c r="J28" i="3"/>
  <c r="J25" i="3"/>
  <c r="E26" i="3"/>
  <c r="F26" i="3"/>
  <c r="E27" i="3"/>
  <c r="F27" i="3"/>
  <c r="E28" i="3"/>
  <c r="F28" i="3"/>
  <c r="F25" i="3"/>
  <c r="E25" i="3"/>
  <c r="G26" i="3"/>
  <c r="H26" i="3"/>
  <c r="G27" i="3"/>
  <c r="H27" i="3"/>
  <c r="G28" i="3"/>
  <c r="H28" i="3"/>
  <c r="H25" i="3"/>
  <c r="L55" i="1"/>
  <c r="L56" i="1"/>
  <c r="F56" i="1"/>
  <c r="E56" i="1"/>
  <c r="D56" i="1"/>
  <c r="C56" i="1"/>
  <c r="F55" i="1"/>
  <c r="E55" i="1"/>
  <c r="D55" i="1"/>
  <c r="C55" i="1"/>
  <c r="D38" i="2"/>
  <c r="C38" i="2"/>
  <c r="D37" i="2"/>
  <c r="C37" i="2"/>
  <c r="D36" i="2"/>
  <c r="C36" i="2"/>
  <c r="L29" i="2"/>
  <c r="F29" i="2"/>
  <c r="E29" i="2"/>
  <c r="D29" i="2"/>
  <c r="C29" i="2"/>
  <c r="L28" i="2"/>
  <c r="F28" i="2"/>
  <c r="E28" i="2"/>
  <c r="D28" i="2"/>
  <c r="C28" i="2"/>
  <c r="G28" i="2" s="1"/>
  <c r="J28" i="2" s="1"/>
  <c r="M28" i="2" s="1"/>
  <c r="L27" i="2"/>
  <c r="F27" i="2"/>
  <c r="E27" i="2"/>
  <c r="D27" i="2"/>
  <c r="C27" i="2"/>
  <c r="L26" i="2"/>
  <c r="F26" i="2"/>
  <c r="E26" i="2"/>
  <c r="D26" i="2"/>
  <c r="C26" i="2"/>
  <c r="L25" i="2"/>
  <c r="F25" i="2"/>
  <c r="E25" i="2"/>
  <c r="D25" i="2"/>
  <c r="C25" i="2"/>
  <c r="L24" i="2"/>
  <c r="F24" i="2"/>
  <c r="E24" i="2"/>
  <c r="D24" i="2"/>
  <c r="C24" i="2"/>
  <c r="L10" i="2"/>
  <c r="F10" i="2"/>
  <c r="E10" i="2"/>
  <c r="D10" i="2"/>
  <c r="H10" i="2" s="1"/>
  <c r="K10" i="2" s="1"/>
  <c r="N10" i="2" s="1"/>
  <c r="C10" i="2"/>
  <c r="L9" i="2"/>
  <c r="H9" i="2"/>
  <c r="K9" i="2" s="1"/>
  <c r="N9" i="2" s="1"/>
  <c r="F9" i="2"/>
  <c r="E9" i="2"/>
  <c r="D9" i="2"/>
  <c r="C9" i="2"/>
  <c r="L8" i="2"/>
  <c r="F8" i="2"/>
  <c r="E8" i="2"/>
  <c r="D8" i="2"/>
  <c r="C8" i="2"/>
  <c r="L7" i="2"/>
  <c r="F7" i="2"/>
  <c r="E7" i="2"/>
  <c r="D7" i="2"/>
  <c r="H7" i="2" s="1"/>
  <c r="K7" i="2" s="1"/>
  <c r="N7" i="2" s="1"/>
  <c r="C7" i="2"/>
  <c r="L6" i="2"/>
  <c r="H6" i="2"/>
  <c r="K6" i="2" s="1"/>
  <c r="N6" i="2" s="1"/>
  <c r="F6" i="2"/>
  <c r="E6" i="2"/>
  <c r="D6" i="2"/>
  <c r="C6" i="2"/>
  <c r="G6" i="2" s="1"/>
  <c r="J6" i="2" s="1"/>
  <c r="M6" i="2" s="1"/>
  <c r="L5" i="2"/>
  <c r="F5" i="2"/>
  <c r="E5" i="2"/>
  <c r="D5" i="2"/>
  <c r="C5" i="2"/>
  <c r="C37" i="1"/>
  <c r="D38" i="1"/>
  <c r="D39" i="1"/>
  <c r="D40" i="1"/>
  <c r="D37" i="1"/>
  <c r="C38" i="1"/>
  <c r="C39" i="1"/>
  <c r="C40" i="1"/>
  <c r="E40" i="1" s="1"/>
  <c r="L26" i="1"/>
  <c r="L27" i="1"/>
  <c r="L28" i="1"/>
  <c r="L29" i="1"/>
  <c r="L30" i="1"/>
  <c r="L25" i="1"/>
  <c r="F30" i="1"/>
  <c r="E30" i="1"/>
  <c r="D30" i="1"/>
  <c r="C30" i="1"/>
  <c r="F29" i="1"/>
  <c r="E29" i="1"/>
  <c r="D29" i="1"/>
  <c r="C29" i="1"/>
  <c r="L11" i="1"/>
  <c r="F11" i="1"/>
  <c r="E11" i="1"/>
  <c r="D11" i="1"/>
  <c r="C11" i="1"/>
  <c r="L10" i="1"/>
  <c r="F10" i="1"/>
  <c r="E10" i="1"/>
  <c r="D10" i="1"/>
  <c r="C10" i="1"/>
  <c r="F25" i="1"/>
  <c r="F26" i="1"/>
  <c r="F27" i="1"/>
  <c r="F28" i="1"/>
  <c r="E26" i="1"/>
  <c r="E27" i="1"/>
  <c r="E28" i="1"/>
  <c r="E25" i="1"/>
  <c r="D28" i="1"/>
  <c r="D26" i="1"/>
  <c r="D25" i="1"/>
  <c r="C28" i="1"/>
  <c r="C26" i="1"/>
  <c r="D27" i="1"/>
  <c r="C27" i="1"/>
  <c r="C25" i="1"/>
  <c r="L7" i="1"/>
  <c r="L8" i="1"/>
  <c r="L9" i="1"/>
  <c r="L6" i="1"/>
  <c r="D7" i="1"/>
  <c r="D8" i="1"/>
  <c r="D9" i="1"/>
  <c r="D6" i="1"/>
  <c r="C7" i="1"/>
  <c r="C8" i="1"/>
  <c r="C9" i="1"/>
  <c r="C6" i="1"/>
  <c r="E6" i="1"/>
  <c r="F6" i="1"/>
  <c r="E7" i="1"/>
  <c r="F7" i="1"/>
  <c r="E8" i="1"/>
  <c r="F8" i="1"/>
  <c r="E9" i="1"/>
  <c r="F9" i="1"/>
  <c r="M10" i="3" l="1"/>
  <c r="P10" i="3" s="1"/>
  <c r="N12" i="3"/>
  <c r="Q12" i="3" s="1"/>
  <c r="V12" i="3" s="1"/>
  <c r="M15" i="3"/>
  <c r="P15" i="3" s="1"/>
  <c r="T15" i="3" s="1"/>
  <c r="M14" i="3"/>
  <c r="P14" i="3" s="1"/>
  <c r="T14" i="3" s="1"/>
  <c r="N15" i="3"/>
  <c r="Q15" i="3" s="1"/>
  <c r="V15" i="3" s="1"/>
  <c r="M11" i="3"/>
  <c r="P11" i="3" s="1"/>
  <c r="N13" i="3"/>
  <c r="Q13" i="3" s="1"/>
  <c r="N11" i="3"/>
  <c r="Q11" i="3" s="1"/>
  <c r="M12" i="3"/>
  <c r="P12" i="3" s="1"/>
  <c r="N14" i="3"/>
  <c r="Q14" i="3" s="1"/>
  <c r="M13" i="3"/>
  <c r="P13" i="3" s="1"/>
  <c r="N10" i="3"/>
  <c r="Q10" i="3" s="1"/>
  <c r="N28" i="3"/>
  <c r="Q28" i="3" s="1"/>
  <c r="M28" i="3"/>
  <c r="P28" i="3" s="1"/>
  <c r="N27" i="3"/>
  <c r="Q27" i="3" s="1"/>
  <c r="N25" i="3"/>
  <c r="Q25" i="3" s="1"/>
  <c r="N26" i="3"/>
  <c r="Q26" i="3" s="1"/>
  <c r="M26" i="3"/>
  <c r="P26" i="3" s="1"/>
  <c r="M27" i="3"/>
  <c r="P27" i="3" s="1"/>
  <c r="G25" i="2"/>
  <c r="J25" i="2" s="1"/>
  <c r="M25" i="2" s="1"/>
  <c r="G27" i="2"/>
  <c r="J27" i="2" s="1"/>
  <c r="M27" i="2" s="1"/>
  <c r="H28" i="2"/>
  <c r="K28" i="2" s="1"/>
  <c r="N28" i="2" s="1"/>
  <c r="E36" i="2"/>
  <c r="E39" i="1"/>
  <c r="G24" i="2"/>
  <c r="J24" i="2" s="1"/>
  <c r="M24" i="2" s="1"/>
  <c r="H25" i="2"/>
  <c r="K25" i="2" s="1"/>
  <c r="N25" i="2" s="1"/>
  <c r="O25" i="2" s="1"/>
  <c r="P25" i="2" s="1"/>
  <c r="R25" i="2" s="1"/>
  <c r="G26" i="2"/>
  <c r="J26" i="2" s="1"/>
  <c r="M26" i="2" s="1"/>
  <c r="O26" i="2" s="1"/>
  <c r="P26" i="2" s="1"/>
  <c r="R26" i="2" s="1"/>
  <c r="G29" i="1"/>
  <c r="J29" i="1" s="1"/>
  <c r="H26" i="2"/>
  <c r="K26" i="2" s="1"/>
  <c r="N26" i="2" s="1"/>
  <c r="H29" i="2"/>
  <c r="K29" i="2" s="1"/>
  <c r="N29" i="2" s="1"/>
  <c r="E38" i="2"/>
  <c r="G30" i="1"/>
  <c r="E37" i="1"/>
  <c r="J37" i="1" s="1"/>
  <c r="M37" i="1" s="1"/>
  <c r="G55" i="1"/>
  <c r="E38" i="1"/>
  <c r="J38" i="1" s="1"/>
  <c r="G56" i="1"/>
  <c r="M29" i="1"/>
  <c r="K40" i="1"/>
  <c r="J40" i="1"/>
  <c r="I40" i="1"/>
  <c r="I37" i="1"/>
  <c r="L37" i="1" s="1"/>
  <c r="K37" i="1"/>
  <c r="N37" i="1" s="1"/>
  <c r="I39" i="1"/>
  <c r="J39" i="1"/>
  <c r="K39" i="1"/>
  <c r="H55" i="1"/>
  <c r="H30" i="1"/>
  <c r="H10" i="1"/>
  <c r="H56" i="1"/>
  <c r="G8" i="2"/>
  <c r="J8" i="2" s="1"/>
  <c r="M8" i="2" s="1"/>
  <c r="H5" i="2"/>
  <c r="K5" i="2" s="1"/>
  <c r="N5" i="2" s="1"/>
  <c r="G7" i="2"/>
  <c r="J7" i="2" s="1"/>
  <c r="M7" i="2" s="1"/>
  <c r="H8" i="2"/>
  <c r="K8" i="2" s="1"/>
  <c r="N8" i="2" s="1"/>
  <c r="G10" i="2"/>
  <c r="J10" i="2" s="1"/>
  <c r="M10" i="2" s="1"/>
  <c r="O10" i="2" s="1"/>
  <c r="P10" i="2" s="1"/>
  <c r="H24" i="2"/>
  <c r="K24" i="2" s="1"/>
  <c r="N24" i="2" s="1"/>
  <c r="O24" i="2" s="1"/>
  <c r="P24" i="2" s="1"/>
  <c r="R24" i="2" s="1"/>
  <c r="H27" i="2"/>
  <c r="K27" i="2" s="1"/>
  <c r="N27" i="2" s="1"/>
  <c r="O27" i="2" s="1"/>
  <c r="P27" i="2" s="1"/>
  <c r="R27" i="2" s="1"/>
  <c r="E37" i="2"/>
  <c r="J37" i="2" s="1"/>
  <c r="G29" i="2"/>
  <c r="J29" i="2" s="1"/>
  <c r="M29" i="2" s="1"/>
  <c r="G5" i="2"/>
  <c r="J5" i="2" s="1"/>
  <c r="M5" i="2" s="1"/>
  <c r="G9" i="2"/>
  <c r="J9" i="2" s="1"/>
  <c r="M9" i="2" s="1"/>
  <c r="O29" i="2"/>
  <c r="P29" i="2" s="1"/>
  <c r="R29" i="2" s="1"/>
  <c r="J38" i="2"/>
  <c r="K38" i="2"/>
  <c r="O5" i="2"/>
  <c r="P5" i="2" s="1"/>
  <c r="O7" i="2"/>
  <c r="P7" i="2" s="1"/>
  <c r="O9" i="2"/>
  <c r="P9" i="2" s="1"/>
  <c r="O6" i="2"/>
  <c r="P6" i="2" s="1"/>
  <c r="O8" i="2"/>
  <c r="P8" i="2" s="1"/>
  <c r="O28" i="2"/>
  <c r="P28" i="2" s="1"/>
  <c r="R28" i="2" s="1"/>
  <c r="K36" i="2"/>
  <c r="N36" i="2" s="1"/>
  <c r="J36" i="2"/>
  <c r="M36" i="2" s="1"/>
  <c r="I36" i="2"/>
  <c r="L36" i="2" s="1"/>
  <c r="I38" i="2"/>
  <c r="H28" i="1"/>
  <c r="H6" i="1"/>
  <c r="H29" i="1"/>
  <c r="G11" i="1"/>
  <c r="H25" i="1"/>
  <c r="H8" i="1"/>
  <c r="G6" i="1"/>
  <c r="H11" i="1"/>
  <c r="G7" i="1"/>
  <c r="G8" i="1"/>
  <c r="G10" i="1"/>
  <c r="G27" i="1"/>
  <c r="G28" i="1"/>
  <c r="H26" i="1"/>
  <c r="H27" i="1"/>
  <c r="G26" i="1"/>
  <c r="G25" i="1"/>
  <c r="G9" i="1"/>
  <c r="H7" i="1"/>
  <c r="H9" i="1"/>
  <c r="J39" i="3" l="1"/>
  <c r="M39" i="3"/>
  <c r="K38" i="3"/>
  <c r="M40" i="3"/>
  <c r="J40" i="3"/>
  <c r="K39" i="3"/>
  <c r="N39" i="3"/>
  <c r="N40" i="3"/>
  <c r="K40" i="3"/>
  <c r="K41" i="3"/>
  <c r="N41" i="3"/>
  <c r="M41" i="3"/>
  <c r="J41" i="3"/>
  <c r="W12" i="3"/>
  <c r="W15" i="3"/>
  <c r="U15" i="3"/>
  <c r="U14" i="3"/>
  <c r="T11" i="3"/>
  <c r="U11" i="3"/>
  <c r="W11" i="3"/>
  <c r="V11" i="3"/>
  <c r="V13" i="3"/>
  <c r="W13" i="3"/>
  <c r="W10" i="3"/>
  <c r="V10" i="3"/>
  <c r="V14" i="3"/>
  <c r="X14" i="3" s="1"/>
  <c r="Z14" i="3" s="1"/>
  <c r="W14" i="3"/>
  <c r="U13" i="3"/>
  <c r="T13" i="3"/>
  <c r="U10" i="3"/>
  <c r="T10" i="3"/>
  <c r="T12" i="3"/>
  <c r="X12" i="3" s="1"/>
  <c r="Z12" i="3" s="1"/>
  <c r="U12" i="3"/>
  <c r="X15" i="3"/>
  <c r="Z15" i="3" s="1"/>
  <c r="V28" i="3"/>
  <c r="W28" i="3"/>
  <c r="T27" i="3"/>
  <c r="U27" i="3"/>
  <c r="V26" i="3"/>
  <c r="W26" i="3"/>
  <c r="U28" i="3"/>
  <c r="T28" i="3"/>
  <c r="V27" i="3"/>
  <c r="W27" i="3"/>
  <c r="T26" i="3"/>
  <c r="U26" i="3"/>
  <c r="W25" i="3"/>
  <c r="V25" i="3"/>
  <c r="P25" i="3"/>
  <c r="J6" i="1"/>
  <c r="M6" i="1" s="1"/>
  <c r="O6" i="1" s="1"/>
  <c r="P6" i="1" s="1"/>
  <c r="J25" i="1"/>
  <c r="M25" i="1" s="1"/>
  <c r="K6" i="1"/>
  <c r="N6" i="1" s="1"/>
  <c r="K25" i="1"/>
  <c r="N25" i="1" s="1"/>
  <c r="K30" i="1"/>
  <c r="N30" i="1" s="1"/>
  <c r="K29" i="1"/>
  <c r="N29" i="1" s="1"/>
  <c r="J9" i="1"/>
  <c r="M9" i="1" s="1"/>
  <c r="K27" i="1"/>
  <c r="N27" i="1" s="1"/>
  <c r="K7" i="1"/>
  <c r="N7" i="1" s="1"/>
  <c r="J10" i="1"/>
  <c r="M10" i="1" s="1"/>
  <c r="J8" i="1"/>
  <c r="M8" i="1" s="1"/>
  <c r="J7" i="1"/>
  <c r="M7" i="1" s="1"/>
  <c r="O7" i="1" s="1"/>
  <c r="P7" i="1" s="1"/>
  <c r="K11" i="1"/>
  <c r="N11" i="1" s="1"/>
  <c r="K26" i="1"/>
  <c r="N26" i="1" s="1"/>
  <c r="K8" i="1"/>
  <c r="N8" i="1" s="1"/>
  <c r="J55" i="1"/>
  <c r="M55" i="1" s="1"/>
  <c r="J28" i="1"/>
  <c r="M28" i="1" s="1"/>
  <c r="K56" i="1"/>
  <c r="N56" i="1" s="1"/>
  <c r="K55" i="1"/>
  <c r="N55" i="1" s="1"/>
  <c r="O55" i="1" s="1"/>
  <c r="P55" i="1" s="1"/>
  <c r="R55" i="1" s="1"/>
  <c r="S55" i="1" s="1"/>
  <c r="T55" i="1" s="1"/>
  <c r="K28" i="1"/>
  <c r="N28" i="1" s="1"/>
  <c r="J26" i="1"/>
  <c r="M26" i="1" s="1"/>
  <c r="J56" i="1"/>
  <c r="M56" i="1" s="1"/>
  <c r="K9" i="1"/>
  <c r="N9" i="1" s="1"/>
  <c r="J27" i="1"/>
  <c r="M27" i="1" s="1"/>
  <c r="J11" i="1"/>
  <c r="M11" i="1" s="1"/>
  <c r="K10" i="1"/>
  <c r="N10" i="1" s="1"/>
  <c r="J30" i="1"/>
  <c r="M30" i="1" s="1"/>
  <c r="K38" i="1"/>
  <c r="N38" i="1" s="1"/>
  <c r="N39" i="1" s="1"/>
  <c r="N40" i="1" s="1"/>
  <c r="Q40" i="1" s="1"/>
  <c r="I38" i="1"/>
  <c r="L38" i="1" s="1"/>
  <c r="L39" i="1" s="1"/>
  <c r="L40" i="1" s="1"/>
  <c r="O40" i="1" s="1"/>
  <c r="M38" i="1"/>
  <c r="M39" i="1" s="1"/>
  <c r="M40" i="1" s="1"/>
  <c r="P40" i="1" s="1"/>
  <c r="I37" i="2"/>
  <c r="L37" i="2" s="1"/>
  <c r="L38" i="2" s="1"/>
  <c r="O38" i="2" s="1"/>
  <c r="K37" i="2"/>
  <c r="N37" i="2"/>
  <c r="N38" i="2" s="1"/>
  <c r="Q38" i="2" s="1"/>
  <c r="M37" i="2"/>
  <c r="M38" i="2" s="1"/>
  <c r="P38" i="2" s="1"/>
  <c r="X26" i="3" l="1"/>
  <c r="Z26" i="3" s="1"/>
  <c r="A39" i="3" s="1"/>
  <c r="X10" i="3"/>
  <c r="Y12" i="3"/>
  <c r="AA12" i="3" s="1"/>
  <c r="Y15" i="3"/>
  <c r="AA15" i="3" s="1"/>
  <c r="Y14" i="3"/>
  <c r="AA14" i="3" s="1"/>
  <c r="X11" i="3"/>
  <c r="Z11" i="3" s="1"/>
  <c r="X13" i="3"/>
  <c r="Z13" i="3" s="1"/>
  <c r="Y13" i="3"/>
  <c r="AA13" i="3" s="1"/>
  <c r="Y11" i="3"/>
  <c r="AA11" i="3" s="1"/>
  <c r="Y10" i="3"/>
  <c r="U25" i="3"/>
  <c r="Y25" i="3" s="1"/>
  <c r="AA25" i="3" s="1"/>
  <c r="B38" i="3" s="1"/>
  <c r="T25" i="3"/>
  <c r="X25" i="3" s="1"/>
  <c r="Z25" i="3" s="1"/>
  <c r="A38" i="3" s="1"/>
  <c r="X28" i="3"/>
  <c r="Z28" i="3" s="1"/>
  <c r="A41" i="3" s="1"/>
  <c r="Y27" i="3"/>
  <c r="AA27" i="3" s="1"/>
  <c r="B40" i="3" s="1"/>
  <c r="Y28" i="3"/>
  <c r="AA28" i="3" s="1"/>
  <c r="B41" i="3" s="1"/>
  <c r="Y26" i="3"/>
  <c r="AA26" i="3" s="1"/>
  <c r="B39" i="3" s="1"/>
  <c r="X27" i="3"/>
  <c r="Z27" i="3" s="1"/>
  <c r="A40" i="3" s="1"/>
  <c r="O8" i="1"/>
  <c r="P8" i="1" s="1"/>
  <c r="O11" i="1"/>
  <c r="P11" i="1" s="1"/>
  <c r="O10" i="1"/>
  <c r="P10" i="1" s="1"/>
  <c r="O9" i="1"/>
  <c r="P9" i="1" s="1"/>
  <c r="O56" i="1"/>
  <c r="P56" i="1" s="1"/>
  <c r="R56" i="1" s="1"/>
  <c r="S56" i="1" s="1"/>
  <c r="T56" i="1" s="1"/>
  <c r="O25" i="1"/>
  <c r="P25" i="1" s="1"/>
  <c r="R25" i="1" s="1"/>
  <c r="S25" i="1" s="1"/>
  <c r="T25" i="1" s="1"/>
  <c r="O27" i="1"/>
  <c r="P27" i="1" s="1"/>
  <c r="R27" i="1" s="1"/>
  <c r="S27" i="1" s="1"/>
  <c r="T27" i="1" s="1"/>
  <c r="O29" i="1"/>
  <c r="P29" i="1" s="1"/>
  <c r="R29" i="1" s="1"/>
  <c r="S29" i="1" s="1"/>
  <c r="T29" i="1" s="1"/>
  <c r="O26" i="1"/>
  <c r="P26" i="1" s="1"/>
  <c r="R26" i="1" s="1"/>
  <c r="S26" i="1" s="1"/>
  <c r="T26" i="1" s="1"/>
  <c r="O28" i="1"/>
  <c r="P28" i="1" s="1"/>
  <c r="R28" i="1" s="1"/>
  <c r="S28" i="1" s="1"/>
  <c r="T28" i="1" s="1"/>
  <c r="O30" i="1"/>
  <c r="P30" i="1" s="1"/>
  <c r="R30" i="1" s="1"/>
  <c r="S30" i="1" s="1"/>
  <c r="T30" i="1" s="1"/>
  <c r="H41" i="3" l="1"/>
  <c r="F41" i="3"/>
  <c r="E38" i="3"/>
  <c r="F40" i="3"/>
  <c r="H40" i="3"/>
  <c r="F38" i="3"/>
  <c r="H38" i="3"/>
  <c r="G41" i="3"/>
  <c r="E41" i="3"/>
  <c r="G40" i="3"/>
  <c r="E40" i="3"/>
  <c r="E39" i="3"/>
  <c r="G39" i="3"/>
  <c r="H39" i="3"/>
  <c r="F39" i="3"/>
  <c r="P41" i="3" l="1"/>
  <c r="O41" i="3"/>
  <c r="Q41" i="3"/>
  <c r="R38" i="3"/>
  <c r="S38" i="3"/>
  <c r="T38" i="3"/>
  <c r="R40" i="3"/>
  <c r="S40" i="3"/>
  <c r="T40" i="3"/>
  <c r="Q38" i="3"/>
  <c r="P38" i="3"/>
  <c r="R41" i="3"/>
  <c r="S41" i="3"/>
  <c r="T41" i="3"/>
  <c r="R39" i="3"/>
  <c r="S39" i="3"/>
  <c r="T39" i="3"/>
  <c r="P39" i="3"/>
  <c r="Q39" i="3"/>
  <c r="O39" i="3"/>
  <c r="P40" i="3"/>
  <c r="Q40" i="3"/>
  <c r="O40" i="3"/>
  <c r="Q44" i="3" l="1"/>
  <c r="Q47" i="3" s="1"/>
  <c r="T44" i="3"/>
  <c r="T47" i="3" s="1"/>
  <c r="S44" i="3"/>
  <c r="S47" i="3" s="1"/>
  <c r="P44" i="3"/>
  <c r="P47" i="3" s="1"/>
  <c r="R44" i="3"/>
  <c r="R47" i="3" s="1"/>
  <c r="V38" i="3"/>
  <c r="O44" i="3"/>
  <c r="O47" i="3" s="1"/>
</calcChain>
</file>

<file path=xl/sharedStrings.xml><?xml version="1.0" encoding="utf-8"?>
<sst xmlns="http://schemas.openxmlformats.org/spreadsheetml/2006/main" count="384" uniqueCount="145">
  <si>
    <t>w[0,1]</t>
  </si>
  <si>
    <t>w[0,2]</t>
  </si>
  <si>
    <t>w[1,1]</t>
  </si>
  <si>
    <t>w[1,2]</t>
  </si>
  <si>
    <t>s1</t>
  </si>
  <si>
    <t>s2</t>
  </si>
  <si>
    <t>a1[1]</t>
  </si>
  <si>
    <t>a1[2]</t>
  </si>
  <si>
    <t>x</t>
  </si>
  <si>
    <t>w[2,1]</t>
  </si>
  <si>
    <t>a0[0]</t>
  </si>
  <si>
    <t>a1[0]</t>
  </si>
  <si>
    <t>a2[1]</t>
  </si>
  <si>
    <t>y</t>
  </si>
  <si>
    <t>i</t>
  </si>
  <si>
    <t>j</t>
  </si>
  <si>
    <t>w[j,k]</t>
  </si>
  <si>
    <t>w[i,1]</t>
  </si>
  <si>
    <t>w[i,2]</t>
  </si>
  <si>
    <t>w[i,j]</t>
  </si>
  <si>
    <t>j= 1…2</t>
  </si>
  <si>
    <t>k = 1…1</t>
  </si>
  <si>
    <t>e</t>
  </si>
  <si>
    <t>d</t>
  </si>
  <si>
    <r>
      <t xml:space="preserve">a2[1] = </t>
    </r>
    <r>
      <rPr>
        <sz val="11"/>
        <color theme="1"/>
        <rFont val="Calibri"/>
        <family val="2"/>
      </rPr>
      <t>ŷ</t>
    </r>
  </si>
  <si>
    <r>
      <rPr>
        <sz val="11"/>
        <color theme="1"/>
        <rFont val="Calibri"/>
        <family val="2"/>
      </rPr>
      <t>ŷ</t>
    </r>
    <r>
      <rPr>
        <sz val="11"/>
        <color theme="1"/>
        <rFont val="Calibri"/>
        <family val="2"/>
        <scheme val="minor"/>
      </rPr>
      <t>(1-</t>
    </r>
    <r>
      <rPr>
        <sz val="11"/>
        <color theme="1"/>
        <rFont val="Calibri"/>
        <family val="2"/>
      </rPr>
      <t>ŷ</t>
    </r>
    <r>
      <rPr>
        <sz val="11"/>
        <color theme="1"/>
        <rFont val="Calibri"/>
        <family val="2"/>
        <scheme val="minor"/>
      </rPr>
      <t>)</t>
    </r>
  </si>
  <si>
    <t>e*ŷ(1-ŷ)</t>
  </si>
  <si>
    <t>c[0,1]</t>
  </si>
  <si>
    <t>c[1,1]</t>
  </si>
  <si>
    <t>c[2,1]</t>
  </si>
  <si>
    <t>dEdw[0,1]</t>
  </si>
  <si>
    <t>dEdw[1,1]</t>
  </si>
  <si>
    <t>dEdw[2,1]</t>
  </si>
  <si>
    <t>w*[0,1]</t>
  </si>
  <si>
    <t>w*[1,1]</t>
  </si>
  <si>
    <t>w*[2,1]</t>
  </si>
  <si>
    <t xml:space="preserve">learning factor p = </t>
  </si>
  <si>
    <t>esqr</t>
  </si>
  <si>
    <t>1/2 esqr</t>
  </si>
  <si>
    <t>a2[1] = ŷ</t>
  </si>
  <si>
    <t>x1</t>
  </si>
  <si>
    <t>x2</t>
  </si>
  <si>
    <t>k</t>
  </si>
  <si>
    <t>w[k,1]</t>
  </si>
  <si>
    <t>w[k,2]</t>
  </si>
  <si>
    <t>w[2,2]</t>
  </si>
  <si>
    <t>w[3,1]</t>
  </si>
  <si>
    <t>w[3,2]</t>
  </si>
  <si>
    <t>x3</t>
  </si>
  <si>
    <t>w1</t>
  </si>
  <si>
    <t>w3</t>
  </si>
  <si>
    <t>w4</t>
  </si>
  <si>
    <t>w5</t>
  </si>
  <si>
    <t>w6</t>
  </si>
  <si>
    <t>w7</t>
  </si>
  <si>
    <t>w8</t>
  </si>
  <si>
    <t>w9</t>
  </si>
  <si>
    <t>w10</t>
  </si>
  <si>
    <t>b2</t>
  </si>
  <si>
    <t>a2[2]</t>
  </si>
  <si>
    <t>b1</t>
  </si>
  <si>
    <t>ŷ1</t>
  </si>
  <si>
    <t>ŷ2</t>
  </si>
  <si>
    <t>y1</t>
  </si>
  <si>
    <t>y2</t>
  </si>
  <si>
    <t>Total Error Function E = 1/2SUM(cal-tgt)^2</t>
  </si>
  <si>
    <t>This forward propogation was used to generate data</t>
  </si>
  <si>
    <t>Forward Propagation</t>
  </si>
  <si>
    <t>dE/da2[1]</t>
  </si>
  <si>
    <t>da2[1]/ds2[1]</t>
  </si>
  <si>
    <t>ŷ1 -y1</t>
  </si>
  <si>
    <t>ŷ2 -y2</t>
  </si>
  <si>
    <t>ŷ1(1-ŷ1)</t>
  </si>
  <si>
    <t>ŷ2(1-ŷ2)</t>
  </si>
  <si>
    <t>dE/da2[2]</t>
  </si>
  <si>
    <t>da2[2]/ds2[2]</t>
  </si>
  <si>
    <t>s1[1]</t>
  </si>
  <si>
    <t>s1[2]</t>
  </si>
  <si>
    <t>s2[1]</t>
  </si>
  <si>
    <t>s2[2]</t>
  </si>
  <si>
    <t>ds2[1]/dw[0,1]</t>
  </si>
  <si>
    <t>dE/dw1[0,1]</t>
  </si>
  <si>
    <t>ds2[1]/dw[1,1]</t>
  </si>
  <si>
    <t>ds2[1]/dw[2,1]</t>
  </si>
  <si>
    <t>dE/dw1[1,1]</t>
  </si>
  <si>
    <t>dE/dw1[2,1]</t>
  </si>
  <si>
    <t>dE/dw1[0,2]</t>
  </si>
  <si>
    <t>dE/dw1[1,2]</t>
  </si>
  <si>
    <t>dE/dw1[2,2]</t>
  </si>
  <si>
    <t>c[0,2]</t>
  </si>
  <si>
    <t>c[1,2]</t>
  </si>
  <si>
    <t>c[2,2]</t>
  </si>
  <si>
    <t xml:space="preserve">Learning Rate alpha = </t>
  </si>
  <si>
    <t>Backpropagation Layer 1</t>
  </si>
  <si>
    <t>w1[i,k]</t>
  </si>
  <si>
    <t>w2[k,j]</t>
  </si>
  <si>
    <t>Derivative of Error with respect to weight w2[k,j] = dE/dw2[k, j] = dE/da2[j] * da2[j]/ds2[j] * ds2[j]/dw2[k,j] = e[j] * a2[j](1-a2[j]) * a1[k]</t>
  </si>
  <si>
    <t>dE/dw2[0,1]</t>
  </si>
  <si>
    <t>dE/dw2[1,1]</t>
  </si>
  <si>
    <t>dE/dw2[2,1]</t>
  </si>
  <si>
    <t>dE/dw2[0,2]</t>
  </si>
  <si>
    <t>dE/dw2[1,2]</t>
  </si>
  <si>
    <t>dE/dw2[2,2]</t>
  </si>
  <si>
    <t>ds2[2]/dw[0,2]</t>
  </si>
  <si>
    <t>ds2[2]/dw[1,2]</t>
  </si>
  <si>
    <t>ds2[2]/dw[2,2]</t>
  </si>
  <si>
    <t>Backpropagation Layer 2</t>
  </si>
  <si>
    <t>dE/da1[1]</t>
  </si>
  <si>
    <t>dE/da1[1] = dE/da2[1] * da2[1]/ds2[1] *  ds2[1]/da1[1] + dE/da2[2] * da2[2]/ds2[2] * ds2[1]/da1[1]</t>
  </si>
  <si>
    <t>da2[1]/da1[1]</t>
  </si>
  <si>
    <t>w2[1,1]</t>
  </si>
  <si>
    <t>w2[1,2]</t>
  </si>
  <si>
    <t>da2[2]/da1[1]</t>
  </si>
  <si>
    <t>dE/da1[2] = dE/da2[1] * da2[1]/ds2[1] *  ds2[1]/da1[2] + dE/da2[2] * da2[2]/ds2[2] * ds2[1]/da1[2]</t>
  </si>
  <si>
    <t>da2[1]/da1[2]</t>
  </si>
  <si>
    <t>w2[2,1]</t>
  </si>
  <si>
    <t>da2[2]/da1[2]</t>
  </si>
  <si>
    <t>w2[2,2]</t>
  </si>
  <si>
    <t>dE/da1[2]</t>
  </si>
  <si>
    <t>da1[1]/ds1[1]</t>
  </si>
  <si>
    <t>a1[1](1-a1[1])</t>
  </si>
  <si>
    <t>ds1[1]/dw1[1,1]</t>
  </si>
  <si>
    <t>a0[1]</t>
  </si>
  <si>
    <t>a0[2]</t>
  </si>
  <si>
    <t>a0[3]</t>
  </si>
  <si>
    <t>w2</t>
  </si>
  <si>
    <t>ds1[1]/dw1[2,1]</t>
  </si>
  <si>
    <t>ds1[1]/dw1[3,1]</t>
  </si>
  <si>
    <t>da1[2]/ds1[2]</t>
  </si>
  <si>
    <t>a1[2](1-a1[2])</t>
  </si>
  <si>
    <t>ds1[2]/dw1[0,2]</t>
  </si>
  <si>
    <t>ds1[1]/dw1[0,1]</t>
  </si>
  <si>
    <t>ds1[2]/dw1[1,2]</t>
  </si>
  <si>
    <t>ds1[1]/dw1[2,2]</t>
  </si>
  <si>
    <t>ds1[1]/dw1[3,2]</t>
  </si>
  <si>
    <t>w2*[0,1]</t>
  </si>
  <si>
    <t>w2*[1,1]</t>
  </si>
  <si>
    <t>w2*[2,1]</t>
  </si>
  <si>
    <t>w2*[0,2]</t>
  </si>
  <si>
    <t>w2*[1,2]</t>
  </si>
  <si>
    <t>w2*[2,2]</t>
  </si>
  <si>
    <t>dE/dw1[3,1]</t>
  </si>
  <si>
    <t>dE/dw1[3,2]</t>
  </si>
  <si>
    <t>c[3,1]</t>
  </si>
  <si>
    <t>c[3,2]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</si>
</sst>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0" applyNumberFormat="1" applyFill="1"/>
    <xf numFmtId="2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 applyAlignment="1"/>
    <xf numFmtId="164" fontId="1" fillId="0" borderId="0" xfId="0" applyNumberFormat="1" applyFont="1"/>
    <xf numFmtId="165" fontId="0" fillId="0" borderId="0" xfId="0" applyNumberForma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"/>
  <sheetViews>
    <sheetView tabSelected="1" topLeftCell="A36" workbookViewId="0">
      <selection activeCell="O63" sqref="O63"/>
    </sheetView>
  </sheetViews>
  <sheetFormatPr defaultRowHeight="14.25" x14ac:dyDescent="0.45"/>
  <cols>
    <col min="1" max="21" width="9" customWidth="1"/>
    <col min="22" max="22" width="13.265625" bestFit="1" customWidth="1"/>
    <col min="23" max="48" width="9" customWidth="1"/>
  </cols>
  <sheetData>
    <row r="1" spans="1:27" x14ac:dyDescent="0.45">
      <c r="A1" s="10" t="s">
        <v>66</v>
      </c>
    </row>
    <row r="2" spans="1:27" x14ac:dyDescent="0.45">
      <c r="F2" s="4" t="s">
        <v>94</v>
      </c>
      <c r="G2" s="4"/>
      <c r="S2" t="s">
        <v>95</v>
      </c>
    </row>
    <row r="3" spans="1:27" x14ac:dyDescent="0.45">
      <c r="E3" t="s">
        <v>14</v>
      </c>
      <c r="F3" t="s">
        <v>17</v>
      </c>
      <c r="G3" t="s">
        <v>18</v>
      </c>
      <c r="R3" t="s">
        <v>42</v>
      </c>
      <c r="S3" t="s">
        <v>43</v>
      </c>
      <c r="T3" t="s">
        <v>44</v>
      </c>
    </row>
    <row r="4" spans="1:27" x14ac:dyDescent="0.45">
      <c r="E4">
        <v>0</v>
      </c>
      <c r="F4">
        <v>0.49498999222571299</v>
      </c>
      <c r="G4">
        <v>0.49498999222571299</v>
      </c>
      <c r="H4" t="s">
        <v>60</v>
      </c>
      <c r="I4" t="s">
        <v>60</v>
      </c>
      <c r="R4">
        <v>0</v>
      </c>
      <c r="S4">
        <v>-1.60807555855859</v>
      </c>
      <c r="T4">
        <v>-1.60807555855859</v>
      </c>
      <c r="U4" t="s">
        <v>58</v>
      </c>
      <c r="V4" t="s">
        <v>58</v>
      </c>
    </row>
    <row r="5" spans="1:27" x14ac:dyDescent="0.45">
      <c r="E5">
        <v>1</v>
      </c>
      <c r="F5">
        <v>9.2634418064011001E-2</v>
      </c>
      <c r="G5">
        <v>0.20004771867493301</v>
      </c>
      <c r="H5" t="s">
        <v>49</v>
      </c>
      <c r="I5" t="s">
        <v>125</v>
      </c>
      <c r="J5" s="7">
        <f>0.12987</f>
        <v>0.12987000000000001</v>
      </c>
      <c r="K5">
        <f>J5*2</f>
        <v>0.25974000000000003</v>
      </c>
      <c r="R5">
        <v>1</v>
      </c>
      <c r="S5">
        <v>-0.39011676171774301</v>
      </c>
      <c r="T5">
        <v>-0.18067668477735099</v>
      </c>
      <c r="U5" t="s">
        <v>54</v>
      </c>
      <c r="V5" t="s">
        <v>55</v>
      </c>
    </row>
    <row r="6" spans="1:27" x14ac:dyDescent="0.45">
      <c r="E6">
        <v>2</v>
      </c>
      <c r="F6">
        <v>0.27053767225604403</v>
      </c>
      <c r="G6">
        <v>0.40019087469973902</v>
      </c>
      <c r="H6" t="s">
        <v>50</v>
      </c>
      <c r="I6" t="s">
        <v>51</v>
      </c>
      <c r="R6">
        <v>2</v>
      </c>
      <c r="S6">
        <v>-0.20424358376065599</v>
      </c>
      <c r="T6">
        <v>-0.89294004817602302</v>
      </c>
      <c r="U6" t="s">
        <v>56</v>
      </c>
      <c r="V6" t="s">
        <v>57</v>
      </c>
    </row>
    <row r="7" spans="1:27" x14ac:dyDescent="0.45">
      <c r="E7">
        <v>3</v>
      </c>
      <c r="F7">
        <v>0.46317209032005402</v>
      </c>
      <c r="G7">
        <v>0.600238593374671</v>
      </c>
      <c r="H7" t="s">
        <v>52</v>
      </c>
      <c r="I7" t="s">
        <v>53</v>
      </c>
    </row>
    <row r="9" spans="1:27" x14ac:dyDescent="0.45">
      <c r="A9" t="s">
        <v>10</v>
      </c>
      <c r="B9" t="s">
        <v>40</v>
      </c>
      <c r="C9" t="s">
        <v>41</v>
      </c>
      <c r="D9" t="s">
        <v>48</v>
      </c>
      <c r="E9" t="s">
        <v>0</v>
      </c>
      <c r="F9" t="s">
        <v>1</v>
      </c>
      <c r="G9" t="s">
        <v>2</v>
      </c>
      <c r="H9" t="s">
        <v>3</v>
      </c>
      <c r="I9" t="s">
        <v>9</v>
      </c>
      <c r="J9" t="s">
        <v>45</v>
      </c>
      <c r="K9" t="s">
        <v>46</v>
      </c>
      <c r="L9" t="s">
        <v>47</v>
      </c>
      <c r="M9" t="s">
        <v>4</v>
      </c>
      <c r="N9" t="s">
        <v>5</v>
      </c>
      <c r="O9" t="s">
        <v>11</v>
      </c>
      <c r="P9" s="5" t="s">
        <v>6</v>
      </c>
      <c r="Q9" s="5" t="s">
        <v>7</v>
      </c>
      <c r="R9" s="5" t="s">
        <v>0</v>
      </c>
      <c r="S9" s="5" t="s">
        <v>1</v>
      </c>
      <c r="T9" s="5" t="s">
        <v>2</v>
      </c>
      <c r="U9" s="5" t="s">
        <v>3</v>
      </c>
      <c r="V9" s="5" t="s">
        <v>9</v>
      </c>
      <c r="W9" s="5" t="s">
        <v>45</v>
      </c>
      <c r="X9" s="5" t="s">
        <v>4</v>
      </c>
      <c r="Y9" s="5" t="s">
        <v>5</v>
      </c>
      <c r="Z9" s="5" t="s">
        <v>12</v>
      </c>
      <c r="AA9" s="5" t="s">
        <v>59</v>
      </c>
    </row>
    <row r="10" spans="1:27" s="1" customFormat="1" x14ac:dyDescent="0.45">
      <c r="A10" s="1">
        <v>1</v>
      </c>
      <c r="B10" s="1">
        <v>1</v>
      </c>
      <c r="C10" s="1">
        <v>4</v>
      </c>
      <c r="D10" s="1">
        <v>5</v>
      </c>
      <c r="E10" s="1">
        <f>$A10*F$4</f>
        <v>0.49498999222571299</v>
      </c>
      <c r="F10" s="1">
        <f>$A10*G$4</f>
        <v>0.49498999222571299</v>
      </c>
      <c r="G10" s="1">
        <f>$B10*F$5</f>
        <v>9.2634418064011001E-2</v>
      </c>
      <c r="H10" s="1">
        <f>$B10*G$5</f>
        <v>0.20004771867493301</v>
      </c>
      <c r="I10" s="1">
        <f>$C10*F$6</f>
        <v>1.0821506890241761</v>
      </c>
      <c r="J10" s="1">
        <f>$C10*G$6</f>
        <v>1.6007634987989561</v>
      </c>
      <c r="K10" s="1">
        <f>$D10*F$7</f>
        <v>2.3158604516002699</v>
      </c>
      <c r="L10" s="1">
        <f>$D10*G$7</f>
        <v>3.0011929668733552</v>
      </c>
      <c r="M10" s="1">
        <f>E10+G10+I10+K10</f>
        <v>3.9856355509141701</v>
      </c>
      <c r="N10" s="1">
        <f>F10+H10+J10+L10</f>
        <v>5.2969941765729569</v>
      </c>
      <c r="O10" s="1">
        <v>1</v>
      </c>
      <c r="P10" s="6">
        <f>1/(1+EXP(-M10))</f>
        <v>0.98175831048135742</v>
      </c>
      <c r="Q10" s="6">
        <f>1/(1+EXP(-N10))</f>
        <v>0.995018321046236</v>
      </c>
      <c r="R10" s="6">
        <f>$O10*S$4</f>
        <v>-1.60807555855859</v>
      </c>
      <c r="S10" s="6">
        <f>$O10*T$4</f>
        <v>-1.60807555855859</v>
      </c>
      <c r="T10" s="6">
        <f>$P10*S$5</f>
        <v>-0.3830003728744697</v>
      </c>
      <c r="U10" s="6">
        <f>$P10*T$5</f>
        <v>-0.17738083679038491</v>
      </c>
      <c r="V10" s="6">
        <f>$Q10*S$6</f>
        <v>-0.20322610779799419</v>
      </c>
      <c r="W10" s="6">
        <f>$Q10*T$6</f>
        <v>-0.88849170753105156</v>
      </c>
      <c r="X10" s="6">
        <f>R10+T10+V10</f>
        <v>-2.1943020392310539</v>
      </c>
      <c r="Y10" s="6">
        <f>S10+U10+W10</f>
        <v>-2.6739481028800265</v>
      </c>
      <c r="Z10" s="6">
        <v>0.1</v>
      </c>
      <c r="AA10" s="6">
        <v>0.05</v>
      </c>
    </row>
    <row r="11" spans="1:27" s="1" customFormat="1" x14ac:dyDescent="0.45">
      <c r="A11" s="1">
        <v>1</v>
      </c>
      <c r="B11" s="1">
        <v>0.1</v>
      </c>
      <c r="C11" s="1">
        <v>-5</v>
      </c>
      <c r="D11" s="1">
        <v>3</v>
      </c>
      <c r="E11" s="1">
        <f t="shared" ref="E11:F11" si="0">$A11*F$4</f>
        <v>0.49498999222571299</v>
      </c>
      <c r="F11" s="1">
        <f t="shared" si="0"/>
        <v>0.49498999222571299</v>
      </c>
      <c r="G11" s="1">
        <f t="shared" ref="G11:H11" si="1">$B11*F$5</f>
        <v>9.2634418064011011E-3</v>
      </c>
      <c r="H11" s="1">
        <f t="shared" si="1"/>
        <v>2.0004771867493304E-2</v>
      </c>
      <c r="I11" s="1">
        <f t="shared" ref="I11:I15" si="2">$C11*F$6</f>
        <v>-1.3526883612802201</v>
      </c>
      <c r="J11" s="1">
        <f t="shared" ref="J11:J14" si="3">$C11*G$6</f>
        <v>-2.0009543734986952</v>
      </c>
      <c r="K11" s="1">
        <f t="shared" ref="K11:K15" si="4">$D11*F$7</f>
        <v>1.3895162709601621</v>
      </c>
      <c r="L11" s="1">
        <f t="shared" ref="L11:L15" si="5">$D11*G$7</f>
        <v>1.800715780124013</v>
      </c>
      <c r="M11" s="1">
        <f t="shared" ref="M11:M15" si="6">E11+G11+I11+K11</f>
        <v>0.54108134371205607</v>
      </c>
      <c r="N11" s="1">
        <f t="shared" ref="N11:N15" si="7">F11+H11+J11+L11</f>
        <v>0.31475617071852402</v>
      </c>
      <c r="O11" s="1">
        <v>1</v>
      </c>
      <c r="P11" s="6">
        <f t="shared" ref="P11:P15" si="8">1/(1+EXP(-M11))</f>
        <v>0.63206392996953986</v>
      </c>
      <c r="Q11" s="6">
        <f t="shared" ref="Q11:Q15" si="9">1/(1+EXP(-N11))</f>
        <v>0.57804576189447943</v>
      </c>
      <c r="R11" s="6">
        <f t="shared" ref="R11:S11" si="10">$O11*S$4</f>
        <v>-1.60807555855859</v>
      </c>
      <c r="S11" s="6">
        <f t="shared" si="10"/>
        <v>-1.60807555855859</v>
      </c>
      <c r="T11" s="6">
        <f t="shared" ref="T11:U11" si="11">$P11*S$5</f>
        <v>-0.2465787335583072</v>
      </c>
      <c r="U11" s="6">
        <f t="shared" si="11"/>
        <v>-0.11419921543424021</v>
      </c>
      <c r="V11" s="6">
        <f t="shared" ref="V11:V15" si="12">$Q11*S$6</f>
        <v>-0.11806213798698732</v>
      </c>
      <c r="W11" s="6">
        <f t="shared" ref="W11:W14" si="13">$Q11*T$6</f>
        <v>-0.5161602104740024</v>
      </c>
      <c r="X11" s="6">
        <f t="shared" ref="X11:X15" si="14">R11+T11+V11</f>
        <v>-1.9727164301038844</v>
      </c>
      <c r="Y11" s="6">
        <f t="shared" ref="Y11:Y15" si="15">S11+U11+W11</f>
        <v>-2.2384349844668323</v>
      </c>
      <c r="Z11" s="6">
        <f t="shared" ref="Z11:Z15" si="16">1/(1+EXP(-X11))</f>
        <v>0.12209741463869372</v>
      </c>
      <c r="AA11" s="6">
        <f t="shared" ref="AA11:AA15" si="17">1/(1+EXP(-Y11))</f>
        <v>9.6351718531805602E-2</v>
      </c>
    </row>
    <row r="12" spans="1:27" s="1" customFormat="1" x14ac:dyDescent="0.45">
      <c r="A12" s="1">
        <v>1</v>
      </c>
      <c r="B12" s="1">
        <v>6</v>
      </c>
      <c r="C12" s="1">
        <v>-5.5419999999999998</v>
      </c>
      <c r="D12" s="1">
        <v>4.8970000000000002</v>
      </c>
      <c r="E12" s="1">
        <f t="shared" ref="E12:F12" si="18">$A12*F$4</f>
        <v>0.49498999222571299</v>
      </c>
      <c r="F12" s="1">
        <f t="shared" si="18"/>
        <v>0.49498999222571299</v>
      </c>
      <c r="G12" s="1">
        <f t="shared" ref="G12:H12" si="19">$B12*F$5</f>
        <v>0.55580650838406598</v>
      </c>
      <c r="H12" s="1">
        <f t="shared" si="19"/>
        <v>1.2002863120495981</v>
      </c>
      <c r="I12" s="1">
        <f t="shared" si="2"/>
        <v>-1.499319779642996</v>
      </c>
      <c r="J12" s="1">
        <f t="shared" si="3"/>
        <v>-2.2178578275859535</v>
      </c>
      <c r="K12" s="1">
        <f t="shared" si="4"/>
        <v>2.2681537262973048</v>
      </c>
      <c r="L12" s="1">
        <f t="shared" si="5"/>
        <v>2.9393683917557643</v>
      </c>
      <c r="M12" s="1">
        <f t="shared" si="6"/>
        <v>1.8196304472640878</v>
      </c>
      <c r="N12" s="1">
        <f t="shared" si="7"/>
        <v>2.4167868684451221</v>
      </c>
      <c r="O12" s="1">
        <v>1</v>
      </c>
      <c r="P12" s="6">
        <f t="shared" si="8"/>
        <v>0.86052177773236038</v>
      </c>
      <c r="Q12" s="6">
        <f t="shared" si="9"/>
        <v>0.9180984617125445</v>
      </c>
      <c r="R12" s="6">
        <f t="shared" ref="R12:S12" si="20">$O12*S$4</f>
        <v>-1.60807555855859</v>
      </c>
      <c r="S12" s="6">
        <f t="shared" si="20"/>
        <v>-1.60807555855859</v>
      </c>
      <c r="T12" s="6">
        <f t="shared" ref="T12:U12" si="21">$P12*S$5</f>
        <v>-0.33570396931654384</v>
      </c>
      <c r="U12" s="6">
        <f t="shared" si="21"/>
        <v>-0.15547622197939537</v>
      </c>
      <c r="V12" s="6">
        <f t="shared" si="12"/>
        <v>-0.1875157200653155</v>
      </c>
      <c r="W12" s="6">
        <f t="shared" si="13"/>
        <v>-0.81980688463193208</v>
      </c>
      <c r="X12" s="6">
        <f t="shared" si="14"/>
        <v>-2.1312952479404492</v>
      </c>
      <c r="Y12" s="6">
        <f t="shared" si="15"/>
        <v>-2.5833586651699174</v>
      </c>
      <c r="Z12" s="6">
        <f t="shared" si="16"/>
        <v>0.10609209212880567</v>
      </c>
      <c r="AA12" s="6">
        <f t="shared" si="17"/>
        <v>7.0217137980746552E-2</v>
      </c>
    </row>
    <row r="13" spans="1:27" s="1" customFormat="1" x14ac:dyDescent="0.45">
      <c r="A13" s="1">
        <v>1</v>
      </c>
      <c r="B13" s="1">
        <v>4</v>
      </c>
      <c r="C13" s="1">
        <v>8</v>
      </c>
      <c r="D13" s="1">
        <v>9</v>
      </c>
      <c r="E13" s="1">
        <f t="shared" ref="E13:F13" si="22">$A13*F$4</f>
        <v>0.49498999222571299</v>
      </c>
      <c r="F13" s="1">
        <f t="shared" si="22"/>
        <v>0.49498999222571299</v>
      </c>
      <c r="G13" s="1">
        <f t="shared" ref="G13:H13" si="23">$B13*F$5</f>
        <v>0.370537672256044</v>
      </c>
      <c r="H13" s="1">
        <f t="shared" si="23"/>
        <v>0.80019087469973205</v>
      </c>
      <c r="I13" s="1">
        <f t="shared" si="2"/>
        <v>2.1643013780483522</v>
      </c>
      <c r="J13" s="1">
        <f t="shared" si="3"/>
        <v>3.2015269975979121</v>
      </c>
      <c r="K13" s="1">
        <f t="shared" si="4"/>
        <v>4.168548812880486</v>
      </c>
      <c r="L13" s="1">
        <f t="shared" si="5"/>
        <v>5.4021473403720393</v>
      </c>
      <c r="M13" s="1">
        <f t="shared" si="6"/>
        <v>7.1983778554105946</v>
      </c>
      <c r="N13" s="1">
        <f t="shared" si="7"/>
        <v>9.8988552048953959</v>
      </c>
      <c r="O13" s="1">
        <v>1</v>
      </c>
      <c r="P13" s="6">
        <f t="shared" si="8"/>
        <v>0.99925276092248094</v>
      </c>
      <c r="Q13" s="6">
        <f t="shared" si="9"/>
        <v>0.999949770368465</v>
      </c>
      <c r="R13" s="6">
        <f t="shared" ref="R13:S13" si="24">$O13*S$4</f>
        <v>-1.60807555855859</v>
      </c>
      <c r="S13" s="6">
        <f t="shared" si="24"/>
        <v>-1.60807555855859</v>
      </c>
      <c r="T13" s="6">
        <f t="shared" ref="T13:U13" si="25">$P13*S$5</f>
        <v>-0.3898252512285923</v>
      </c>
      <c r="U13" s="6">
        <f t="shared" si="25"/>
        <v>-0.18054167609808877</v>
      </c>
      <c r="V13" s="6">
        <f t="shared" si="12"/>
        <v>-0.2042333246807003</v>
      </c>
      <c r="W13" s="6">
        <f t="shared" si="13"/>
        <v>-0.89289519612642032</v>
      </c>
      <c r="X13" s="6">
        <f t="shared" si="14"/>
        <v>-2.2021341344678826</v>
      </c>
      <c r="Y13" s="6">
        <f t="shared" si="15"/>
        <v>-2.6815124307830991</v>
      </c>
      <c r="Z13" s="6">
        <f t="shared" si="16"/>
        <v>9.955900677651934E-2</v>
      </c>
      <c r="AA13" s="6">
        <f t="shared" si="17"/>
        <v>6.4073119507163906E-2</v>
      </c>
    </row>
    <row r="14" spans="1:27" s="1" customFormat="1" x14ac:dyDescent="0.45">
      <c r="A14" s="1">
        <v>1</v>
      </c>
      <c r="B14" s="1">
        <v>12</v>
      </c>
      <c r="C14" s="1">
        <v>-2</v>
      </c>
      <c r="D14" s="1">
        <v>6.3E-3</v>
      </c>
      <c r="E14" s="1">
        <f t="shared" ref="E14:F14" si="26">$A14*F$4</f>
        <v>0.49498999222571299</v>
      </c>
      <c r="F14" s="1">
        <f t="shared" si="26"/>
        <v>0.49498999222571299</v>
      </c>
      <c r="G14" s="1">
        <f t="shared" ref="G14:H14" si="27">$B14*F$5</f>
        <v>1.111613016768132</v>
      </c>
      <c r="H14" s="1">
        <f t="shared" si="27"/>
        <v>2.4005726240991963</v>
      </c>
      <c r="I14" s="1">
        <f t="shared" si="2"/>
        <v>-0.54107534451208805</v>
      </c>
      <c r="J14" s="1">
        <f t="shared" si="3"/>
        <v>-0.80038174939947804</v>
      </c>
      <c r="K14" s="1">
        <f t="shared" si="4"/>
        <v>2.9179841690163402E-3</v>
      </c>
      <c r="L14" s="1">
        <f t="shared" si="5"/>
        <v>3.7815031382604273E-3</v>
      </c>
      <c r="M14" s="1">
        <f t="shared" si="6"/>
        <v>1.0684456486507734</v>
      </c>
      <c r="N14" s="1">
        <f t="shared" si="7"/>
        <v>2.0989623700636915</v>
      </c>
      <c r="O14" s="1">
        <v>1</v>
      </c>
      <c r="P14" s="6">
        <f t="shared" si="8"/>
        <v>0.7443012088154044</v>
      </c>
      <c r="Q14" s="6">
        <f t="shared" si="9"/>
        <v>0.8908022857545711</v>
      </c>
      <c r="R14" s="6">
        <f t="shared" ref="R14:S14" si="28">$O14*S$4</f>
        <v>-1.60807555855859</v>
      </c>
      <c r="S14" s="6">
        <f t="shared" si="28"/>
        <v>-1.60807555855859</v>
      </c>
      <c r="T14" s="6">
        <f t="shared" ref="T14:U14" si="29">$P14*S$5</f>
        <v>-0.29036437732566722</v>
      </c>
      <c r="U14" s="6">
        <f t="shared" si="29"/>
        <v>-0.13447787488454213</v>
      </c>
      <c r="V14" s="6">
        <f t="shared" si="12"/>
        <v>-0.18194065126469755</v>
      </c>
      <c r="W14" s="6">
        <f t="shared" si="13"/>
        <v>-0.7954330359569981</v>
      </c>
      <c r="X14" s="6">
        <f t="shared" si="14"/>
        <v>-2.0803805871489547</v>
      </c>
      <c r="Y14" s="6">
        <f t="shared" si="15"/>
        <v>-2.5379864694001304</v>
      </c>
      <c r="Z14" s="6">
        <f t="shared" si="16"/>
        <v>0.11101839974314656</v>
      </c>
      <c r="AA14" s="6">
        <f t="shared" si="17"/>
        <v>7.323772233200683E-2</v>
      </c>
    </row>
    <row r="15" spans="1:27" s="1" customFormat="1" x14ac:dyDescent="0.45">
      <c r="A15" s="1">
        <v>1</v>
      </c>
      <c r="B15" s="1">
        <v>6</v>
      </c>
      <c r="C15" s="1">
        <v>-5.5</v>
      </c>
      <c r="D15" s="1">
        <v>4.8970000000000002</v>
      </c>
      <c r="E15" s="1">
        <f t="shared" ref="E15" si="30">$A15*F$4</f>
        <v>0.49498999222571299</v>
      </c>
      <c r="F15" s="1">
        <f>$A15*G$4</f>
        <v>0.49498999222571299</v>
      </c>
      <c r="G15" s="1">
        <f t="shared" ref="G15" si="31">$B15*F$5</f>
        <v>0.55580650838406598</v>
      </c>
      <c r="H15" s="1">
        <f>$B15*G$5</f>
        <v>1.2002863120495981</v>
      </c>
      <c r="I15" s="1">
        <f t="shared" si="2"/>
        <v>-1.4879571974082422</v>
      </c>
      <c r="J15" s="1">
        <f>$C15*G$6</f>
        <v>-2.2010498108485645</v>
      </c>
      <c r="K15" s="1">
        <f t="shared" si="4"/>
        <v>2.2681537262973048</v>
      </c>
      <c r="L15" s="1">
        <f t="shared" si="5"/>
        <v>2.9393683917557643</v>
      </c>
      <c r="M15" s="1">
        <f t="shared" si="6"/>
        <v>1.8309930294988417</v>
      </c>
      <c r="N15" s="1">
        <f t="shared" si="7"/>
        <v>2.4335948851825107</v>
      </c>
      <c r="O15" s="1">
        <v>1</v>
      </c>
      <c r="P15" s="6">
        <f t="shared" si="8"/>
        <v>0.8618799824036304</v>
      </c>
      <c r="Q15" s="6">
        <f t="shared" si="9"/>
        <v>0.91935346928905159</v>
      </c>
      <c r="R15" s="6">
        <f t="shared" ref="R15:S15" si="32">$O15*S$4</f>
        <v>-1.60807555855859</v>
      </c>
      <c r="S15" s="6">
        <f t="shared" si="32"/>
        <v>-1.60807555855859</v>
      </c>
      <c r="T15" s="6">
        <f t="shared" ref="T15:U15" si="33">$P15*S$5</f>
        <v>-0.3362338277246496</v>
      </c>
      <c r="U15" s="6">
        <f t="shared" si="33"/>
        <v>-0.15572161789664954</v>
      </c>
      <c r="V15" s="6">
        <f t="shared" si="12"/>
        <v>-0.18777204731038807</v>
      </c>
      <c r="W15" s="6">
        <f>$Q15*T$6</f>
        <v>-0.82092753115775963</v>
      </c>
      <c r="X15" s="6">
        <f t="shared" si="14"/>
        <v>-2.1320814335936276</v>
      </c>
      <c r="Y15" s="6">
        <f t="shared" si="15"/>
        <v>-2.5847247076129993</v>
      </c>
      <c r="Z15" s="6">
        <f t="shared" si="16"/>
        <v>0.1060175560723641</v>
      </c>
      <c r="AA15" s="6">
        <f t="shared" si="17"/>
        <v>7.0128005932600698E-2</v>
      </c>
    </row>
    <row r="17" spans="1:27" x14ac:dyDescent="0.45">
      <c r="A17" s="10" t="s">
        <v>67</v>
      </c>
      <c r="F17" s="4" t="s">
        <v>94</v>
      </c>
      <c r="G17" s="4"/>
      <c r="S17" t="s">
        <v>95</v>
      </c>
    </row>
    <row r="18" spans="1:27" x14ac:dyDescent="0.45">
      <c r="E18" t="s">
        <v>14</v>
      </c>
      <c r="F18" t="s">
        <v>17</v>
      </c>
      <c r="G18" t="s">
        <v>18</v>
      </c>
      <c r="R18" t="s">
        <v>42</v>
      </c>
      <c r="S18" t="s">
        <v>43</v>
      </c>
      <c r="T18" t="s">
        <v>44</v>
      </c>
    </row>
    <row r="19" spans="1:27" x14ac:dyDescent="0.45">
      <c r="E19">
        <v>0</v>
      </c>
      <c r="F19">
        <v>0.5</v>
      </c>
      <c r="G19">
        <v>0.5</v>
      </c>
      <c r="R19">
        <v>0</v>
      </c>
      <c r="S19">
        <v>0.5</v>
      </c>
      <c r="T19">
        <v>0.5</v>
      </c>
    </row>
    <row r="20" spans="1:27" x14ac:dyDescent="0.45">
      <c r="E20">
        <v>1</v>
      </c>
      <c r="F20">
        <v>0.1</v>
      </c>
      <c r="G20">
        <v>0.2</v>
      </c>
      <c r="R20">
        <v>1</v>
      </c>
      <c r="S20">
        <v>0.7</v>
      </c>
      <c r="T20">
        <v>0.8</v>
      </c>
    </row>
    <row r="21" spans="1:27" x14ac:dyDescent="0.45">
      <c r="E21">
        <v>2</v>
      </c>
      <c r="F21">
        <v>0.3</v>
      </c>
      <c r="G21">
        <v>0.4</v>
      </c>
      <c r="R21">
        <v>2</v>
      </c>
      <c r="S21">
        <v>0.9</v>
      </c>
      <c r="T21">
        <v>0.1</v>
      </c>
    </row>
    <row r="22" spans="1:27" x14ac:dyDescent="0.45">
      <c r="E22">
        <v>3</v>
      </c>
      <c r="F22">
        <v>0.5</v>
      </c>
      <c r="G22">
        <v>0.6</v>
      </c>
    </row>
    <row r="23" spans="1:27" x14ac:dyDescent="0.45">
      <c r="B23" t="s">
        <v>40</v>
      </c>
      <c r="C23" t="s">
        <v>41</v>
      </c>
      <c r="D23" t="s">
        <v>48</v>
      </c>
    </row>
    <row r="24" spans="1:27" x14ac:dyDescent="0.45">
      <c r="A24" t="s">
        <v>10</v>
      </c>
      <c r="B24" t="s">
        <v>122</v>
      </c>
      <c r="C24" t="s">
        <v>123</v>
      </c>
      <c r="D24" t="s">
        <v>124</v>
      </c>
      <c r="E24" t="s">
        <v>0</v>
      </c>
      <c r="F24" t="s">
        <v>1</v>
      </c>
      <c r="G24" t="s">
        <v>2</v>
      </c>
      <c r="H24" t="s">
        <v>3</v>
      </c>
      <c r="I24" t="s">
        <v>9</v>
      </c>
      <c r="J24" t="s">
        <v>45</v>
      </c>
      <c r="K24" t="s">
        <v>46</v>
      </c>
      <c r="L24" t="s">
        <v>47</v>
      </c>
      <c r="M24" t="s">
        <v>76</v>
      </c>
      <c r="N24" t="s">
        <v>77</v>
      </c>
      <c r="O24" t="s">
        <v>11</v>
      </c>
      <c r="P24" s="5" t="s">
        <v>6</v>
      </c>
      <c r="Q24" s="5" t="s">
        <v>7</v>
      </c>
      <c r="R24" s="5" t="s">
        <v>0</v>
      </c>
      <c r="S24" s="5" t="s">
        <v>1</v>
      </c>
      <c r="T24" s="5" t="s">
        <v>2</v>
      </c>
      <c r="U24" s="5" t="s">
        <v>3</v>
      </c>
      <c r="V24" s="5" t="s">
        <v>9</v>
      </c>
      <c r="W24" s="5" t="s">
        <v>45</v>
      </c>
      <c r="X24" s="5" t="s">
        <v>78</v>
      </c>
      <c r="Y24" s="5" t="s">
        <v>79</v>
      </c>
      <c r="Z24" s="5" t="s">
        <v>12</v>
      </c>
      <c r="AA24" s="5" t="s">
        <v>59</v>
      </c>
    </row>
    <row r="25" spans="1:27" x14ac:dyDescent="0.45">
      <c r="A25">
        <v>1</v>
      </c>
      <c r="B25" s="1">
        <v>1</v>
      </c>
      <c r="C25" s="1">
        <v>4</v>
      </c>
      <c r="D25" s="1">
        <v>5</v>
      </c>
      <c r="E25">
        <f t="shared" ref="E25:F28" si="34">$A25*F$19</f>
        <v>0.5</v>
      </c>
      <c r="F25">
        <f t="shared" si="34"/>
        <v>0.5</v>
      </c>
      <c r="G25">
        <f t="shared" ref="G25:H28" si="35">$B25*F$20</f>
        <v>0.1</v>
      </c>
      <c r="H25">
        <f t="shared" si="35"/>
        <v>0.2</v>
      </c>
      <c r="I25">
        <f t="shared" ref="I25:J28" si="36">$C25*F$21</f>
        <v>1.2</v>
      </c>
      <c r="J25">
        <f t="shared" si="36"/>
        <v>1.6</v>
      </c>
      <c r="K25">
        <f>$D25*F$22</f>
        <v>2.5</v>
      </c>
      <c r="L25">
        <f>$D25*G$22</f>
        <v>3</v>
      </c>
      <c r="M25">
        <f>E25+G25+I25+K25</f>
        <v>4.3</v>
      </c>
      <c r="N25">
        <f>F25+H25+J25+L25</f>
        <v>5.3</v>
      </c>
      <c r="O25">
        <v>1</v>
      </c>
      <c r="P25" s="6">
        <f>1/(1+EXP(-M25))</f>
        <v>0.98661308217233512</v>
      </c>
      <c r="Q25" s="6">
        <f>1/(1+EXP(-N25))</f>
        <v>0.99503319834994297</v>
      </c>
      <c r="R25" s="6">
        <f>$O25*S$19</f>
        <v>0.5</v>
      </c>
      <c r="S25" s="6">
        <f>$O25*T$19</f>
        <v>0.5</v>
      </c>
      <c r="T25" s="6">
        <f>$P25*S$20</f>
        <v>0.69062915752063458</v>
      </c>
      <c r="U25" s="6">
        <f>$P25*T$20</f>
        <v>0.7892904657378681</v>
      </c>
      <c r="V25" s="6">
        <f>$Q25*S$21</f>
        <v>0.8955298785149487</v>
      </c>
      <c r="W25" s="6">
        <f>$Q25*T$21</f>
        <v>9.9503319834994303E-2</v>
      </c>
      <c r="X25" s="6">
        <f>R25+T25+V25</f>
        <v>2.0861590360355833</v>
      </c>
      <c r="Y25" s="6">
        <f>S25+U25+W25</f>
        <v>1.3887937855728625</v>
      </c>
      <c r="Z25" s="6">
        <f>1/(1+EXP(-X25))</f>
        <v>0.88955061396979496</v>
      </c>
      <c r="AA25" s="6">
        <f>1/(1+EXP(-Y25))</f>
        <v>0.80039960806738952</v>
      </c>
    </row>
    <row r="26" spans="1:27" x14ac:dyDescent="0.45">
      <c r="A26">
        <v>1</v>
      </c>
      <c r="B26" s="1">
        <v>0.1</v>
      </c>
      <c r="C26" s="1">
        <v>-5</v>
      </c>
      <c r="D26" s="1">
        <v>3</v>
      </c>
      <c r="E26">
        <f t="shared" si="34"/>
        <v>0.5</v>
      </c>
      <c r="F26">
        <f t="shared" si="34"/>
        <v>0.5</v>
      </c>
      <c r="G26">
        <f t="shared" si="35"/>
        <v>1.0000000000000002E-2</v>
      </c>
      <c r="H26">
        <f t="shared" si="35"/>
        <v>2.0000000000000004E-2</v>
      </c>
      <c r="I26">
        <f t="shared" si="36"/>
        <v>-1.5</v>
      </c>
      <c r="J26">
        <f t="shared" si="36"/>
        <v>-2</v>
      </c>
      <c r="K26">
        <f t="shared" ref="K26:K28" si="37">$D26*F$22</f>
        <v>1.5</v>
      </c>
      <c r="L26">
        <f t="shared" ref="L26:L28" si="38">$D26*G$22</f>
        <v>1.7999999999999998</v>
      </c>
      <c r="M26">
        <f t="shared" ref="M26:M28" si="39">E26+G26+I26+K26</f>
        <v>0.51</v>
      </c>
      <c r="N26">
        <f t="shared" ref="N26:N28" si="40">F26+H26+J26+L26</f>
        <v>0.31999999999999984</v>
      </c>
      <c r="O26">
        <v>1</v>
      </c>
      <c r="P26" s="6">
        <f t="shared" ref="P26:Q28" si="41">1/(1+EXP(-M26))</f>
        <v>0.6248064744684293</v>
      </c>
      <c r="Q26" s="6">
        <f t="shared" si="41"/>
        <v>0.57932425214874939</v>
      </c>
      <c r="R26" s="6">
        <f t="shared" ref="R26:S28" si="42">$O26*S$19</f>
        <v>0.5</v>
      </c>
      <c r="S26" s="6">
        <f t="shared" si="42"/>
        <v>0.5</v>
      </c>
      <c r="T26" s="6">
        <f t="shared" ref="T26:U26" si="43">$P26*S$20</f>
        <v>0.4373645321279005</v>
      </c>
      <c r="U26" s="6">
        <f t="shared" si="43"/>
        <v>0.49984517957474345</v>
      </c>
      <c r="V26" s="6">
        <f t="shared" ref="V26:V28" si="44">$Q26*S$21</f>
        <v>0.52139182693387442</v>
      </c>
      <c r="W26" s="6">
        <f t="shared" ref="W26:W28" si="45">$Q26*T$21</f>
        <v>5.793242521487494E-2</v>
      </c>
      <c r="X26" s="6">
        <f t="shared" ref="X26:X28" si="46">R26+T26+V26</f>
        <v>1.4587563590617749</v>
      </c>
      <c r="Y26" s="6">
        <f t="shared" ref="Y26:Y28" si="47">S26+U26+W26</f>
        <v>1.0577776047896184</v>
      </c>
      <c r="Z26" s="6">
        <f t="shared" ref="Z26:Z28" si="48">1/(1+EXP(-X26))</f>
        <v>0.81134238944878823</v>
      </c>
      <c r="AA26" s="6">
        <f t="shared" ref="AA26:AA28" si="49">1/(1+EXP(-Y26))</f>
        <v>0.74226561367679422</v>
      </c>
    </row>
    <row r="27" spans="1:27" x14ac:dyDescent="0.45">
      <c r="A27">
        <v>1</v>
      </c>
      <c r="B27" s="1">
        <v>6</v>
      </c>
      <c r="C27" s="1">
        <v>-5.5419999999999998</v>
      </c>
      <c r="D27" s="1">
        <v>4.8970000000000002</v>
      </c>
      <c r="E27">
        <f t="shared" si="34"/>
        <v>0.5</v>
      </c>
      <c r="F27">
        <f t="shared" si="34"/>
        <v>0.5</v>
      </c>
      <c r="G27">
        <f t="shared" si="35"/>
        <v>0.60000000000000009</v>
      </c>
      <c r="H27">
        <f t="shared" si="35"/>
        <v>1.2000000000000002</v>
      </c>
      <c r="I27">
        <f t="shared" si="36"/>
        <v>-1.6625999999999999</v>
      </c>
      <c r="J27">
        <f t="shared" si="36"/>
        <v>-2.2168000000000001</v>
      </c>
      <c r="K27">
        <f t="shared" si="37"/>
        <v>2.4485000000000001</v>
      </c>
      <c r="L27">
        <f t="shared" si="38"/>
        <v>2.9382000000000001</v>
      </c>
      <c r="M27">
        <f t="shared" si="39"/>
        <v>1.8859000000000004</v>
      </c>
      <c r="N27">
        <f t="shared" si="40"/>
        <v>2.4214000000000002</v>
      </c>
      <c r="O27">
        <v>1</v>
      </c>
      <c r="P27" s="6">
        <f t="shared" si="41"/>
        <v>0.86828734399655949</v>
      </c>
      <c r="Q27" s="6">
        <f t="shared" si="41"/>
        <v>0.91844467166939769</v>
      </c>
      <c r="R27" s="6">
        <f t="shared" si="42"/>
        <v>0.5</v>
      </c>
      <c r="S27" s="6">
        <f t="shared" si="42"/>
        <v>0.5</v>
      </c>
      <c r="T27" s="6">
        <f t="shared" ref="T27:U27" si="50">$P27*S$20</f>
        <v>0.60780114079759162</v>
      </c>
      <c r="U27" s="6">
        <f t="shared" si="50"/>
        <v>0.69462987519724761</v>
      </c>
      <c r="V27" s="6">
        <f t="shared" si="44"/>
        <v>0.82660020450245797</v>
      </c>
      <c r="W27" s="6">
        <f t="shared" si="45"/>
        <v>9.1844467166939781E-2</v>
      </c>
      <c r="X27" s="6">
        <f t="shared" si="46"/>
        <v>1.9344013453000497</v>
      </c>
      <c r="Y27" s="6">
        <f t="shared" si="47"/>
        <v>1.2864743423641873</v>
      </c>
      <c r="Z27" s="6">
        <f t="shared" si="48"/>
        <v>0.87373578243134564</v>
      </c>
      <c r="AA27" s="6">
        <f t="shared" si="49"/>
        <v>0.78354983723252258</v>
      </c>
    </row>
    <row r="28" spans="1:27" x14ac:dyDescent="0.45">
      <c r="A28">
        <v>1</v>
      </c>
      <c r="B28" s="1">
        <v>4</v>
      </c>
      <c r="C28" s="1">
        <v>8</v>
      </c>
      <c r="D28" s="1">
        <v>9</v>
      </c>
      <c r="E28">
        <f t="shared" si="34"/>
        <v>0.5</v>
      </c>
      <c r="F28">
        <f t="shared" si="34"/>
        <v>0.5</v>
      </c>
      <c r="G28">
        <f t="shared" si="35"/>
        <v>0.4</v>
      </c>
      <c r="H28">
        <f t="shared" si="35"/>
        <v>0.8</v>
      </c>
      <c r="I28">
        <f t="shared" si="36"/>
        <v>2.4</v>
      </c>
      <c r="J28">
        <f t="shared" si="36"/>
        <v>3.2</v>
      </c>
      <c r="K28">
        <f t="shared" si="37"/>
        <v>4.5</v>
      </c>
      <c r="L28">
        <f t="shared" si="38"/>
        <v>5.3999999999999995</v>
      </c>
      <c r="M28">
        <f t="shared" si="39"/>
        <v>7.8</v>
      </c>
      <c r="N28">
        <f t="shared" si="40"/>
        <v>9.8999999999999986</v>
      </c>
      <c r="O28">
        <v>1</v>
      </c>
      <c r="P28" s="6">
        <f t="shared" si="41"/>
        <v>0.99959043283501392</v>
      </c>
      <c r="Q28" s="6">
        <f t="shared" si="41"/>
        <v>0.99994982783531616</v>
      </c>
      <c r="R28" s="6">
        <f t="shared" si="42"/>
        <v>0.5</v>
      </c>
      <c r="S28" s="6">
        <f t="shared" si="42"/>
        <v>0.5</v>
      </c>
      <c r="T28" s="6">
        <f t="shared" ref="T28:U28" si="51">$P28*S$20</f>
        <v>0.69971330298450973</v>
      </c>
      <c r="U28" s="6">
        <f t="shared" si="51"/>
        <v>0.7996723462680112</v>
      </c>
      <c r="V28" s="6">
        <f t="shared" si="44"/>
        <v>0.89995484505178458</v>
      </c>
      <c r="W28" s="6">
        <f t="shared" si="45"/>
        <v>9.9994982783531625E-2</v>
      </c>
      <c r="X28" s="6">
        <f t="shared" si="46"/>
        <v>2.0996681480362942</v>
      </c>
      <c r="Y28" s="6">
        <f t="shared" si="47"/>
        <v>1.3996673290515429</v>
      </c>
      <c r="Z28" s="6">
        <f t="shared" si="48"/>
        <v>0.89087092036640458</v>
      </c>
      <c r="AA28" s="6">
        <f t="shared" si="49"/>
        <v>0.80213109339633137</v>
      </c>
    </row>
    <row r="29" spans="1:27" x14ac:dyDescent="0.45">
      <c r="A29">
        <v>1</v>
      </c>
      <c r="B29" s="1">
        <v>12</v>
      </c>
      <c r="C29" s="1">
        <v>-2</v>
      </c>
      <c r="D29" s="1">
        <v>6.3E-3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45">
      <c r="A30">
        <v>1</v>
      </c>
      <c r="B30" s="1">
        <v>6</v>
      </c>
      <c r="C30" s="1">
        <v>-5.5</v>
      </c>
      <c r="D30" s="1">
        <v>4.8970000000000002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2" spans="1:27" x14ac:dyDescent="0.45">
      <c r="A32" s="10" t="s">
        <v>106</v>
      </c>
    </row>
    <row r="34" spans="1:22" x14ac:dyDescent="0.45">
      <c r="A34" t="s">
        <v>65</v>
      </c>
      <c r="F34" t="s">
        <v>96</v>
      </c>
    </row>
    <row r="36" spans="1:22" x14ac:dyDescent="0.45">
      <c r="E36" s="8" t="s">
        <v>68</v>
      </c>
      <c r="F36" s="8" t="s">
        <v>74</v>
      </c>
      <c r="G36" s="8" t="s">
        <v>69</v>
      </c>
      <c r="H36" s="8" t="s">
        <v>75</v>
      </c>
      <c r="I36" s="8" t="s">
        <v>80</v>
      </c>
      <c r="J36" s="8" t="s">
        <v>82</v>
      </c>
      <c r="K36" s="8" t="s">
        <v>83</v>
      </c>
      <c r="L36" s="8" t="s">
        <v>103</v>
      </c>
      <c r="M36" s="8" t="s">
        <v>104</v>
      </c>
      <c r="N36" s="8" t="s">
        <v>105</v>
      </c>
      <c r="O36" s="8" t="s">
        <v>97</v>
      </c>
      <c r="P36" s="8" t="s">
        <v>98</v>
      </c>
      <c r="Q36" s="8" t="s">
        <v>99</v>
      </c>
      <c r="R36" s="8" t="s">
        <v>100</v>
      </c>
      <c r="S36" s="8" t="s">
        <v>101</v>
      </c>
      <c r="T36" s="8" t="s">
        <v>102</v>
      </c>
    </row>
    <row r="37" spans="1:22" x14ac:dyDescent="0.45">
      <c r="A37" s="8" t="s">
        <v>61</v>
      </c>
      <c r="B37" s="8" t="s">
        <v>62</v>
      </c>
      <c r="C37" s="8" t="s">
        <v>63</v>
      </c>
      <c r="D37" s="8" t="s">
        <v>64</v>
      </c>
      <c r="E37" s="8" t="s">
        <v>70</v>
      </c>
      <c r="F37" s="8" t="s">
        <v>71</v>
      </c>
      <c r="G37" s="8" t="s">
        <v>72</v>
      </c>
      <c r="H37" s="8" t="s">
        <v>73</v>
      </c>
      <c r="I37" t="s">
        <v>11</v>
      </c>
      <c r="J37" t="s">
        <v>6</v>
      </c>
      <c r="K37" t="s">
        <v>7</v>
      </c>
      <c r="L37" t="s">
        <v>11</v>
      </c>
      <c r="M37" t="s">
        <v>6</v>
      </c>
      <c r="N37" t="s">
        <v>7</v>
      </c>
    </row>
    <row r="38" spans="1:22" x14ac:dyDescent="0.45">
      <c r="A38" s="1">
        <f>Z25</f>
        <v>0.88955061396979496</v>
      </c>
      <c r="B38" s="1">
        <f>AA25</f>
        <v>0.80039960806738952</v>
      </c>
      <c r="C38">
        <v>0.1</v>
      </c>
      <c r="D38">
        <v>0.05</v>
      </c>
      <c r="E38">
        <f>A38-C38</f>
        <v>0.78955061396979498</v>
      </c>
      <c r="F38">
        <f>B38-D38</f>
        <v>0.75039960806738948</v>
      </c>
      <c r="G38">
        <f>A38*(1-A38)</f>
        <v>9.8250319155755786E-2</v>
      </c>
      <c r="H38">
        <f t="shared" ref="G38:H41" si="52">B38*(1-B38)</f>
        <v>0.15976007547295876</v>
      </c>
      <c r="I38">
        <f t="shared" ref="I38:K41" si="53">O25</f>
        <v>1</v>
      </c>
      <c r="J38" s="1">
        <f>P25</f>
        <v>0.98661308217233512</v>
      </c>
      <c r="K38">
        <f t="shared" si="53"/>
        <v>0.99503319834994297</v>
      </c>
      <c r="L38">
        <f>O25</f>
        <v>1</v>
      </c>
      <c r="M38" s="1">
        <f>P25</f>
        <v>0.98661308217233512</v>
      </c>
      <c r="N38" s="1">
        <f>Q25</f>
        <v>0.99503319834994297</v>
      </c>
      <c r="O38">
        <f>E38*G38*I38</f>
        <v>7.7573599812155294E-2</v>
      </c>
      <c r="P38">
        <f>E38*G38*J38</f>
        <v>7.6535128405873815E-2</v>
      </c>
      <c r="Q38">
        <f>E38*G38*K38</f>
        <v>7.7188307128607414E-2</v>
      </c>
      <c r="R38">
        <f>F38*H38*L38</f>
        <v>0.11988389801972481</v>
      </c>
      <c r="S38">
        <f>F38*H38*M38</f>
        <v>0.11827902212807459</v>
      </c>
      <c r="T38">
        <f>F38*H38*N38</f>
        <v>0.11928845847722518</v>
      </c>
      <c r="V38">
        <f>R38+O38</f>
        <v>0.1974574978318801</v>
      </c>
    </row>
    <row r="39" spans="1:22" x14ac:dyDescent="0.45">
      <c r="A39" s="1">
        <f t="shared" ref="A39:B39" si="54">Z26</f>
        <v>0.81134238944878823</v>
      </c>
      <c r="B39" s="1">
        <f t="shared" si="54"/>
        <v>0.74226561367679422</v>
      </c>
      <c r="C39">
        <v>0.12209741463869372</v>
      </c>
      <c r="D39">
        <v>9.6351718531805602E-2</v>
      </c>
      <c r="E39">
        <f t="shared" ref="E39:E41" si="55">A39-C39</f>
        <v>0.6892449748100945</v>
      </c>
      <c r="F39">
        <f>B39-D39</f>
        <v>0.64591389514498865</v>
      </c>
      <c r="G39">
        <f t="shared" si="52"/>
        <v>0.15306591653231907</v>
      </c>
      <c r="H39">
        <f t="shared" si="52"/>
        <v>0.1913073724298063</v>
      </c>
      <c r="I39">
        <f t="shared" si="53"/>
        <v>1</v>
      </c>
      <c r="J39">
        <f t="shared" si="53"/>
        <v>0.6248064744684293</v>
      </c>
      <c r="K39">
        <f t="shared" si="53"/>
        <v>0.57932425214874939</v>
      </c>
      <c r="L39">
        <f t="shared" ref="L39:L41" si="56">O26</f>
        <v>1</v>
      </c>
      <c r="M39">
        <f t="shared" ref="M39:M41" si="57">P26</f>
        <v>0.6248064744684293</v>
      </c>
      <c r="N39">
        <f t="shared" ref="N39:N41" si="58">Q26</f>
        <v>0.57932425214874939</v>
      </c>
      <c r="O39">
        <f>E39*G39*I39</f>
        <v>0.10549991378460229</v>
      </c>
      <c r="P39">
        <f t="shared" ref="P39:P41" si="59">E39*G39*J39</f>
        <v>6.5917029188480594E-2</v>
      </c>
      <c r="Q39">
        <f t="shared" ref="Q39:Q40" si="60">E39*G39*K39</f>
        <v>6.1118658655022258E-2</v>
      </c>
      <c r="R39">
        <f t="shared" ref="R39:R41" si="61">F39*H39*L39</f>
        <v>0.1235680900960892</v>
      </c>
      <c r="S39">
        <f t="shared" ref="S39:S41" si="62">F39*H39*M39</f>
        <v>7.7206142729734722E-2</v>
      </c>
      <c r="T39">
        <f t="shared" ref="T39:T41" si="63">F39*H39*N39</f>
        <v>7.1585991384366165E-2</v>
      </c>
    </row>
    <row r="40" spans="1:22" x14ac:dyDescent="0.45">
      <c r="A40" s="1">
        <f t="shared" ref="A40:B40" si="64">Z27</f>
        <v>0.87373578243134564</v>
      </c>
      <c r="B40" s="1">
        <f t="shared" si="64"/>
        <v>0.78354983723252258</v>
      </c>
      <c r="C40">
        <v>0.10609209212880567</v>
      </c>
      <c r="D40">
        <v>7.0217137980746552E-2</v>
      </c>
      <c r="E40">
        <f t="shared" si="55"/>
        <v>0.76764369030253998</v>
      </c>
      <c r="F40">
        <f>B40-D40</f>
        <v>0.713332699251776</v>
      </c>
      <c r="G40">
        <f t="shared" si="52"/>
        <v>0.11032156493042987</v>
      </c>
      <c r="H40">
        <f t="shared" si="52"/>
        <v>0.16959948980540995</v>
      </c>
      <c r="I40">
        <f t="shared" si="53"/>
        <v>1</v>
      </c>
      <c r="J40">
        <f t="shared" si="53"/>
        <v>0.86828734399655949</v>
      </c>
      <c r="K40">
        <f t="shared" si="53"/>
        <v>0.91844467166939769</v>
      </c>
      <c r="L40">
        <f t="shared" si="56"/>
        <v>1</v>
      </c>
      <c r="M40">
        <f t="shared" si="57"/>
        <v>0.86828734399655949</v>
      </c>
      <c r="N40">
        <f t="shared" si="58"/>
        <v>0.91844467166939769</v>
      </c>
      <c r="O40">
        <f>E40*G40*I40</f>
        <v>8.4687653223146461E-2</v>
      </c>
      <c r="P40">
        <f t="shared" si="59"/>
        <v>7.3533217486427507E-2</v>
      </c>
      <c r="Q40">
        <f t="shared" si="60"/>
        <v>7.7780923858984566E-2</v>
      </c>
      <c r="R40">
        <f t="shared" si="61"/>
        <v>0.12098086185461715</v>
      </c>
      <c r="S40">
        <f t="shared" si="62"/>
        <v>0.10504615121416021</v>
      </c>
      <c r="T40">
        <f t="shared" si="63"/>
        <v>0.11111422794434461</v>
      </c>
    </row>
    <row r="41" spans="1:22" x14ac:dyDescent="0.45">
      <c r="A41" s="1">
        <f t="shared" ref="A41:B41" si="65">Z28</f>
        <v>0.89087092036640458</v>
      </c>
      <c r="B41" s="1">
        <f t="shared" si="65"/>
        <v>0.80213109339633137</v>
      </c>
      <c r="C41">
        <v>9.955900677651934E-2</v>
      </c>
      <c r="D41">
        <v>6.4073119507163906E-2</v>
      </c>
      <c r="E41">
        <f t="shared" si="55"/>
        <v>0.79131191358988529</v>
      </c>
      <c r="F41">
        <f>B41-D41</f>
        <v>0.7380579738891675</v>
      </c>
      <c r="G41">
        <f t="shared" si="52"/>
        <v>9.7219923611919806E-2</v>
      </c>
      <c r="H41">
        <f t="shared" si="52"/>
        <v>0.15871680240313729</v>
      </c>
      <c r="I41">
        <f t="shared" si="53"/>
        <v>1</v>
      </c>
      <c r="J41">
        <f t="shared" si="53"/>
        <v>0.99959043283501392</v>
      </c>
      <c r="K41">
        <f t="shared" si="53"/>
        <v>0.99994982783531616</v>
      </c>
      <c r="L41">
        <f t="shared" si="56"/>
        <v>1</v>
      </c>
      <c r="M41">
        <f t="shared" si="57"/>
        <v>0.99959043283501392</v>
      </c>
      <c r="N41">
        <f t="shared" si="58"/>
        <v>0.99994982783531616</v>
      </c>
      <c r="O41">
        <f>E41*G41*I41</f>
        <v>7.6931283792410737E-2</v>
      </c>
      <c r="P41">
        <f t="shared" si="59"/>
        <v>7.6899775264609144E-2</v>
      </c>
      <c r="Q41">
        <f>E41*G41*K41</f>
        <v>7.6927423983370963E-2</v>
      </c>
      <c r="R41">
        <f t="shared" si="61"/>
        <v>0.11714220160382686</v>
      </c>
      <c r="S41">
        <f t="shared" si="62"/>
        <v>0.11709422400441576</v>
      </c>
      <c r="T41">
        <f t="shared" si="63"/>
        <v>0.11713632432599658</v>
      </c>
    </row>
    <row r="43" spans="1:22" x14ac:dyDescent="0.45">
      <c r="O43" s="9" t="s">
        <v>27</v>
      </c>
      <c r="P43" s="9" t="s">
        <v>28</v>
      </c>
      <c r="Q43" s="9" t="s">
        <v>29</v>
      </c>
      <c r="R43" s="9" t="s">
        <v>89</v>
      </c>
      <c r="S43" s="9" t="s">
        <v>90</v>
      </c>
      <c r="T43" s="9" t="s">
        <v>91</v>
      </c>
    </row>
    <row r="44" spans="1:22" x14ac:dyDescent="0.45">
      <c r="O44" s="14">
        <f t="shared" ref="O44:T44" si="66">SUM(O38:O41)</f>
        <v>0.34469245061231479</v>
      </c>
      <c r="P44" s="14">
        <f t="shared" si="66"/>
        <v>0.29288515034539109</v>
      </c>
      <c r="Q44" s="14">
        <f t="shared" si="66"/>
        <v>0.29301531362598521</v>
      </c>
      <c r="R44" s="14">
        <f t="shared" si="66"/>
        <v>0.48157505157425801</v>
      </c>
      <c r="S44" s="14">
        <f t="shared" si="66"/>
        <v>0.4176255400763853</v>
      </c>
      <c r="T44" s="14">
        <f t="shared" si="66"/>
        <v>0.41912500213193254</v>
      </c>
    </row>
    <row r="45" spans="1:22" x14ac:dyDescent="0.45">
      <c r="E45">
        <f>E38*E38</f>
        <v>0.62339017202008018</v>
      </c>
      <c r="F45">
        <f>F38*F38</f>
        <v>0.56309957178769177</v>
      </c>
      <c r="G45">
        <f>E45+F45</f>
        <v>1.1864897438077719</v>
      </c>
      <c r="H45">
        <f>0.5*G45</f>
        <v>0.59324487190388597</v>
      </c>
      <c r="O45" s="1"/>
      <c r="P45" s="1"/>
      <c r="Q45" s="1"/>
      <c r="R45" s="1"/>
      <c r="S45" s="1"/>
      <c r="T45" s="1"/>
    </row>
    <row r="46" spans="1:22" x14ac:dyDescent="0.45">
      <c r="O46" s="1" t="s">
        <v>135</v>
      </c>
      <c r="P46" s="1" t="s">
        <v>136</v>
      </c>
      <c r="Q46" s="1" t="s">
        <v>137</v>
      </c>
      <c r="R46" s="1" t="s">
        <v>138</v>
      </c>
      <c r="S46" s="1" t="s">
        <v>139</v>
      </c>
      <c r="T46" s="1" t="s">
        <v>140</v>
      </c>
    </row>
    <row r="47" spans="1:22" x14ac:dyDescent="0.45">
      <c r="L47" s="2" t="s">
        <v>92</v>
      </c>
      <c r="M47">
        <v>0.01</v>
      </c>
      <c r="O47" s="1">
        <f>S19-M47*O44</f>
        <v>0.49655307549387684</v>
      </c>
      <c r="P47" s="1">
        <f>T19-M47*P44</f>
        <v>0.4970711484965461</v>
      </c>
      <c r="Q47" s="1">
        <f>S$20*Q44*$M47</f>
        <v>2.0511071953818964E-3</v>
      </c>
      <c r="R47" s="1">
        <f t="shared" ref="R47" si="67">T$20*R44*$M47</f>
        <v>3.8526004125940647E-3</v>
      </c>
      <c r="S47" s="1">
        <f>S$21*S44*$M47</f>
        <v>3.7586298606874682E-3</v>
      </c>
      <c r="T47" s="1">
        <f>T$21*T44*$M47</f>
        <v>4.1912500213193261E-4</v>
      </c>
    </row>
    <row r="50" spans="1:22" x14ac:dyDescent="0.45">
      <c r="A50" s="10" t="s">
        <v>93</v>
      </c>
    </row>
    <row r="52" spans="1:22" x14ac:dyDescent="0.45">
      <c r="A52" t="s">
        <v>108</v>
      </c>
      <c r="K52" t="s">
        <v>113</v>
      </c>
    </row>
    <row r="53" spans="1:22" x14ac:dyDescent="0.45">
      <c r="K53" s="11"/>
      <c r="L53" s="11"/>
      <c r="M53" s="11"/>
      <c r="N53" s="11"/>
    </row>
    <row r="54" spans="1:22" x14ac:dyDescent="0.45">
      <c r="A54" t="s">
        <v>68</v>
      </c>
      <c r="B54" s="8" t="s">
        <v>69</v>
      </c>
      <c r="C54" t="s">
        <v>109</v>
      </c>
      <c r="D54" s="8" t="s">
        <v>74</v>
      </c>
      <c r="E54" s="8" t="s">
        <v>75</v>
      </c>
      <c r="F54" t="s">
        <v>112</v>
      </c>
      <c r="G54" t="s">
        <v>107</v>
      </c>
      <c r="K54" t="s">
        <v>68</v>
      </c>
      <c r="L54" s="8" t="s">
        <v>69</v>
      </c>
      <c r="M54" t="s">
        <v>114</v>
      </c>
      <c r="N54" s="8" t="s">
        <v>74</v>
      </c>
      <c r="O54" s="8" t="s">
        <v>75</v>
      </c>
      <c r="P54" t="s">
        <v>116</v>
      </c>
      <c r="Q54" t="s">
        <v>118</v>
      </c>
    </row>
    <row r="55" spans="1:22" x14ac:dyDescent="0.45">
      <c r="A55" s="8" t="s">
        <v>70</v>
      </c>
      <c r="B55" s="8" t="s">
        <v>72</v>
      </c>
      <c r="C55" t="s">
        <v>110</v>
      </c>
      <c r="D55" s="8" t="s">
        <v>71</v>
      </c>
      <c r="E55" s="8" t="s">
        <v>73</v>
      </c>
      <c r="F55" t="s">
        <v>111</v>
      </c>
      <c r="K55" s="8" t="s">
        <v>70</v>
      </c>
      <c r="L55" s="8" t="s">
        <v>72</v>
      </c>
      <c r="M55" t="s">
        <v>115</v>
      </c>
      <c r="N55" s="8" t="s">
        <v>71</v>
      </c>
      <c r="O55" s="8" t="s">
        <v>73</v>
      </c>
      <c r="P55" t="s">
        <v>117</v>
      </c>
    </row>
    <row r="56" spans="1:22" x14ac:dyDescent="0.45">
      <c r="A56">
        <f>E38</f>
        <v>0.78955061396979498</v>
      </c>
      <c r="B56">
        <f>G38</f>
        <v>9.8250319155755786E-2</v>
      </c>
      <c r="C56">
        <f>$S$20</f>
        <v>0.7</v>
      </c>
      <c r="D56">
        <f>F38</f>
        <v>0.75039960806738948</v>
      </c>
      <c r="E56">
        <f>H38</f>
        <v>0.15976007547295876</v>
      </c>
      <c r="F56">
        <f>$T$20</f>
        <v>0.8</v>
      </c>
      <c r="G56">
        <f>A56*B56*C56+D56*E56*F56</f>
        <v>0.15020863828428854</v>
      </c>
      <c r="K56">
        <f>E38</f>
        <v>0.78955061396979498</v>
      </c>
      <c r="L56">
        <f>G38</f>
        <v>9.8250319155755786E-2</v>
      </c>
      <c r="M56">
        <f>$S$21</f>
        <v>0.9</v>
      </c>
      <c r="N56">
        <f>F38</f>
        <v>0.75039960806738948</v>
      </c>
      <c r="O56">
        <f>H38</f>
        <v>0.15976007547295876</v>
      </c>
      <c r="P56">
        <f>$T$21</f>
        <v>0.1</v>
      </c>
      <c r="Q56">
        <f>K56*L56*M56+N56*O56*P56</f>
        <v>8.180462963291224E-2</v>
      </c>
    </row>
    <row r="57" spans="1:22" x14ac:dyDescent="0.45">
      <c r="A57">
        <f t="shared" ref="A57:A59" si="68">E39</f>
        <v>0.6892449748100945</v>
      </c>
      <c r="B57">
        <f t="shared" ref="B57:B58" si="69">G39</f>
        <v>0.15306591653231907</v>
      </c>
      <c r="C57">
        <f t="shared" ref="C57:C59" si="70">$S$20</f>
        <v>0.7</v>
      </c>
      <c r="D57">
        <f t="shared" ref="D57:D59" si="71">F39</f>
        <v>0.64591389514498865</v>
      </c>
      <c r="E57">
        <f t="shared" ref="E57:E58" si="72">H39</f>
        <v>0.1913073724298063</v>
      </c>
      <c r="F57">
        <f t="shared" ref="F57:F59" si="73">$T$20</f>
        <v>0.8</v>
      </c>
      <c r="G57">
        <f t="shared" ref="G57:G59" si="74">A57*B57*C57+D57*E57*F57</f>
        <v>0.17270441172609297</v>
      </c>
      <c r="K57">
        <f t="shared" ref="K57:K59" si="75">E39</f>
        <v>0.6892449748100945</v>
      </c>
      <c r="L57">
        <f t="shared" ref="L57:L59" si="76">G39</f>
        <v>0.15306591653231907</v>
      </c>
      <c r="M57">
        <f t="shared" ref="M57:M59" si="77">$S$21</f>
        <v>0.9</v>
      </c>
      <c r="N57">
        <f t="shared" ref="N57:N59" si="78">F39</f>
        <v>0.64591389514498865</v>
      </c>
      <c r="O57">
        <f t="shared" ref="O57:O59" si="79">H39</f>
        <v>0.1913073724298063</v>
      </c>
      <c r="P57">
        <f t="shared" ref="P57:P59" si="80">$T$21</f>
        <v>0.1</v>
      </c>
      <c r="Q57">
        <f t="shared" ref="Q57:Q59" si="81">K57*L57*M57+N57*O57*P57</f>
        <v>0.10730673141575098</v>
      </c>
    </row>
    <row r="58" spans="1:22" x14ac:dyDescent="0.45">
      <c r="A58">
        <f t="shared" si="68"/>
        <v>0.76764369030253998</v>
      </c>
      <c r="B58">
        <f t="shared" si="69"/>
        <v>0.11032156493042987</v>
      </c>
      <c r="C58">
        <f t="shared" si="70"/>
        <v>0.7</v>
      </c>
      <c r="D58">
        <f t="shared" si="71"/>
        <v>0.713332699251776</v>
      </c>
      <c r="E58">
        <f t="shared" si="72"/>
        <v>0.16959948980540995</v>
      </c>
      <c r="F58">
        <f t="shared" si="73"/>
        <v>0.8</v>
      </c>
      <c r="G58">
        <f t="shared" si="74"/>
        <v>0.15606604673989624</v>
      </c>
      <c r="K58">
        <f t="shared" si="75"/>
        <v>0.76764369030253998</v>
      </c>
      <c r="L58">
        <f t="shared" si="76"/>
        <v>0.11032156493042987</v>
      </c>
      <c r="M58">
        <f t="shared" si="77"/>
        <v>0.9</v>
      </c>
      <c r="N58">
        <f t="shared" si="78"/>
        <v>0.713332699251776</v>
      </c>
      <c r="O58">
        <f t="shared" si="79"/>
        <v>0.16959948980540995</v>
      </c>
      <c r="P58">
        <f t="shared" si="80"/>
        <v>0.1</v>
      </c>
      <c r="Q58">
        <f t="shared" si="81"/>
        <v>8.831697408629352E-2</v>
      </c>
    </row>
    <row r="59" spans="1:22" x14ac:dyDescent="0.45">
      <c r="A59">
        <f t="shared" si="68"/>
        <v>0.79131191358988529</v>
      </c>
      <c r="B59">
        <f>G41</f>
        <v>9.7219923611919806E-2</v>
      </c>
      <c r="C59">
        <f t="shared" si="70"/>
        <v>0.7</v>
      </c>
      <c r="D59">
        <f t="shared" si="71"/>
        <v>0.7380579738891675</v>
      </c>
      <c r="E59">
        <f>H41</f>
        <v>0.15871680240313729</v>
      </c>
      <c r="F59">
        <f t="shared" si="73"/>
        <v>0.8</v>
      </c>
      <c r="G59">
        <f t="shared" si="74"/>
        <v>0.14756565993774901</v>
      </c>
      <c r="K59">
        <f t="shared" si="75"/>
        <v>0.79131191358988529</v>
      </c>
      <c r="L59">
        <f t="shared" si="76"/>
        <v>9.7219923611919806E-2</v>
      </c>
      <c r="M59">
        <f t="shared" si="77"/>
        <v>0.9</v>
      </c>
      <c r="N59">
        <f t="shared" si="78"/>
        <v>0.7380579738891675</v>
      </c>
      <c r="O59">
        <f t="shared" si="79"/>
        <v>0.15871680240313729</v>
      </c>
      <c r="P59">
        <f t="shared" si="80"/>
        <v>0.1</v>
      </c>
      <c r="Q59">
        <f t="shared" si="81"/>
        <v>8.0952375573552351E-2</v>
      </c>
    </row>
    <row r="62" spans="1:22" x14ac:dyDescent="0.45">
      <c r="A62" t="s">
        <v>107</v>
      </c>
      <c r="B62" t="s">
        <v>118</v>
      </c>
      <c r="C62" t="s">
        <v>119</v>
      </c>
      <c r="D62" t="s">
        <v>128</v>
      </c>
      <c r="E62" t="s">
        <v>131</v>
      </c>
      <c r="F62" t="s">
        <v>121</v>
      </c>
      <c r="G62" t="s">
        <v>126</v>
      </c>
      <c r="H62" t="s">
        <v>127</v>
      </c>
      <c r="I62" t="s">
        <v>130</v>
      </c>
      <c r="J62" t="s">
        <v>132</v>
      </c>
      <c r="K62" t="s">
        <v>133</v>
      </c>
      <c r="L62" t="s">
        <v>134</v>
      </c>
      <c r="M62" s="8" t="s">
        <v>81</v>
      </c>
      <c r="N62" s="8" t="s">
        <v>84</v>
      </c>
      <c r="O62" s="8" t="s">
        <v>85</v>
      </c>
      <c r="P62" s="8" t="s">
        <v>141</v>
      </c>
      <c r="Q62" s="8" t="s">
        <v>86</v>
      </c>
      <c r="R62" s="8" t="s">
        <v>87</v>
      </c>
      <c r="S62" s="8" t="s">
        <v>88</v>
      </c>
      <c r="T62" s="8" t="s">
        <v>142</v>
      </c>
    </row>
    <row r="63" spans="1:22" x14ac:dyDescent="0.45">
      <c r="C63" t="s">
        <v>120</v>
      </c>
      <c r="D63" t="s">
        <v>129</v>
      </c>
      <c r="E63" s="8" t="s">
        <v>10</v>
      </c>
      <c r="F63" s="8" t="s">
        <v>122</v>
      </c>
      <c r="G63" s="8" t="s">
        <v>123</v>
      </c>
      <c r="H63" s="8" t="s">
        <v>124</v>
      </c>
      <c r="I63" s="8" t="s">
        <v>10</v>
      </c>
      <c r="J63" s="8" t="s">
        <v>122</v>
      </c>
      <c r="K63" s="8" t="s">
        <v>123</v>
      </c>
      <c r="L63" s="8" t="s">
        <v>124</v>
      </c>
    </row>
    <row r="64" spans="1:22" x14ac:dyDescent="0.45">
      <c r="A64">
        <f>G56</f>
        <v>0.15020863828428854</v>
      </c>
      <c r="B64">
        <f>Q56</f>
        <v>8.180462963291224E-2</v>
      </c>
      <c r="C64" s="8">
        <f>M38*(1-M38)</f>
        <v>1.3207708258740227E-2</v>
      </c>
      <c r="D64">
        <f>N38*(1-N38)</f>
        <v>4.9421325314260196E-3</v>
      </c>
      <c r="E64">
        <f>A25</f>
        <v>1</v>
      </c>
      <c r="F64" s="12">
        <f>B25</f>
        <v>1</v>
      </c>
      <c r="G64" s="12">
        <f>C25</f>
        <v>4</v>
      </c>
      <c r="H64" s="12">
        <f>D25</f>
        <v>5</v>
      </c>
      <c r="I64" s="12">
        <f>A25</f>
        <v>1</v>
      </c>
      <c r="J64" s="12">
        <f t="shared" ref="J64:L64" si="82">B25</f>
        <v>1</v>
      </c>
      <c r="K64" s="12">
        <f t="shared" si="82"/>
        <v>4</v>
      </c>
      <c r="L64" s="12">
        <f t="shared" si="82"/>
        <v>5</v>
      </c>
      <c r="M64" s="12">
        <f>A64*C64*E64</f>
        <v>1.9839118724015213E-3</v>
      </c>
      <c r="N64" s="12">
        <f>A64*C64*F64</f>
        <v>1.9839118724015213E-3</v>
      </c>
      <c r="O64">
        <f>A64*C64*G64</f>
        <v>7.9356474896060854E-3</v>
      </c>
      <c r="P64">
        <f>A64*C64*H64</f>
        <v>9.9195593620076059E-3</v>
      </c>
      <c r="Q64">
        <f>B64*D64*I64</f>
        <v>4.0428932133007253E-4</v>
      </c>
      <c r="R64">
        <f>B64*D64*J64</f>
        <v>4.0428932133007253E-4</v>
      </c>
      <c r="S64">
        <f>B64*D64*K64</f>
        <v>1.6171572853202901E-3</v>
      </c>
      <c r="T64">
        <f>B64*D64*L64</f>
        <v>2.0214466066503624E-3</v>
      </c>
      <c r="V64" s="13">
        <f>M64*Q64</f>
        <v>8.0207438447188455E-7</v>
      </c>
    </row>
    <row r="65" spans="1:20" x14ac:dyDescent="0.45">
      <c r="A65">
        <f t="shared" ref="A65:A67" si="83">G57</f>
        <v>0.17270441172609297</v>
      </c>
      <c r="B65">
        <f t="shared" ref="B65:B67" si="84">Q57</f>
        <v>0.10730673141575098</v>
      </c>
      <c r="C65" s="8">
        <f>M39*(1-M39)</f>
        <v>0.23442334393076131</v>
      </c>
      <c r="D65">
        <f t="shared" ref="D65:D67" si="85">N39*(1-N39)</f>
        <v>0.24370766302104163</v>
      </c>
      <c r="E65">
        <f t="shared" ref="E65:E67" si="86">A26</f>
        <v>1</v>
      </c>
      <c r="F65" s="12">
        <f t="shared" ref="F65:H67" si="87">B26</f>
        <v>0.1</v>
      </c>
      <c r="G65" s="12">
        <f t="shared" si="87"/>
        <v>-5</v>
      </c>
      <c r="H65" s="12">
        <f t="shared" si="87"/>
        <v>3</v>
      </c>
      <c r="I65" s="12">
        <f t="shared" ref="I65:I67" si="88">A26</f>
        <v>1</v>
      </c>
      <c r="J65" s="12">
        <f t="shared" ref="J65:J67" si="89">B26</f>
        <v>0.1</v>
      </c>
      <c r="K65" s="12">
        <f t="shared" ref="K65:K67" si="90">C26</f>
        <v>-5</v>
      </c>
      <c r="L65" s="12">
        <f t="shared" ref="L65:L67" si="91">D26</f>
        <v>3</v>
      </c>
      <c r="M65" s="12">
        <f t="shared" ref="M65:M67" si="92">A65*C65*E65</f>
        <v>4.0485945708425695E-2</v>
      </c>
      <c r="N65" s="12">
        <f t="shared" ref="N65:N67" si="93">A65*C65*F65</f>
        <v>4.0485945708425694E-3</v>
      </c>
      <c r="O65">
        <f t="shared" ref="O65:O67" si="94">A65*C65*G65</f>
        <v>-0.20242972854212848</v>
      </c>
      <c r="P65">
        <f t="shared" ref="P65:P67" si="95">A65*C65*H65</f>
        <v>0.12145783712527708</v>
      </c>
      <c r="Q65">
        <f t="shared" ref="Q65:Q67" si="96">B65*D65*I65</f>
        <v>2.6151472739759259E-2</v>
      </c>
      <c r="R65">
        <f t="shared" ref="R65:R67" si="97">B65*D65*J65</f>
        <v>2.6151472739759261E-3</v>
      </c>
      <c r="S65">
        <f t="shared" ref="S65:S67" si="98">B65*D65*K65</f>
        <v>-0.13075736369879629</v>
      </c>
      <c r="T65">
        <f t="shared" ref="T65:T67" si="99">B65*D65*L65</f>
        <v>7.8454418219277774E-2</v>
      </c>
    </row>
    <row r="66" spans="1:20" x14ac:dyDescent="0.45">
      <c r="A66">
        <f t="shared" si="83"/>
        <v>0.15606604673989624</v>
      </c>
      <c r="B66">
        <f t="shared" si="84"/>
        <v>8.831697408629352E-2</v>
      </c>
      <c r="C66" s="8">
        <f>M40*(1-M40)</f>
        <v>0.11436443225195986</v>
      </c>
      <c r="D66">
        <f t="shared" si="85"/>
        <v>7.4904056751489964E-2</v>
      </c>
      <c r="E66">
        <f t="shared" si="86"/>
        <v>1</v>
      </c>
      <c r="F66" s="12">
        <f t="shared" si="87"/>
        <v>6</v>
      </c>
      <c r="G66" s="12">
        <f t="shared" si="87"/>
        <v>-5.5419999999999998</v>
      </c>
      <c r="H66" s="12">
        <f t="shared" si="87"/>
        <v>4.8970000000000002</v>
      </c>
      <c r="I66" s="12">
        <f t="shared" si="88"/>
        <v>1</v>
      </c>
      <c r="J66" s="12">
        <f t="shared" si="89"/>
        <v>6</v>
      </c>
      <c r="K66" s="12">
        <f t="shared" si="90"/>
        <v>-5.5419999999999998</v>
      </c>
      <c r="L66" s="12">
        <f t="shared" si="91"/>
        <v>4.8970000000000002</v>
      </c>
      <c r="M66" s="12">
        <f t="shared" si="92"/>
        <v>1.7848404829216066E-2</v>
      </c>
      <c r="N66" s="12">
        <f t="shared" si="93"/>
        <v>0.10709042897529639</v>
      </c>
      <c r="O66">
        <f t="shared" si="94"/>
        <v>-9.8915859563515438E-2</v>
      </c>
      <c r="P66">
        <f t="shared" si="95"/>
        <v>8.7403638448671078E-2</v>
      </c>
      <c r="Q66">
        <f t="shared" si="96"/>
        <v>6.6152996390795981E-3</v>
      </c>
      <c r="R66">
        <f t="shared" si="97"/>
        <v>3.9691797834477585E-2</v>
      </c>
      <c r="S66">
        <f t="shared" si="98"/>
        <v>-3.6661990599779135E-2</v>
      </c>
      <c r="T66">
        <f t="shared" si="99"/>
        <v>3.2395122332572794E-2</v>
      </c>
    </row>
    <row r="67" spans="1:20" x14ac:dyDescent="0.45">
      <c r="A67">
        <f t="shared" si="83"/>
        <v>0.14756565993774901</v>
      </c>
      <c r="B67">
        <f t="shared" si="84"/>
        <v>8.0952375573552351E-2</v>
      </c>
      <c r="C67" s="8">
        <f>M41*(1-M41)</f>
        <v>4.093994197234452E-4</v>
      </c>
      <c r="D67">
        <f t="shared" si="85"/>
        <v>5.0169647437728057E-5</v>
      </c>
      <c r="E67">
        <f t="shared" si="86"/>
        <v>1</v>
      </c>
      <c r="F67" s="12">
        <f t="shared" si="87"/>
        <v>4</v>
      </c>
      <c r="G67" s="12">
        <f t="shared" si="87"/>
        <v>8</v>
      </c>
      <c r="H67" s="12">
        <f t="shared" si="87"/>
        <v>9</v>
      </c>
      <c r="I67" s="12">
        <f t="shared" si="88"/>
        <v>1</v>
      </c>
      <c r="J67" s="12">
        <f t="shared" si="89"/>
        <v>4</v>
      </c>
      <c r="K67" s="12">
        <f t="shared" si="90"/>
        <v>8</v>
      </c>
      <c r="L67" s="12">
        <f t="shared" si="91"/>
        <v>9</v>
      </c>
      <c r="M67" s="12">
        <f t="shared" si="92"/>
        <v>6.0413295549621688E-5</v>
      </c>
      <c r="N67" s="12">
        <f t="shared" si="93"/>
        <v>2.4165318219848675E-4</v>
      </c>
      <c r="O67">
        <f t="shared" si="94"/>
        <v>4.833063643969735E-4</v>
      </c>
      <c r="P67">
        <f t="shared" si="95"/>
        <v>5.4371965994659522E-4</v>
      </c>
      <c r="Q67">
        <f t="shared" si="96"/>
        <v>4.0613521417716704E-6</v>
      </c>
      <c r="R67">
        <f t="shared" si="97"/>
        <v>1.6245408567086682E-5</v>
      </c>
      <c r="S67">
        <f t="shared" si="98"/>
        <v>3.2490817134173363E-5</v>
      </c>
      <c r="T67">
        <f t="shared" si="99"/>
        <v>3.6552169275945032E-5</v>
      </c>
    </row>
    <row r="69" spans="1:20" x14ac:dyDescent="0.45">
      <c r="M69" t="s">
        <v>27</v>
      </c>
      <c r="N69" t="s">
        <v>28</v>
      </c>
      <c r="O69" t="s">
        <v>29</v>
      </c>
      <c r="P69" t="s">
        <v>143</v>
      </c>
      <c r="Q69" t="s">
        <v>89</v>
      </c>
      <c r="R69" t="s">
        <v>90</v>
      </c>
      <c r="S69" t="s">
        <v>91</v>
      </c>
      <c r="T69" t="s">
        <v>144</v>
      </c>
    </row>
    <row r="70" spans="1:20" x14ac:dyDescent="0.45">
      <c r="M70" s="1">
        <f>SUM(M64:M67)</f>
        <v>6.037867570559291E-2</v>
      </c>
      <c r="N70" s="1">
        <f t="shared" ref="N70:T70" si="100">SUM(N64:N67)</f>
        <v>0.11336458860073896</v>
      </c>
      <c r="O70" s="1">
        <f t="shared" si="100"/>
        <v>-0.29292663425164084</v>
      </c>
      <c r="P70" s="1">
        <f t="shared" si="100"/>
        <v>0.21932475459590237</v>
      </c>
      <c r="Q70" s="1">
        <f t="shared" si="100"/>
        <v>3.3175123052310705E-2</v>
      </c>
      <c r="R70" s="1">
        <f t="shared" si="100"/>
        <v>4.2727479838350672E-2</v>
      </c>
      <c r="S70" s="1">
        <f t="shared" si="100"/>
        <v>-0.16576970619612094</v>
      </c>
      <c r="T70" s="1">
        <f t="shared" si="100"/>
        <v>0.11290753932777689</v>
      </c>
    </row>
    <row r="71" spans="1:20" x14ac:dyDescent="0.45">
      <c r="M71" s="1"/>
      <c r="N71" s="1"/>
      <c r="O71" s="1"/>
      <c r="P71" s="1"/>
      <c r="Q71" s="1"/>
      <c r="R71" s="1"/>
      <c r="S71" s="1"/>
      <c r="T71" s="1"/>
    </row>
    <row r="72" spans="1:20" x14ac:dyDescent="0.45">
      <c r="J72" s="2" t="s">
        <v>92</v>
      </c>
      <c r="K72">
        <v>0.01</v>
      </c>
      <c r="M72" s="1">
        <f>F19-K72*M70</f>
        <v>0.49939621324294409</v>
      </c>
      <c r="N72" s="1">
        <f>F20-K72*N70</f>
        <v>9.8866354113992611E-2</v>
      </c>
      <c r="O72" s="1">
        <f>F21-K72*O70</f>
        <v>0.30292926634251638</v>
      </c>
      <c r="P72" s="1">
        <f>F22-K72*P70</f>
        <v>0.49780675245404099</v>
      </c>
      <c r="Q72" s="1">
        <f>G19-K72*Q70</f>
        <v>0.49966824876947691</v>
      </c>
      <c r="R72" s="1">
        <f>G20-K72*R70</f>
        <v>0.19957272520161651</v>
      </c>
      <c r="S72" s="1">
        <f>G21-K72*S70</f>
        <v>0.40165769706196125</v>
      </c>
      <c r="T72" s="1">
        <f>G22-K72*T70</f>
        <v>0.5988709246067222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"/>
  <sheetViews>
    <sheetView topLeftCell="A19" workbookViewId="0">
      <selection activeCell="A32" sqref="A32:Q38"/>
    </sheetView>
  </sheetViews>
  <sheetFormatPr defaultRowHeight="14.25" x14ac:dyDescent="0.45"/>
  <cols>
    <col min="4" max="4" width="9.1328125" customWidth="1"/>
    <col min="10" max="11" width="9.1328125" customWidth="1"/>
  </cols>
  <sheetData>
    <row r="1" spans="1:17" hidden="1" x14ac:dyDescent="0.45">
      <c r="C1" t="s">
        <v>0</v>
      </c>
      <c r="D1" t="s">
        <v>1</v>
      </c>
      <c r="E1" t="s">
        <v>2</v>
      </c>
      <c r="F1" t="s">
        <v>3</v>
      </c>
      <c r="L1" t="s">
        <v>0</v>
      </c>
      <c r="M1" t="s">
        <v>2</v>
      </c>
      <c r="N1" t="s">
        <v>9</v>
      </c>
    </row>
    <row r="2" spans="1:17" hidden="1" x14ac:dyDescent="0.45">
      <c r="C2">
        <v>-0.5</v>
      </c>
      <c r="D2">
        <v>0.5</v>
      </c>
      <c r="E2">
        <v>1</v>
      </c>
      <c r="F2">
        <v>-2</v>
      </c>
      <c r="L2">
        <v>-3</v>
      </c>
      <c r="M2">
        <v>1</v>
      </c>
      <c r="N2">
        <v>3</v>
      </c>
    </row>
    <row r="3" spans="1:17" hidden="1" x14ac:dyDescent="0.45"/>
    <row r="4" spans="1:17" hidden="1" x14ac:dyDescent="0.45">
      <c r="A4" t="s">
        <v>10</v>
      </c>
      <c r="B4" t="s">
        <v>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11</v>
      </c>
      <c r="J4" t="s">
        <v>6</v>
      </c>
      <c r="K4" t="s">
        <v>7</v>
      </c>
      <c r="L4" t="s">
        <v>0</v>
      </c>
      <c r="M4" t="s">
        <v>2</v>
      </c>
      <c r="N4" t="s">
        <v>9</v>
      </c>
      <c r="O4" t="s">
        <v>4</v>
      </c>
      <c r="P4" t="s">
        <v>12</v>
      </c>
    </row>
    <row r="5" spans="1:17" hidden="1" x14ac:dyDescent="0.45">
      <c r="A5">
        <v>1</v>
      </c>
      <c r="B5">
        <v>0.05</v>
      </c>
      <c r="C5">
        <f>$A5*C$2</f>
        <v>-0.5</v>
      </c>
      <c r="D5">
        <f>$A5*D$2</f>
        <v>0.5</v>
      </c>
      <c r="E5">
        <f t="shared" ref="E5:F10" si="0">$B5*E$2</f>
        <v>0.05</v>
      </c>
      <c r="F5">
        <f t="shared" si="0"/>
        <v>-0.1</v>
      </c>
      <c r="G5">
        <f>C5+E5</f>
        <v>-0.45</v>
      </c>
      <c r="H5">
        <f>F5+D5</f>
        <v>0.4</v>
      </c>
      <c r="I5">
        <v>1</v>
      </c>
      <c r="J5" s="1">
        <f>1/(1+EXP(G5))</f>
        <v>0.61063923394922204</v>
      </c>
      <c r="K5" s="1">
        <f>1/(1+EXP(H5))</f>
        <v>0.401312339887548</v>
      </c>
      <c r="L5">
        <f>I5*L$2</f>
        <v>-3</v>
      </c>
      <c r="M5" s="1">
        <f>J5*M$2</f>
        <v>0.61063923394922204</v>
      </c>
      <c r="N5" s="1">
        <f>K5*N$2</f>
        <v>1.203937019662644</v>
      </c>
      <c r="O5" s="1">
        <f>SUM(L5:N5)</f>
        <v>-1.1854237463881339</v>
      </c>
      <c r="P5" s="1">
        <f>1/(1+EXP(O5))</f>
        <v>0.7659216060479449</v>
      </c>
      <c r="Q5">
        <v>0.3</v>
      </c>
    </row>
    <row r="6" spans="1:17" hidden="1" x14ac:dyDescent="0.45">
      <c r="A6">
        <v>1</v>
      </c>
      <c r="B6">
        <v>1.05</v>
      </c>
      <c r="C6">
        <f t="shared" ref="C6:D10" si="1">$A6*C$2</f>
        <v>-0.5</v>
      </c>
      <c r="D6">
        <f t="shared" si="1"/>
        <v>0.5</v>
      </c>
      <c r="E6">
        <f t="shared" si="0"/>
        <v>1.05</v>
      </c>
      <c r="F6">
        <f t="shared" si="0"/>
        <v>-2.1</v>
      </c>
      <c r="G6">
        <f t="shared" ref="G6:G10" si="2">C6+E6</f>
        <v>0.55000000000000004</v>
      </c>
      <c r="H6">
        <f t="shared" ref="H6:H10" si="3">F6+D6</f>
        <v>-1.6</v>
      </c>
      <c r="I6">
        <v>1</v>
      </c>
      <c r="J6" s="1">
        <f t="shared" ref="J6:K10" si="4">1/(1+EXP(G6))</f>
        <v>0.36586440898919936</v>
      </c>
      <c r="K6" s="1">
        <f t="shared" si="4"/>
        <v>0.83201838513392445</v>
      </c>
      <c r="L6">
        <f t="shared" ref="L6:N10" si="5">I6*L$2</f>
        <v>-3</v>
      </c>
      <c r="M6" s="1">
        <f t="shared" si="5"/>
        <v>0.36586440898919936</v>
      </c>
      <c r="N6" s="1">
        <f t="shared" si="5"/>
        <v>2.4960551554017734</v>
      </c>
      <c r="O6" s="1">
        <f t="shared" ref="O6:O10" si="6">SUM(L6:N6)</f>
        <v>-0.1380804356090275</v>
      </c>
      <c r="P6" s="1">
        <f t="shared" ref="P6:P10" si="7">1/(1+EXP(O6))</f>
        <v>0.53446536597957894</v>
      </c>
      <c r="Q6">
        <v>0.5</v>
      </c>
    </row>
    <row r="7" spans="1:17" hidden="1" x14ac:dyDescent="0.45">
      <c r="A7">
        <v>1</v>
      </c>
      <c r="B7">
        <v>-3</v>
      </c>
      <c r="C7">
        <f t="shared" si="1"/>
        <v>-0.5</v>
      </c>
      <c r="D7">
        <f t="shared" si="1"/>
        <v>0.5</v>
      </c>
      <c r="E7">
        <f t="shared" si="0"/>
        <v>-3</v>
      </c>
      <c r="F7">
        <f t="shared" si="0"/>
        <v>6</v>
      </c>
      <c r="G7">
        <f t="shared" si="2"/>
        <v>-3.5</v>
      </c>
      <c r="H7">
        <f t="shared" si="3"/>
        <v>6.5</v>
      </c>
      <c r="I7">
        <v>1</v>
      </c>
      <c r="J7" s="1">
        <f t="shared" si="4"/>
        <v>0.97068776924864364</v>
      </c>
      <c r="K7" s="1">
        <f t="shared" si="4"/>
        <v>1.5011822567369917E-3</v>
      </c>
      <c r="L7">
        <f t="shared" si="5"/>
        <v>-3</v>
      </c>
      <c r="M7" s="1">
        <f t="shared" si="5"/>
        <v>0.97068776924864364</v>
      </c>
      <c r="N7" s="1">
        <f t="shared" si="5"/>
        <v>4.5035467702109755E-3</v>
      </c>
      <c r="O7" s="1">
        <f t="shared" si="6"/>
        <v>-2.0248086839811452</v>
      </c>
      <c r="P7" s="1">
        <f t="shared" si="7"/>
        <v>0.88337732255835577</v>
      </c>
      <c r="Q7">
        <v>0.7</v>
      </c>
    </row>
    <row r="8" spans="1:17" hidden="1" x14ac:dyDescent="0.45">
      <c r="A8">
        <v>1</v>
      </c>
      <c r="B8">
        <v>1.9</v>
      </c>
      <c r="C8">
        <f t="shared" si="1"/>
        <v>-0.5</v>
      </c>
      <c r="D8">
        <f t="shared" si="1"/>
        <v>0.5</v>
      </c>
      <c r="E8">
        <f t="shared" si="0"/>
        <v>1.9</v>
      </c>
      <c r="F8">
        <f t="shared" si="0"/>
        <v>-3.8</v>
      </c>
      <c r="G8">
        <f t="shared" si="2"/>
        <v>1.4</v>
      </c>
      <c r="H8">
        <f t="shared" si="3"/>
        <v>-3.3</v>
      </c>
      <c r="I8">
        <v>1</v>
      </c>
      <c r="J8" s="1">
        <f t="shared" si="4"/>
        <v>0.19781611144141825</v>
      </c>
      <c r="K8" s="1">
        <f t="shared" si="4"/>
        <v>0.96442881072736386</v>
      </c>
      <c r="L8">
        <f t="shared" si="5"/>
        <v>-3</v>
      </c>
      <c r="M8" s="1">
        <f t="shared" si="5"/>
        <v>0.19781611144141825</v>
      </c>
      <c r="N8" s="1">
        <f t="shared" si="5"/>
        <v>2.8932864321820917</v>
      </c>
      <c r="O8" s="1">
        <f t="shared" si="6"/>
        <v>9.1102543623510002E-2</v>
      </c>
      <c r="P8" s="1">
        <f t="shared" si="7"/>
        <v>0.47724010355940438</v>
      </c>
      <c r="Q8">
        <v>0.9</v>
      </c>
    </row>
    <row r="9" spans="1:17" hidden="1" x14ac:dyDescent="0.45">
      <c r="A9">
        <v>1</v>
      </c>
      <c r="B9">
        <v>-2.2999999999999998</v>
      </c>
      <c r="C9">
        <f t="shared" si="1"/>
        <v>-0.5</v>
      </c>
      <c r="D9">
        <f t="shared" si="1"/>
        <v>0.5</v>
      </c>
      <c r="E9">
        <f t="shared" si="0"/>
        <v>-2.2999999999999998</v>
      </c>
      <c r="F9">
        <f t="shared" si="0"/>
        <v>4.5999999999999996</v>
      </c>
      <c r="G9">
        <f t="shared" si="2"/>
        <v>-2.8</v>
      </c>
      <c r="H9">
        <f t="shared" si="3"/>
        <v>5.0999999999999996</v>
      </c>
      <c r="I9">
        <v>1</v>
      </c>
      <c r="J9" s="1">
        <f t="shared" si="4"/>
        <v>0.94267582410113127</v>
      </c>
      <c r="K9" s="1">
        <f t="shared" si="4"/>
        <v>6.0598014915841155E-3</v>
      </c>
      <c r="L9">
        <f t="shared" si="5"/>
        <v>-3</v>
      </c>
      <c r="M9" s="1">
        <f t="shared" si="5"/>
        <v>0.94267582410113127</v>
      </c>
      <c r="N9" s="1">
        <f t="shared" si="5"/>
        <v>1.8179404474752345E-2</v>
      </c>
      <c r="O9" s="1">
        <f t="shared" si="6"/>
        <v>-2.0391447714241164</v>
      </c>
      <c r="P9" s="1">
        <f t="shared" si="7"/>
        <v>0.88484615445218895</v>
      </c>
      <c r="Q9">
        <v>0.9</v>
      </c>
    </row>
    <row r="10" spans="1:17" hidden="1" x14ac:dyDescent="0.45">
      <c r="A10">
        <v>1</v>
      </c>
      <c r="B10">
        <v>0.01</v>
      </c>
      <c r="C10">
        <f t="shared" si="1"/>
        <v>-0.5</v>
      </c>
      <c r="D10">
        <f t="shared" si="1"/>
        <v>0.5</v>
      </c>
      <c r="E10">
        <f t="shared" si="0"/>
        <v>0.01</v>
      </c>
      <c r="F10">
        <f t="shared" si="0"/>
        <v>-0.02</v>
      </c>
      <c r="G10">
        <f t="shared" si="2"/>
        <v>-0.49</v>
      </c>
      <c r="H10">
        <f t="shared" si="3"/>
        <v>0.48</v>
      </c>
      <c r="I10">
        <v>1</v>
      </c>
      <c r="J10" s="1">
        <f t="shared" si="4"/>
        <v>0.62010643234309015</v>
      </c>
      <c r="K10" s="1">
        <f t="shared" si="4"/>
        <v>0.38225212523075103</v>
      </c>
      <c r="L10">
        <f t="shared" si="5"/>
        <v>-3</v>
      </c>
      <c r="M10" s="1">
        <f t="shared" si="5"/>
        <v>0.62010643234309015</v>
      </c>
      <c r="N10" s="1">
        <f t="shared" si="5"/>
        <v>1.1467563756922532</v>
      </c>
      <c r="O10" s="1">
        <f t="shared" si="6"/>
        <v>-1.2331371919646568</v>
      </c>
      <c r="P10" s="1">
        <f t="shared" si="7"/>
        <v>0.77436718451921005</v>
      </c>
      <c r="Q10">
        <v>0.9</v>
      </c>
    </row>
    <row r="12" spans="1:17" x14ac:dyDescent="0.45">
      <c r="B12" t="s">
        <v>8</v>
      </c>
      <c r="C12" t="s">
        <v>13</v>
      </c>
      <c r="E12" t="s">
        <v>14</v>
      </c>
      <c r="F12" t="s">
        <v>19</v>
      </c>
      <c r="G12" t="s">
        <v>19</v>
      </c>
      <c r="H12" t="s">
        <v>20</v>
      </c>
      <c r="J12" t="s">
        <v>15</v>
      </c>
      <c r="K12" t="s">
        <v>16</v>
      </c>
      <c r="L12" t="s">
        <v>21</v>
      </c>
    </row>
    <row r="13" spans="1:17" x14ac:dyDescent="0.45">
      <c r="B13">
        <v>0.05</v>
      </c>
      <c r="C13" s="1">
        <v>0.7659216060479449</v>
      </c>
      <c r="E13">
        <v>0</v>
      </c>
      <c r="F13">
        <v>-0.5</v>
      </c>
      <c r="G13">
        <v>0.5</v>
      </c>
      <c r="J13">
        <v>0</v>
      </c>
      <c r="K13">
        <v>-3</v>
      </c>
    </row>
    <row r="14" spans="1:17" x14ac:dyDescent="0.45">
      <c r="B14">
        <v>1.05</v>
      </c>
      <c r="C14" s="1">
        <v>0.53446536597957894</v>
      </c>
      <c r="E14">
        <v>1</v>
      </c>
      <c r="F14">
        <v>1</v>
      </c>
      <c r="G14">
        <v>-2</v>
      </c>
      <c r="J14">
        <v>1</v>
      </c>
      <c r="K14">
        <v>1</v>
      </c>
    </row>
    <row r="15" spans="1:17" x14ac:dyDescent="0.45">
      <c r="B15">
        <v>-3</v>
      </c>
      <c r="C15" s="1">
        <v>0.88337732255835577</v>
      </c>
      <c r="J15">
        <v>2</v>
      </c>
      <c r="K15">
        <v>3</v>
      </c>
    </row>
    <row r="16" spans="1:17" x14ac:dyDescent="0.45">
      <c r="B16">
        <v>1.9</v>
      </c>
      <c r="C16" s="1">
        <v>0.47724010355940438</v>
      </c>
    </row>
    <row r="17" spans="1:18" x14ac:dyDescent="0.45">
      <c r="B17">
        <v>-2.2999999999999998</v>
      </c>
      <c r="C17" s="1">
        <v>0.88484615445218895</v>
      </c>
    </row>
    <row r="18" spans="1:18" x14ac:dyDescent="0.45">
      <c r="B18">
        <v>0.01</v>
      </c>
      <c r="C18" s="1">
        <v>0.77436718451921005</v>
      </c>
    </row>
    <row r="20" spans="1:18" x14ac:dyDescent="0.45">
      <c r="C20" t="s">
        <v>0</v>
      </c>
      <c r="D20" t="s">
        <v>1</v>
      </c>
      <c r="E20" t="s">
        <v>2</v>
      </c>
      <c r="F20" t="s">
        <v>3</v>
      </c>
      <c r="L20" t="s">
        <v>0</v>
      </c>
      <c r="M20" t="s">
        <v>2</v>
      </c>
      <c r="N20" t="s">
        <v>9</v>
      </c>
    </row>
    <row r="21" spans="1:18" x14ac:dyDescent="0.45">
      <c r="C21">
        <v>1</v>
      </c>
      <c r="D21">
        <v>-2</v>
      </c>
      <c r="E21">
        <v>4</v>
      </c>
      <c r="F21">
        <v>2</v>
      </c>
      <c r="L21">
        <v>6.25E-2</v>
      </c>
      <c r="M21">
        <v>-0.2621</v>
      </c>
      <c r="N21">
        <v>-0.53700000000000003</v>
      </c>
    </row>
    <row r="23" spans="1:18" x14ac:dyDescent="0.45">
      <c r="A23" t="s">
        <v>10</v>
      </c>
      <c r="B23" t="s">
        <v>8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 t="s">
        <v>5</v>
      </c>
      <c r="I23" t="s">
        <v>11</v>
      </c>
      <c r="J23" t="s">
        <v>6</v>
      </c>
      <c r="K23" t="s">
        <v>7</v>
      </c>
      <c r="L23" t="s">
        <v>0</v>
      </c>
      <c r="M23" t="s">
        <v>2</v>
      </c>
      <c r="N23" t="s">
        <v>9</v>
      </c>
      <c r="O23" t="s">
        <v>4</v>
      </c>
      <c r="P23" t="s">
        <v>24</v>
      </c>
      <c r="Q23" t="s">
        <v>13</v>
      </c>
      <c r="R23" t="s">
        <v>22</v>
      </c>
    </row>
    <row r="24" spans="1:18" x14ac:dyDescent="0.45">
      <c r="A24">
        <v>1</v>
      </c>
      <c r="B24">
        <v>0.5</v>
      </c>
      <c r="C24">
        <f t="shared" ref="C24:D29" si="8">$A24*C$21</f>
        <v>1</v>
      </c>
      <c r="D24">
        <f t="shared" si="8"/>
        <v>-2</v>
      </c>
      <c r="E24">
        <f>$B24*E$21</f>
        <v>2</v>
      </c>
      <c r="F24">
        <f>$B24*F$21</f>
        <v>1</v>
      </c>
      <c r="G24">
        <f>C24+E24</f>
        <v>3</v>
      </c>
      <c r="H24">
        <f>F24+D24</f>
        <v>-1</v>
      </c>
      <c r="I24">
        <v>1</v>
      </c>
      <c r="J24" s="1">
        <f>1/(1+EXP(G24))</f>
        <v>4.7425873177566781E-2</v>
      </c>
      <c r="K24" s="1">
        <f>1/(1+EXP(H24))</f>
        <v>0.7310585786300049</v>
      </c>
      <c r="L24">
        <f>I24*L$21</f>
        <v>6.25E-2</v>
      </c>
      <c r="M24" s="1">
        <f>J24*M$21</f>
        <v>-1.2430321359840252E-2</v>
      </c>
      <c r="N24" s="1">
        <f>K24*N$21</f>
        <v>-0.39257845672431263</v>
      </c>
      <c r="O24" s="1">
        <f>SUM(L24:N24)</f>
        <v>-0.34250877808415287</v>
      </c>
      <c r="P24" s="1">
        <f>1/(1+EXP(O24))</f>
        <v>0.58479980611709614</v>
      </c>
      <c r="Q24" s="1">
        <v>0.7659216060479449</v>
      </c>
      <c r="R24" s="1">
        <f>P24-Q24</f>
        <v>-0.18112179993084876</v>
      </c>
    </row>
    <row r="25" spans="1:18" x14ac:dyDescent="0.45">
      <c r="A25">
        <v>1</v>
      </c>
      <c r="B25">
        <v>1</v>
      </c>
      <c r="C25">
        <f t="shared" si="8"/>
        <v>1</v>
      </c>
      <c r="D25">
        <f t="shared" si="8"/>
        <v>-2</v>
      </c>
      <c r="E25">
        <f t="shared" ref="E25:F29" si="9">$B25*E$21</f>
        <v>4</v>
      </c>
      <c r="F25">
        <f t="shared" si="9"/>
        <v>2</v>
      </c>
      <c r="G25">
        <f t="shared" ref="G25:G29" si="10">C25+E25</f>
        <v>5</v>
      </c>
      <c r="H25">
        <f t="shared" ref="H25:H29" si="11">F25+D25</f>
        <v>0</v>
      </c>
      <c r="I25">
        <v>1</v>
      </c>
      <c r="J25" s="1">
        <f t="shared" ref="J25:K29" si="12">1/(1+EXP(G25))</f>
        <v>6.6928509242848554E-3</v>
      </c>
      <c r="K25" s="1">
        <f t="shared" si="12"/>
        <v>0.5</v>
      </c>
      <c r="L25">
        <f t="shared" ref="L25:N29" si="13">I25*L$21</f>
        <v>6.25E-2</v>
      </c>
      <c r="M25" s="1">
        <f t="shared" si="13"/>
        <v>-1.7541962272550607E-3</v>
      </c>
      <c r="N25" s="1">
        <f t="shared" si="13"/>
        <v>-0.26850000000000002</v>
      </c>
      <c r="O25" s="1">
        <f t="shared" ref="O25:O29" si="14">SUM(L25:N25)</f>
        <v>-0.20775419622725508</v>
      </c>
      <c r="P25" s="1">
        <f t="shared" ref="P25:P29" si="15">1/(1+EXP(O25))</f>
        <v>0.55175253840606753</v>
      </c>
      <c r="Q25" s="1">
        <v>0.53446536597957894</v>
      </c>
      <c r="R25" s="1">
        <f t="shared" ref="R25:R29" si="16">P25-Q25</f>
        <v>1.7287172426488584E-2</v>
      </c>
    </row>
    <row r="26" spans="1:18" x14ac:dyDescent="0.45">
      <c r="A26">
        <v>1</v>
      </c>
      <c r="B26">
        <v>2</v>
      </c>
      <c r="C26">
        <f t="shared" si="8"/>
        <v>1</v>
      </c>
      <c r="D26">
        <f t="shared" si="8"/>
        <v>-2</v>
      </c>
      <c r="E26">
        <f t="shared" si="9"/>
        <v>8</v>
      </c>
      <c r="F26">
        <f t="shared" si="9"/>
        <v>4</v>
      </c>
      <c r="G26">
        <f t="shared" si="10"/>
        <v>9</v>
      </c>
      <c r="H26">
        <f t="shared" si="11"/>
        <v>2</v>
      </c>
      <c r="I26">
        <v>1</v>
      </c>
      <c r="J26" s="1">
        <f t="shared" si="12"/>
        <v>1.2339457598623172E-4</v>
      </c>
      <c r="K26" s="1">
        <f t="shared" si="12"/>
        <v>0.11920292202211755</v>
      </c>
      <c r="L26">
        <f t="shared" si="13"/>
        <v>6.25E-2</v>
      </c>
      <c r="M26" s="1">
        <f t="shared" si="13"/>
        <v>-3.2341718365991334E-5</v>
      </c>
      <c r="N26" s="1">
        <f t="shared" si="13"/>
        <v>-6.401196912587713E-2</v>
      </c>
      <c r="O26" s="1">
        <f t="shared" si="14"/>
        <v>-1.54431084424312E-3</v>
      </c>
      <c r="P26" s="1">
        <f t="shared" si="15"/>
        <v>0.50038607763433118</v>
      </c>
      <c r="Q26" s="1">
        <v>0.88337732255835577</v>
      </c>
      <c r="R26" s="1">
        <f t="shared" si="16"/>
        <v>-0.38299124492402459</v>
      </c>
    </row>
    <row r="27" spans="1:18" x14ac:dyDescent="0.45">
      <c r="A27">
        <v>1</v>
      </c>
      <c r="B27">
        <v>3</v>
      </c>
      <c r="C27">
        <f t="shared" si="8"/>
        <v>1</v>
      </c>
      <c r="D27">
        <f t="shared" si="8"/>
        <v>-2</v>
      </c>
      <c r="E27">
        <f t="shared" si="9"/>
        <v>12</v>
      </c>
      <c r="F27">
        <f t="shared" si="9"/>
        <v>6</v>
      </c>
      <c r="G27">
        <f t="shared" si="10"/>
        <v>13</v>
      </c>
      <c r="H27">
        <f t="shared" si="11"/>
        <v>4</v>
      </c>
      <c r="I27">
        <v>1</v>
      </c>
      <c r="J27" s="1">
        <f t="shared" si="12"/>
        <v>2.2603242979035746E-6</v>
      </c>
      <c r="K27" s="1">
        <f t="shared" si="12"/>
        <v>1.7986209962091559E-2</v>
      </c>
      <c r="L27">
        <f t="shared" si="13"/>
        <v>6.25E-2</v>
      </c>
      <c r="M27" s="1">
        <f t="shared" si="13"/>
        <v>-5.9243099848052691E-7</v>
      </c>
      <c r="N27" s="1">
        <f t="shared" si="13"/>
        <v>-9.6585947496431682E-3</v>
      </c>
      <c r="O27" s="1">
        <f t="shared" si="14"/>
        <v>5.2840812819358353E-2</v>
      </c>
      <c r="P27" s="1">
        <f t="shared" si="15"/>
        <v>0.4867928696778917</v>
      </c>
      <c r="Q27" s="1">
        <v>0.47724010355940438</v>
      </c>
      <c r="R27" s="1">
        <f t="shared" si="16"/>
        <v>9.5527661184873214E-3</v>
      </c>
    </row>
    <row r="28" spans="1:18" x14ac:dyDescent="0.45">
      <c r="A28">
        <v>1</v>
      </c>
      <c r="B28">
        <v>1.2</v>
      </c>
      <c r="C28">
        <f t="shared" si="8"/>
        <v>1</v>
      </c>
      <c r="D28">
        <f t="shared" si="8"/>
        <v>-2</v>
      </c>
      <c r="E28">
        <f t="shared" si="9"/>
        <v>4.8</v>
      </c>
      <c r="F28">
        <f t="shared" si="9"/>
        <v>2.4</v>
      </c>
      <c r="G28">
        <f t="shared" si="10"/>
        <v>5.8</v>
      </c>
      <c r="H28">
        <f t="shared" si="11"/>
        <v>0.39999999999999991</v>
      </c>
      <c r="I28">
        <v>1</v>
      </c>
      <c r="J28" s="1">
        <f t="shared" si="12"/>
        <v>3.0184163247084241E-3</v>
      </c>
      <c r="K28" s="1">
        <f t="shared" si="12"/>
        <v>0.401312339887548</v>
      </c>
      <c r="L28">
        <f t="shared" si="13"/>
        <v>6.25E-2</v>
      </c>
      <c r="M28" s="1">
        <f t="shared" si="13"/>
        <v>-7.9112691870607797E-4</v>
      </c>
      <c r="N28" s="1">
        <f t="shared" si="13"/>
        <v>-0.21550472651961328</v>
      </c>
      <c r="O28" s="1">
        <f t="shared" si="14"/>
        <v>-0.15379585343831936</v>
      </c>
      <c r="P28" s="1">
        <f t="shared" si="15"/>
        <v>0.53837335555288979</v>
      </c>
      <c r="Q28" s="1">
        <v>0.88484615445218895</v>
      </c>
      <c r="R28" s="1">
        <f t="shared" si="16"/>
        <v>-0.34647279889929916</v>
      </c>
    </row>
    <row r="29" spans="1:18" x14ac:dyDescent="0.45">
      <c r="A29">
        <v>1</v>
      </c>
      <c r="B29">
        <v>2.2999999999999998</v>
      </c>
      <c r="C29">
        <f t="shared" si="8"/>
        <v>1</v>
      </c>
      <c r="D29">
        <f t="shared" si="8"/>
        <v>-2</v>
      </c>
      <c r="E29">
        <f t="shared" si="9"/>
        <v>9.1999999999999993</v>
      </c>
      <c r="F29">
        <f t="shared" si="9"/>
        <v>4.5999999999999996</v>
      </c>
      <c r="G29">
        <f t="shared" si="10"/>
        <v>10.199999999999999</v>
      </c>
      <c r="H29">
        <f t="shared" si="11"/>
        <v>2.5999999999999996</v>
      </c>
      <c r="I29">
        <v>1</v>
      </c>
      <c r="J29" s="1">
        <f t="shared" si="12"/>
        <v>3.7168937102889469E-5</v>
      </c>
      <c r="K29" s="1">
        <f t="shared" si="12"/>
        <v>6.9138420343346843E-2</v>
      </c>
      <c r="L29">
        <f t="shared" si="13"/>
        <v>6.25E-2</v>
      </c>
      <c r="M29" s="1">
        <f t="shared" si="13"/>
        <v>-9.7419784146673297E-6</v>
      </c>
      <c r="N29" s="1">
        <f t="shared" si="13"/>
        <v>-3.7127331724377259E-2</v>
      </c>
      <c r="O29" s="1">
        <f t="shared" si="14"/>
        <v>2.5362926297208072E-2</v>
      </c>
      <c r="P29" s="1">
        <f t="shared" si="15"/>
        <v>0.49365960830827726</v>
      </c>
      <c r="Q29" s="1">
        <v>0.77436718451921005</v>
      </c>
      <c r="R29" s="1">
        <f t="shared" si="16"/>
        <v>-0.28070757621093279</v>
      </c>
    </row>
    <row r="32" spans="1:18" x14ac:dyDescent="0.45">
      <c r="K32" s="2" t="s">
        <v>36</v>
      </c>
      <c r="L32">
        <v>0.5</v>
      </c>
    </row>
    <row r="34" spans="1:17" x14ac:dyDescent="0.45">
      <c r="E34" s="3" t="s">
        <v>26</v>
      </c>
    </row>
    <row r="35" spans="1:17" x14ac:dyDescent="0.45">
      <c r="A35" t="s">
        <v>24</v>
      </c>
      <c r="B35" t="s">
        <v>13</v>
      </c>
      <c r="C35" t="s">
        <v>22</v>
      </c>
      <c r="D35" t="s">
        <v>25</v>
      </c>
      <c r="E35" s="2" t="s">
        <v>23</v>
      </c>
      <c r="F35" t="s">
        <v>11</v>
      </c>
      <c r="G35" t="s">
        <v>6</v>
      </c>
      <c r="H35" t="s">
        <v>7</v>
      </c>
      <c r="I35" t="s">
        <v>30</v>
      </c>
      <c r="J35" t="s">
        <v>31</v>
      </c>
      <c r="K35" t="s">
        <v>32</v>
      </c>
      <c r="L35" t="s">
        <v>27</v>
      </c>
      <c r="M35" t="s">
        <v>28</v>
      </c>
      <c r="N35" t="s">
        <v>29</v>
      </c>
      <c r="O35" t="s">
        <v>33</v>
      </c>
      <c r="P35" t="s">
        <v>34</v>
      </c>
      <c r="Q35" t="s">
        <v>35</v>
      </c>
    </row>
    <row r="36" spans="1:17" x14ac:dyDescent="0.45">
      <c r="A36" s="1">
        <v>0.42909999999999998</v>
      </c>
      <c r="B36" s="1">
        <v>0.9</v>
      </c>
      <c r="C36" s="1">
        <f>A36-B36</f>
        <v>-0.47090000000000004</v>
      </c>
      <c r="D36" s="1">
        <f>A36*(1-A36)</f>
        <v>0.24497318999999998</v>
      </c>
      <c r="E36" s="1">
        <f>C36*D36</f>
        <v>-0.115357875171</v>
      </c>
      <c r="F36">
        <v>1</v>
      </c>
      <c r="G36">
        <v>0.16489999999999999</v>
      </c>
      <c r="H36">
        <v>0.4728</v>
      </c>
      <c r="I36">
        <f t="shared" ref="I36:K38" si="17">$E36*F36</f>
        <v>-0.115357875171</v>
      </c>
      <c r="J36">
        <f t="shared" si="17"/>
        <v>-1.90225136156979E-2</v>
      </c>
      <c r="K36">
        <f t="shared" si="17"/>
        <v>-5.45412033808488E-2</v>
      </c>
      <c r="L36">
        <f>I36</f>
        <v>-0.115357875171</v>
      </c>
      <c r="M36">
        <f>J36</f>
        <v>-1.90225136156979E-2</v>
      </c>
      <c r="N36">
        <f>K36</f>
        <v>-5.45412033808488E-2</v>
      </c>
    </row>
    <row r="37" spans="1:17" x14ac:dyDescent="0.45">
      <c r="A37" s="1">
        <v>0.309</v>
      </c>
      <c r="B37" s="1">
        <v>0.1</v>
      </c>
      <c r="C37" s="1">
        <f t="shared" ref="C37:C38" si="18">A37-B37</f>
        <v>0.20899999999999999</v>
      </c>
      <c r="D37" s="1">
        <f t="shared" ref="D37:D38" si="19">A37*(1-A37)</f>
        <v>0.21351900000000001</v>
      </c>
      <c r="E37" s="1">
        <f t="shared" ref="E37:E38" si="20">C37*D37</f>
        <v>4.4625471E-2</v>
      </c>
      <c r="F37">
        <v>1</v>
      </c>
      <c r="G37">
        <v>0.35949999999999999</v>
      </c>
      <c r="H37">
        <v>0.58340000000000003</v>
      </c>
      <c r="I37">
        <f t="shared" si="17"/>
        <v>4.4625471E-2</v>
      </c>
      <c r="J37">
        <f t="shared" si="17"/>
        <v>1.6042856824500001E-2</v>
      </c>
      <c r="K37">
        <f t="shared" si="17"/>
        <v>2.6034499781400003E-2</v>
      </c>
      <c r="L37">
        <f>L36+I37</f>
        <v>-7.0732404171000005E-2</v>
      </c>
      <c r="M37">
        <f t="shared" ref="M37:N38" si="21">M36+J37</f>
        <v>-2.9796567911978995E-3</v>
      </c>
      <c r="N37">
        <f>N36+K37</f>
        <v>-2.8506703599448797E-2</v>
      </c>
    </row>
    <row r="38" spans="1:17" x14ac:dyDescent="0.45">
      <c r="A38" s="1">
        <v>0.30769999999999997</v>
      </c>
      <c r="B38" s="1">
        <v>0.1</v>
      </c>
      <c r="C38" s="1">
        <f t="shared" si="18"/>
        <v>0.20769999999999997</v>
      </c>
      <c r="D38" s="1">
        <f t="shared" si="19"/>
        <v>0.21302071</v>
      </c>
      <c r="E38" s="1">
        <f t="shared" si="20"/>
        <v>4.4244401466999997E-2</v>
      </c>
      <c r="F38">
        <v>1</v>
      </c>
      <c r="G38">
        <v>0.3054</v>
      </c>
      <c r="H38">
        <v>0.62109999999999999</v>
      </c>
      <c r="I38">
        <f t="shared" si="17"/>
        <v>4.4244401466999997E-2</v>
      </c>
      <c r="J38">
        <f t="shared" si="17"/>
        <v>1.3512240208021799E-2</v>
      </c>
      <c r="K38">
        <f t="shared" si="17"/>
        <v>2.7480197751153696E-2</v>
      </c>
      <c r="L38">
        <f t="shared" ref="L38" si="22">L37+I38</f>
        <v>-2.6488002704000008E-2</v>
      </c>
      <c r="M38">
        <f t="shared" si="21"/>
        <v>1.05325834168239E-2</v>
      </c>
      <c r="N38">
        <f t="shared" si="21"/>
        <v>-1.0265058482951013E-3</v>
      </c>
      <c r="O38" s="1">
        <f>L$21-$L$32*L38</f>
        <v>7.5744001352000004E-2</v>
      </c>
      <c r="P38" s="1">
        <f>M$21-$L$32*M38</f>
        <v>-0.26736629170841197</v>
      </c>
      <c r="Q38" s="1">
        <f t="shared" ref="Q38" si="23">N$21-$L$32*N38</f>
        <v>-0.53648674707585253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56"/>
  <sheetViews>
    <sheetView topLeftCell="A13" workbookViewId="0">
      <selection activeCell="A33" sqref="A33:Q42"/>
    </sheetView>
  </sheetViews>
  <sheetFormatPr defaultRowHeight="14.25" x14ac:dyDescent="0.45"/>
  <cols>
    <col min="4" max="4" width="9.1328125" customWidth="1"/>
    <col min="10" max="11" width="9.1328125" customWidth="1"/>
  </cols>
  <sheetData>
    <row r="2" spans="1:16" x14ac:dyDescent="0.45">
      <c r="C2" t="s">
        <v>0</v>
      </c>
      <c r="D2" t="s">
        <v>1</v>
      </c>
      <c r="E2" t="s">
        <v>2</v>
      </c>
      <c r="F2" t="s">
        <v>3</v>
      </c>
      <c r="L2" t="s">
        <v>0</v>
      </c>
      <c r="M2" t="s">
        <v>2</v>
      </c>
      <c r="N2" t="s">
        <v>9</v>
      </c>
    </row>
    <row r="3" spans="1:16" x14ac:dyDescent="0.45">
      <c r="C3">
        <v>-0.5</v>
      </c>
      <c r="D3">
        <v>0.5</v>
      </c>
      <c r="E3">
        <v>1</v>
      </c>
      <c r="F3">
        <v>-2</v>
      </c>
      <c r="L3">
        <v>-3</v>
      </c>
      <c r="M3">
        <v>1</v>
      </c>
      <c r="N3">
        <v>3</v>
      </c>
    </row>
    <row r="5" spans="1:16" x14ac:dyDescent="0.45">
      <c r="A5" t="s">
        <v>10</v>
      </c>
      <c r="B5" t="s">
        <v>8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11</v>
      </c>
      <c r="J5" t="s">
        <v>6</v>
      </c>
      <c r="K5" t="s">
        <v>7</v>
      </c>
      <c r="L5" t="s">
        <v>0</v>
      </c>
      <c r="M5" t="s">
        <v>2</v>
      </c>
      <c r="N5" t="s">
        <v>9</v>
      </c>
      <c r="O5" t="s">
        <v>4</v>
      </c>
      <c r="P5" t="s">
        <v>12</v>
      </c>
    </row>
    <row r="6" spans="1:16" x14ac:dyDescent="0.45">
      <c r="A6">
        <v>1</v>
      </c>
      <c r="B6">
        <v>0.05</v>
      </c>
      <c r="C6">
        <f>$A6*C$3</f>
        <v>-0.5</v>
      </c>
      <c r="D6">
        <f>$A6*D$3</f>
        <v>0.5</v>
      </c>
      <c r="E6">
        <f t="shared" ref="E6:F11" si="0">$B6*E$3</f>
        <v>0.05</v>
      </c>
      <c r="F6">
        <f t="shared" si="0"/>
        <v>-0.1</v>
      </c>
      <c r="G6">
        <f>C6+E6</f>
        <v>-0.45</v>
      </c>
      <c r="H6">
        <f>F6+D6</f>
        <v>0.4</v>
      </c>
      <c r="I6">
        <v>1</v>
      </c>
      <c r="J6" s="1">
        <f>1/(1+EXP(-G6))</f>
        <v>0.38936076605077802</v>
      </c>
      <c r="K6" s="1">
        <f>1/(1+EXP(-H6))</f>
        <v>0.598687660112452</v>
      </c>
      <c r="L6">
        <f>I6*L$3</f>
        <v>-3</v>
      </c>
      <c r="M6" s="1">
        <f>J6*M$3</f>
        <v>0.38936076605077802</v>
      </c>
      <c r="N6" s="1">
        <f>K6*N$3</f>
        <v>1.796062980337356</v>
      </c>
      <c r="O6" s="1">
        <f>SUM(L6:N6)</f>
        <v>-0.81457625361186614</v>
      </c>
      <c r="P6" s="1">
        <f>1/(1+EXP(O6))</f>
        <v>0.69308381794664964</v>
      </c>
    </row>
    <row r="7" spans="1:16" x14ac:dyDescent="0.45">
      <c r="A7">
        <v>1</v>
      </c>
      <c r="B7">
        <v>1.05</v>
      </c>
      <c r="C7">
        <f t="shared" ref="C7:D11" si="1">$A7*C$3</f>
        <v>-0.5</v>
      </c>
      <c r="D7">
        <f t="shared" si="1"/>
        <v>0.5</v>
      </c>
      <c r="E7">
        <f t="shared" si="0"/>
        <v>1.05</v>
      </c>
      <c r="F7">
        <f t="shared" si="0"/>
        <v>-2.1</v>
      </c>
      <c r="G7">
        <f t="shared" ref="G7:G9" si="2">C7+E7</f>
        <v>0.55000000000000004</v>
      </c>
      <c r="H7">
        <f t="shared" ref="H7:H9" si="3">F7+D7</f>
        <v>-1.6</v>
      </c>
      <c r="I7">
        <v>1</v>
      </c>
      <c r="J7" s="1">
        <f t="shared" ref="J7:J11" si="4">1/(1+EXP(-G7))</f>
        <v>0.63413559101080075</v>
      </c>
      <c r="K7" s="1">
        <f t="shared" ref="K7:K11" si="5">1/(1+EXP(-H7))</f>
        <v>0.16798161486607552</v>
      </c>
      <c r="L7">
        <f t="shared" ref="L7:N9" si="6">I7*L$3</f>
        <v>-3</v>
      </c>
      <c r="M7" s="1">
        <f t="shared" si="6"/>
        <v>0.63413559101080075</v>
      </c>
      <c r="N7" s="1">
        <f t="shared" si="6"/>
        <v>0.50394484459822653</v>
      </c>
      <c r="O7" s="1">
        <f t="shared" ref="O7:O9" si="7">SUM(L7:N7)</f>
        <v>-1.8619195643909725</v>
      </c>
      <c r="P7" s="1">
        <f t="shared" ref="P7:P11" si="8">1/(1+EXP(O7))</f>
        <v>0.86552053205428647</v>
      </c>
    </row>
    <row r="8" spans="1:16" x14ac:dyDescent="0.45">
      <c r="A8">
        <v>1</v>
      </c>
      <c r="B8">
        <v>-3</v>
      </c>
      <c r="C8">
        <f t="shared" si="1"/>
        <v>-0.5</v>
      </c>
      <c r="D8">
        <f t="shared" si="1"/>
        <v>0.5</v>
      </c>
      <c r="E8">
        <f t="shared" si="0"/>
        <v>-3</v>
      </c>
      <c r="F8">
        <f t="shared" si="0"/>
        <v>6</v>
      </c>
      <c r="G8">
        <f t="shared" si="2"/>
        <v>-3.5</v>
      </c>
      <c r="H8">
        <f t="shared" si="3"/>
        <v>6.5</v>
      </c>
      <c r="I8">
        <v>1</v>
      </c>
      <c r="J8" s="1">
        <f t="shared" si="4"/>
        <v>2.9312230751356319E-2</v>
      </c>
      <c r="K8" s="1">
        <f t="shared" si="5"/>
        <v>0.99849881774326299</v>
      </c>
      <c r="L8">
        <f t="shared" si="6"/>
        <v>-3</v>
      </c>
      <c r="M8" s="1">
        <f t="shared" si="6"/>
        <v>2.9312230751356319E-2</v>
      </c>
      <c r="N8" s="1">
        <f t="shared" si="6"/>
        <v>2.995496453229789</v>
      </c>
      <c r="O8" s="1">
        <f t="shared" si="7"/>
        <v>2.4808683981145219E-2</v>
      </c>
      <c r="P8" s="1">
        <f t="shared" si="8"/>
        <v>0.4937981470897323</v>
      </c>
    </row>
    <row r="9" spans="1:16" x14ac:dyDescent="0.45">
      <c r="A9">
        <v>1</v>
      </c>
      <c r="B9">
        <v>1.9</v>
      </c>
      <c r="C9">
        <f t="shared" si="1"/>
        <v>-0.5</v>
      </c>
      <c r="D9">
        <f t="shared" si="1"/>
        <v>0.5</v>
      </c>
      <c r="E9">
        <f t="shared" si="0"/>
        <v>1.9</v>
      </c>
      <c r="F9">
        <f t="shared" si="0"/>
        <v>-3.8</v>
      </c>
      <c r="G9">
        <f t="shared" si="2"/>
        <v>1.4</v>
      </c>
      <c r="H9">
        <f t="shared" si="3"/>
        <v>-3.3</v>
      </c>
      <c r="I9">
        <v>1</v>
      </c>
      <c r="J9" s="1">
        <f t="shared" si="4"/>
        <v>0.80218388855858169</v>
      </c>
      <c r="K9" s="1">
        <f t="shared" si="5"/>
        <v>3.5571189272636181E-2</v>
      </c>
      <c r="L9">
        <f t="shared" si="6"/>
        <v>-3</v>
      </c>
      <c r="M9" s="1">
        <f t="shared" si="6"/>
        <v>0.80218388855858169</v>
      </c>
      <c r="N9" s="1">
        <f t="shared" si="6"/>
        <v>0.10671356781790854</v>
      </c>
      <c r="O9" s="1">
        <f t="shared" si="7"/>
        <v>-2.0911025436235096</v>
      </c>
      <c r="P9" s="1">
        <f t="shared" si="8"/>
        <v>0.89003538064313603</v>
      </c>
    </row>
    <row r="10" spans="1:16" x14ac:dyDescent="0.45">
      <c r="A10">
        <v>1</v>
      </c>
      <c r="B10">
        <v>-2.2999999999999998</v>
      </c>
      <c r="C10">
        <f t="shared" si="1"/>
        <v>-0.5</v>
      </c>
      <c r="D10">
        <f t="shared" si="1"/>
        <v>0.5</v>
      </c>
      <c r="E10">
        <f t="shared" si="0"/>
        <v>-2.2999999999999998</v>
      </c>
      <c r="F10">
        <f t="shared" si="0"/>
        <v>4.5999999999999996</v>
      </c>
      <c r="G10">
        <f t="shared" ref="G10:G11" si="9">C10+E10</f>
        <v>-2.8</v>
      </c>
      <c r="H10">
        <f t="shared" ref="H10:H11" si="10">F10+D10</f>
        <v>5.0999999999999996</v>
      </c>
      <c r="I10">
        <v>1</v>
      </c>
      <c r="J10" s="1">
        <f t="shared" si="4"/>
        <v>5.7324175898868755E-2</v>
      </c>
      <c r="K10" s="1">
        <f t="shared" si="5"/>
        <v>0.99394019850841575</v>
      </c>
      <c r="L10">
        <f t="shared" ref="L10:L11" si="11">I10*L$3</f>
        <v>-3</v>
      </c>
      <c r="M10" s="1">
        <f t="shared" ref="M10:M11" si="12">J10*M$3</f>
        <v>5.7324175898868755E-2</v>
      </c>
      <c r="N10" s="1">
        <f t="shared" ref="N10:N11" si="13">K10*N$3</f>
        <v>2.9818205955252473</v>
      </c>
      <c r="O10" s="1">
        <f t="shared" ref="O10:O11" si="14">SUM(L10:N10)</f>
        <v>3.9144771424115987E-2</v>
      </c>
      <c r="P10" s="1">
        <f t="shared" si="8"/>
        <v>0.49021505657850256</v>
      </c>
    </row>
    <row r="11" spans="1:16" x14ac:dyDescent="0.45">
      <c r="A11">
        <v>1</v>
      </c>
      <c r="B11">
        <v>0.01</v>
      </c>
      <c r="C11">
        <f t="shared" si="1"/>
        <v>-0.5</v>
      </c>
      <c r="D11">
        <f t="shared" si="1"/>
        <v>0.5</v>
      </c>
      <c r="E11">
        <f t="shared" si="0"/>
        <v>0.01</v>
      </c>
      <c r="F11">
        <f t="shared" si="0"/>
        <v>-0.02</v>
      </c>
      <c r="G11">
        <f t="shared" si="9"/>
        <v>-0.49</v>
      </c>
      <c r="H11">
        <f t="shared" si="10"/>
        <v>0.48</v>
      </c>
      <c r="I11">
        <v>1</v>
      </c>
      <c r="J11" s="1">
        <f t="shared" si="4"/>
        <v>0.3798935676569099</v>
      </c>
      <c r="K11" s="1">
        <f t="shared" si="5"/>
        <v>0.61774787476924897</v>
      </c>
      <c r="L11">
        <f t="shared" si="11"/>
        <v>-3</v>
      </c>
      <c r="M11" s="1">
        <f t="shared" si="12"/>
        <v>0.3798935676569099</v>
      </c>
      <c r="N11" s="1">
        <f t="shared" si="13"/>
        <v>1.8532436243077468</v>
      </c>
      <c r="O11" s="1">
        <f t="shared" si="14"/>
        <v>-0.76686280803534324</v>
      </c>
      <c r="P11" s="1">
        <f t="shared" si="8"/>
        <v>0.68284186572778804</v>
      </c>
    </row>
    <row r="13" spans="1:16" x14ac:dyDescent="0.45">
      <c r="B13" t="s">
        <v>8</v>
      </c>
      <c r="C13" t="s">
        <v>13</v>
      </c>
      <c r="E13" t="s">
        <v>14</v>
      </c>
      <c r="F13" t="s">
        <v>19</v>
      </c>
      <c r="G13" t="s">
        <v>19</v>
      </c>
      <c r="H13" t="s">
        <v>20</v>
      </c>
      <c r="J13" t="s">
        <v>15</v>
      </c>
      <c r="K13" t="s">
        <v>16</v>
      </c>
      <c r="L13" t="s">
        <v>21</v>
      </c>
    </row>
    <row r="14" spans="1:16" x14ac:dyDescent="0.45">
      <c r="B14">
        <v>0.05</v>
      </c>
      <c r="C14" s="1">
        <v>0.7659216060479449</v>
      </c>
      <c r="E14">
        <v>0</v>
      </c>
      <c r="F14">
        <v>-0.5</v>
      </c>
      <c r="G14">
        <v>0.5</v>
      </c>
      <c r="J14">
        <v>0</v>
      </c>
      <c r="K14">
        <v>-3</v>
      </c>
    </row>
    <row r="15" spans="1:16" x14ac:dyDescent="0.45">
      <c r="B15">
        <v>1.05</v>
      </c>
      <c r="C15" s="1">
        <v>0.53446536597957894</v>
      </c>
      <c r="E15">
        <v>1</v>
      </c>
      <c r="F15">
        <v>1</v>
      </c>
      <c r="G15">
        <v>-2</v>
      </c>
      <c r="J15">
        <v>1</v>
      </c>
      <c r="K15">
        <v>1</v>
      </c>
    </row>
    <row r="16" spans="1:16" x14ac:dyDescent="0.45">
      <c r="B16">
        <v>-3</v>
      </c>
      <c r="C16" s="1">
        <v>0.88337732255835577</v>
      </c>
      <c r="J16">
        <v>2</v>
      </c>
      <c r="K16">
        <v>3</v>
      </c>
    </row>
    <row r="17" spans="1:20" x14ac:dyDescent="0.45">
      <c r="B17">
        <v>1.9</v>
      </c>
      <c r="C17" s="1">
        <v>0.47724010355940438</v>
      </c>
    </row>
    <row r="18" spans="1:20" x14ac:dyDescent="0.45">
      <c r="B18">
        <v>-2.2999999999999998</v>
      </c>
      <c r="C18" s="1">
        <v>0.88484615445218895</v>
      </c>
    </row>
    <row r="19" spans="1:20" x14ac:dyDescent="0.45">
      <c r="B19">
        <v>0.01</v>
      </c>
      <c r="C19" s="1">
        <v>0.77436718451921005</v>
      </c>
    </row>
    <row r="21" spans="1:20" x14ac:dyDescent="0.45">
      <c r="C21" t="s">
        <v>0</v>
      </c>
      <c r="D21" t="s">
        <v>1</v>
      </c>
      <c r="E21" t="s">
        <v>2</v>
      </c>
      <c r="F21" t="s">
        <v>3</v>
      </c>
      <c r="L21" t="s">
        <v>0</v>
      </c>
      <c r="M21" t="s">
        <v>2</v>
      </c>
      <c r="N21" t="s">
        <v>9</v>
      </c>
    </row>
    <row r="22" spans="1:20" x14ac:dyDescent="0.45">
      <c r="C22">
        <v>1</v>
      </c>
      <c r="D22">
        <v>-2</v>
      </c>
      <c r="E22">
        <v>4</v>
      </c>
      <c r="F22">
        <v>2</v>
      </c>
      <c r="L22">
        <v>0.5</v>
      </c>
      <c r="M22">
        <v>2</v>
      </c>
      <c r="N22">
        <v>3</v>
      </c>
    </row>
    <row r="24" spans="1:20" x14ac:dyDescent="0.45">
      <c r="A24" t="s">
        <v>10</v>
      </c>
      <c r="B24" t="s">
        <v>8</v>
      </c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I24" t="s">
        <v>11</v>
      </c>
      <c r="J24" t="s">
        <v>6</v>
      </c>
      <c r="K24" t="s">
        <v>7</v>
      </c>
      <c r="L24" t="s">
        <v>0</v>
      </c>
      <c r="M24" t="s">
        <v>2</v>
      </c>
      <c r="N24" t="s">
        <v>9</v>
      </c>
      <c r="O24" t="s">
        <v>4</v>
      </c>
      <c r="P24" t="s">
        <v>24</v>
      </c>
      <c r="Q24" t="s">
        <v>13</v>
      </c>
      <c r="R24" t="s">
        <v>22</v>
      </c>
      <c r="S24" t="s">
        <v>37</v>
      </c>
      <c r="T24" t="s">
        <v>38</v>
      </c>
    </row>
    <row r="25" spans="1:20" x14ac:dyDescent="0.45">
      <c r="A25">
        <v>1</v>
      </c>
      <c r="B25">
        <v>0.5</v>
      </c>
      <c r="C25">
        <f t="shared" ref="C25:D30" si="15">$A25*C$22</f>
        <v>1</v>
      </c>
      <c r="D25">
        <f t="shared" si="15"/>
        <v>-2</v>
      </c>
      <c r="E25">
        <f>$B25*E$22</f>
        <v>2</v>
      </c>
      <c r="F25">
        <f>$B25*F$22</f>
        <v>1</v>
      </c>
      <c r="G25">
        <f>C25+E25</f>
        <v>3</v>
      </c>
      <c r="H25">
        <f>F25+D25</f>
        <v>-1</v>
      </c>
      <c r="I25">
        <v>1</v>
      </c>
      <c r="J25" s="1">
        <f>1/(1+EXP(-G25))</f>
        <v>0.95257412682243336</v>
      </c>
      <c r="K25" s="1">
        <f>1/(1+EXP(-H25))</f>
        <v>0.2689414213699951</v>
      </c>
      <c r="L25">
        <f>I25*L$22</f>
        <v>0.5</v>
      </c>
      <c r="M25" s="1">
        <f>J25*M$22</f>
        <v>1.9051482536448667</v>
      </c>
      <c r="N25" s="1">
        <f>K25*N$22</f>
        <v>0.80682426410998531</v>
      </c>
      <c r="O25" s="1">
        <f>SUM(L25:N25)</f>
        <v>3.2119725177548517</v>
      </c>
      <c r="P25" s="1">
        <f>1/(1+EXP(O25))</f>
        <v>3.8717653281830446E-2</v>
      </c>
      <c r="Q25" s="1">
        <v>0.69308381794664964</v>
      </c>
      <c r="R25" s="1">
        <f>P25-Q25</f>
        <v>-0.65436616466481923</v>
      </c>
      <c r="S25">
        <f>R25*R25</f>
        <v>0.42819507745814533</v>
      </c>
      <c r="T25">
        <f>S25/2</f>
        <v>0.21409753872907267</v>
      </c>
    </row>
    <row r="26" spans="1:20" x14ac:dyDescent="0.45">
      <c r="A26">
        <v>1</v>
      </c>
      <c r="B26">
        <v>1</v>
      </c>
      <c r="C26">
        <f t="shared" si="15"/>
        <v>1</v>
      </c>
      <c r="D26">
        <f t="shared" si="15"/>
        <v>-2</v>
      </c>
      <c r="E26">
        <f t="shared" ref="E26:F30" si="16">$B26*E$22</f>
        <v>4</v>
      </c>
      <c r="F26">
        <f t="shared" si="16"/>
        <v>2</v>
      </c>
      <c r="G26">
        <f t="shared" ref="G26:G28" si="17">C26+E26</f>
        <v>5</v>
      </c>
      <c r="H26">
        <f t="shared" ref="H26:H28" si="18">F26+D26</f>
        <v>0</v>
      </c>
      <c r="I26">
        <v>1</v>
      </c>
      <c r="J26" s="1">
        <f t="shared" ref="J26:J30" si="19">1/(1+EXP(-G26))</f>
        <v>0.99330714907571527</v>
      </c>
      <c r="K26" s="1">
        <f t="shared" ref="K26:K30" si="20">1/(1+EXP(-H26))</f>
        <v>0.5</v>
      </c>
      <c r="L26">
        <f t="shared" ref="L26:L30" si="21">I26*L$22</f>
        <v>0.5</v>
      </c>
      <c r="M26" s="1">
        <f t="shared" ref="M26:M30" si="22">J26*M$22</f>
        <v>1.9866142981514305</v>
      </c>
      <c r="N26" s="1">
        <f t="shared" ref="N26:N30" si="23">K26*N$22</f>
        <v>1.5</v>
      </c>
      <c r="O26" s="1">
        <f t="shared" ref="O26:O28" si="24">SUM(L26:N26)</f>
        <v>3.9866142981514305</v>
      </c>
      <c r="P26" s="1">
        <f t="shared" ref="P26:P30" si="25">1/(1+EXP(O26))</f>
        <v>1.8224169465054271E-2</v>
      </c>
      <c r="Q26" s="1">
        <v>0.86552053205428647</v>
      </c>
      <c r="R26" s="1">
        <f t="shared" ref="R26:R30" si="26">P26-Q26</f>
        <v>-0.84729636258923224</v>
      </c>
      <c r="S26">
        <f t="shared" ref="S26:S30" si="27">R26*R26</f>
        <v>0.71791112605694374</v>
      </c>
      <c r="T26">
        <f t="shared" ref="T26:T30" si="28">S26/2</f>
        <v>0.35895556302847187</v>
      </c>
    </row>
    <row r="27" spans="1:20" x14ac:dyDescent="0.45">
      <c r="A27">
        <v>1</v>
      </c>
      <c r="B27">
        <v>2</v>
      </c>
      <c r="C27">
        <f t="shared" si="15"/>
        <v>1</v>
      </c>
      <c r="D27">
        <f t="shared" si="15"/>
        <v>-2</v>
      </c>
      <c r="E27">
        <f t="shared" si="16"/>
        <v>8</v>
      </c>
      <c r="F27">
        <f t="shared" si="16"/>
        <v>4</v>
      </c>
      <c r="G27">
        <f t="shared" si="17"/>
        <v>9</v>
      </c>
      <c r="H27">
        <f t="shared" si="18"/>
        <v>2</v>
      </c>
      <c r="I27">
        <v>1</v>
      </c>
      <c r="J27" s="1">
        <f t="shared" si="19"/>
        <v>0.99987660542401369</v>
      </c>
      <c r="K27" s="1">
        <f t="shared" si="20"/>
        <v>0.88079707797788231</v>
      </c>
      <c r="L27">
        <f t="shared" si="21"/>
        <v>0.5</v>
      </c>
      <c r="M27" s="1">
        <f t="shared" si="22"/>
        <v>1.9997532108480274</v>
      </c>
      <c r="N27" s="1">
        <f t="shared" si="23"/>
        <v>2.6423912339336471</v>
      </c>
      <c r="O27" s="1">
        <f t="shared" si="24"/>
        <v>5.1421444447816747</v>
      </c>
      <c r="P27" s="1">
        <f t="shared" si="25"/>
        <v>5.8111745417623612E-3</v>
      </c>
      <c r="Q27" s="1">
        <v>0.4937981470897323</v>
      </c>
      <c r="R27" s="1">
        <f t="shared" si="26"/>
        <v>-0.48798697254796991</v>
      </c>
      <c r="S27">
        <f t="shared" si="27"/>
        <v>0.23813128537653314</v>
      </c>
      <c r="T27">
        <f t="shared" si="28"/>
        <v>0.11906564268826657</v>
      </c>
    </row>
    <row r="28" spans="1:20" x14ac:dyDescent="0.45">
      <c r="A28">
        <v>1</v>
      </c>
      <c r="B28">
        <v>3</v>
      </c>
      <c r="C28">
        <f t="shared" si="15"/>
        <v>1</v>
      </c>
      <c r="D28">
        <f t="shared" si="15"/>
        <v>-2</v>
      </c>
      <c r="E28">
        <f t="shared" si="16"/>
        <v>12</v>
      </c>
      <c r="F28">
        <f t="shared" si="16"/>
        <v>6</v>
      </c>
      <c r="G28">
        <f t="shared" si="17"/>
        <v>13</v>
      </c>
      <c r="H28">
        <f t="shared" si="18"/>
        <v>4</v>
      </c>
      <c r="I28">
        <v>1</v>
      </c>
      <c r="J28" s="1">
        <f t="shared" si="19"/>
        <v>0.99999773967570205</v>
      </c>
      <c r="K28" s="1">
        <f t="shared" si="20"/>
        <v>0.98201379003790845</v>
      </c>
      <c r="L28">
        <f t="shared" si="21"/>
        <v>0.5</v>
      </c>
      <c r="M28" s="1">
        <f t="shared" si="22"/>
        <v>1.9999954793514041</v>
      </c>
      <c r="N28" s="1">
        <f t="shared" si="23"/>
        <v>2.9460413701137256</v>
      </c>
      <c r="O28" s="1">
        <f t="shared" si="24"/>
        <v>5.4460368494651297</v>
      </c>
      <c r="P28" s="1">
        <f t="shared" si="25"/>
        <v>4.294840162829292E-3</v>
      </c>
      <c r="Q28" s="1">
        <v>0.89003538064313603</v>
      </c>
      <c r="R28" s="1">
        <f t="shared" si="26"/>
        <v>-0.8857405404803067</v>
      </c>
      <c r="S28">
        <f t="shared" si="27"/>
        <v>0.78453630505034588</v>
      </c>
      <c r="T28">
        <f t="shared" si="28"/>
        <v>0.39226815252517294</v>
      </c>
    </row>
    <row r="29" spans="1:20" x14ac:dyDescent="0.45">
      <c r="A29">
        <v>1</v>
      </c>
      <c r="B29">
        <v>1.2</v>
      </c>
      <c r="C29">
        <f t="shared" si="15"/>
        <v>1</v>
      </c>
      <c r="D29">
        <f t="shared" si="15"/>
        <v>-2</v>
      </c>
      <c r="E29">
        <f t="shared" si="16"/>
        <v>4.8</v>
      </c>
      <c r="F29">
        <f t="shared" si="16"/>
        <v>2.4</v>
      </c>
      <c r="G29">
        <f t="shared" ref="G29:G30" si="29">C29+E29</f>
        <v>5.8</v>
      </c>
      <c r="H29">
        <f t="shared" ref="H29:H30" si="30">F29+D29</f>
        <v>0.39999999999999991</v>
      </c>
      <c r="I29">
        <v>1</v>
      </c>
      <c r="J29" s="1">
        <f t="shared" si="19"/>
        <v>0.99698158367529166</v>
      </c>
      <c r="K29" s="1">
        <f t="shared" si="20"/>
        <v>0.598687660112452</v>
      </c>
      <c r="L29">
        <f t="shared" si="21"/>
        <v>0.5</v>
      </c>
      <c r="M29" s="1">
        <f t="shared" si="22"/>
        <v>1.9939631673505833</v>
      </c>
      <c r="N29" s="1">
        <f t="shared" si="23"/>
        <v>1.796062980337356</v>
      </c>
      <c r="O29" s="1">
        <f t="shared" ref="O29:O30" si="31">SUM(L29:N29)</f>
        <v>4.2900261476879393</v>
      </c>
      <c r="P29" s="1">
        <f t="shared" si="25"/>
        <v>1.3519290922378583E-2</v>
      </c>
      <c r="Q29" s="1">
        <v>0.49021505657850256</v>
      </c>
      <c r="R29" s="1">
        <f t="shared" si="26"/>
        <v>-0.47669576565612398</v>
      </c>
      <c r="S29">
        <f t="shared" si="27"/>
        <v>0.22723885299447827</v>
      </c>
      <c r="T29">
        <f t="shared" si="28"/>
        <v>0.11361942649723913</v>
      </c>
    </row>
    <row r="30" spans="1:20" x14ac:dyDescent="0.45">
      <c r="A30">
        <v>1</v>
      </c>
      <c r="B30">
        <v>2.2999999999999998</v>
      </c>
      <c r="C30">
        <f t="shared" si="15"/>
        <v>1</v>
      </c>
      <c r="D30">
        <f t="shared" si="15"/>
        <v>-2</v>
      </c>
      <c r="E30">
        <f t="shared" si="16"/>
        <v>9.1999999999999993</v>
      </c>
      <c r="F30">
        <f t="shared" si="16"/>
        <v>4.5999999999999996</v>
      </c>
      <c r="G30">
        <f t="shared" si="29"/>
        <v>10.199999999999999</v>
      </c>
      <c r="H30">
        <f t="shared" si="30"/>
        <v>2.5999999999999996</v>
      </c>
      <c r="I30">
        <v>1</v>
      </c>
      <c r="J30" s="1">
        <f t="shared" si="19"/>
        <v>0.99996283106289707</v>
      </c>
      <c r="K30" s="1">
        <f t="shared" si="20"/>
        <v>0.93086157965665306</v>
      </c>
      <c r="L30">
        <f t="shared" si="21"/>
        <v>0.5</v>
      </c>
      <c r="M30" s="1">
        <f t="shared" si="22"/>
        <v>1.9999256621257941</v>
      </c>
      <c r="N30" s="1">
        <f t="shared" si="23"/>
        <v>2.7925847389699592</v>
      </c>
      <c r="O30" s="1">
        <f t="shared" si="31"/>
        <v>5.292510401095754</v>
      </c>
      <c r="P30" s="1">
        <f t="shared" si="25"/>
        <v>5.0039538121409181E-3</v>
      </c>
      <c r="Q30" s="1">
        <v>0.68284186572778804</v>
      </c>
      <c r="R30" s="1">
        <f t="shared" si="26"/>
        <v>-0.67783791191564713</v>
      </c>
      <c r="S30">
        <f t="shared" si="27"/>
        <v>0.45946423483016458</v>
      </c>
      <c r="T30">
        <f t="shared" si="28"/>
        <v>0.22973211741508229</v>
      </c>
    </row>
    <row r="33" spans="1:17" x14ac:dyDescent="0.45">
      <c r="K33" s="2" t="s">
        <v>36</v>
      </c>
      <c r="L33">
        <v>0.5</v>
      </c>
    </row>
    <row r="35" spans="1:17" x14ac:dyDescent="0.45">
      <c r="E35" s="3" t="s">
        <v>26</v>
      </c>
    </row>
    <row r="36" spans="1:17" x14ac:dyDescent="0.45">
      <c r="A36" t="s">
        <v>39</v>
      </c>
      <c r="B36" t="s">
        <v>13</v>
      </c>
      <c r="C36" t="s">
        <v>22</v>
      </c>
      <c r="D36" t="s">
        <v>25</v>
      </c>
      <c r="E36" s="2" t="s">
        <v>23</v>
      </c>
      <c r="F36" t="s">
        <v>11</v>
      </c>
      <c r="G36" t="s">
        <v>6</v>
      </c>
      <c r="H36" t="s">
        <v>7</v>
      </c>
      <c r="I36" t="s">
        <v>30</v>
      </c>
      <c r="J36" t="s">
        <v>31</v>
      </c>
      <c r="K36" t="s">
        <v>32</v>
      </c>
      <c r="L36" t="s">
        <v>27</v>
      </c>
      <c r="M36" t="s">
        <v>28</v>
      </c>
      <c r="N36" t="s">
        <v>29</v>
      </c>
      <c r="O36" t="s">
        <v>33</v>
      </c>
      <c r="P36" t="s">
        <v>34</v>
      </c>
      <c r="Q36" t="s">
        <v>35</v>
      </c>
    </row>
    <row r="37" spans="1:17" x14ac:dyDescent="0.45">
      <c r="A37" s="1">
        <v>3.8717653281830446E-2</v>
      </c>
      <c r="B37" s="1">
        <v>0.69308381794664964</v>
      </c>
      <c r="C37" s="1">
        <f>A37-B37</f>
        <v>-0.65436616466481923</v>
      </c>
      <c r="D37" s="1">
        <f>A37*(1-A37)</f>
        <v>3.7218596606178413E-2</v>
      </c>
      <c r="E37" s="1">
        <f>C37*D37</f>
        <v>-2.4354590315392024E-2</v>
      </c>
      <c r="F37">
        <v>1</v>
      </c>
      <c r="G37" s="1">
        <v>0.95257412682243336</v>
      </c>
      <c r="H37" s="1">
        <v>0.2689414213699951</v>
      </c>
      <c r="I37" s="1">
        <f t="shared" ref="I37:K40" si="32">$E37*F37</f>
        <v>-2.4354590315392024E-2</v>
      </c>
      <c r="J37" s="1">
        <f t="shared" si="32"/>
        <v>-2.3199552603802649E-2</v>
      </c>
      <c r="K37" s="1">
        <f t="shared" si="32"/>
        <v>-6.5499581363054485E-3</v>
      </c>
      <c r="L37" s="1">
        <f>I37</f>
        <v>-2.4354590315392024E-2</v>
      </c>
      <c r="M37" s="1">
        <f>J37</f>
        <v>-2.3199552603802649E-2</v>
      </c>
      <c r="N37" s="1">
        <f>K37</f>
        <v>-6.5499581363054485E-3</v>
      </c>
    </row>
    <row r="38" spans="1:17" x14ac:dyDescent="0.45">
      <c r="A38" s="1">
        <v>1.8224169465054271E-2</v>
      </c>
      <c r="B38" s="1">
        <v>0.86552053205428647</v>
      </c>
      <c r="C38" s="1">
        <f t="shared" ref="C38:C40" si="33">A38-B38</f>
        <v>-0.84729636258923224</v>
      </c>
      <c r="D38" s="1">
        <f t="shared" ref="D38:D40" si="34">A38*(1-A38)</f>
        <v>1.7892049112363254E-2</v>
      </c>
      <c r="E38" s="1">
        <f t="shared" ref="E38:E40" si="35">C38*D38</f>
        <v>-1.5159868132173286E-2</v>
      </c>
      <c r="F38">
        <v>1</v>
      </c>
      <c r="G38" s="1">
        <v>0.99330714907571527</v>
      </c>
      <c r="H38" s="1">
        <v>0.5</v>
      </c>
      <c r="I38" s="1">
        <f t="shared" si="32"/>
        <v>-1.5159868132173286E-2</v>
      </c>
      <c r="J38" s="1">
        <f t="shared" si="32"/>
        <v>-1.5058405394732835E-2</v>
      </c>
      <c r="K38" s="1">
        <f t="shared" si="32"/>
        <v>-7.5799340660866431E-3</v>
      </c>
      <c r="L38" s="1">
        <f>L37+I38</f>
        <v>-3.9514458447565307E-2</v>
      </c>
      <c r="M38" s="1">
        <f t="shared" ref="M38:M40" si="36">M37+J38</f>
        <v>-3.8257957998535486E-2</v>
      </c>
      <c r="N38" s="1">
        <f>N37+K38</f>
        <v>-1.4129892202392091E-2</v>
      </c>
    </row>
    <row r="39" spans="1:17" x14ac:dyDescent="0.45">
      <c r="A39" s="1">
        <v>5.8111745417623612E-3</v>
      </c>
      <c r="B39" s="1">
        <v>0.4937981470897323</v>
      </c>
      <c r="C39" s="1">
        <f t="shared" si="33"/>
        <v>-0.48798697254796991</v>
      </c>
      <c r="D39" s="1">
        <f t="shared" si="34"/>
        <v>5.7774047922075338E-3</v>
      </c>
      <c r="E39" s="1">
        <f t="shared" si="35"/>
        <v>-2.8192982737334877E-3</v>
      </c>
      <c r="F39">
        <v>1</v>
      </c>
      <c r="G39" s="1">
        <v>0.99987660542401369</v>
      </c>
      <c r="H39" s="1">
        <v>0.88079707797788231</v>
      </c>
      <c r="I39" s="1">
        <f t="shared" si="32"/>
        <v>-2.8192982737334877E-3</v>
      </c>
      <c r="J39" s="1">
        <f t="shared" si="32"/>
        <v>-2.8189503876184215E-3</v>
      </c>
      <c r="K39" s="1">
        <f t="shared" si="32"/>
        <v>-2.4832296814525437E-3</v>
      </c>
      <c r="L39" s="1">
        <f t="shared" ref="L39:L40" si="37">L38+I39</f>
        <v>-4.2333756721298792E-2</v>
      </c>
      <c r="M39" s="1">
        <f t="shared" si="36"/>
        <v>-4.107690838615391E-2</v>
      </c>
      <c r="N39" s="1">
        <f t="shared" ref="N39:N40" si="38">N38+K39</f>
        <v>-1.6613121883844634E-2</v>
      </c>
    </row>
    <row r="40" spans="1:17" x14ac:dyDescent="0.45">
      <c r="A40" s="1">
        <v>4.294840162829292E-3</v>
      </c>
      <c r="B40" s="1">
        <v>0.89003538064313603</v>
      </c>
      <c r="C40" s="1">
        <f t="shared" si="33"/>
        <v>-0.8857405404803067</v>
      </c>
      <c r="D40" s="1">
        <f t="shared" si="34"/>
        <v>4.27639451080504E-3</v>
      </c>
      <c r="E40" s="1">
        <f t="shared" si="35"/>
        <v>-3.7877759853074729E-3</v>
      </c>
      <c r="F40">
        <v>1</v>
      </c>
      <c r="G40" s="1">
        <v>0.99999773967570205</v>
      </c>
      <c r="H40" s="1">
        <v>0.98201379003790845</v>
      </c>
      <c r="I40" s="1">
        <f t="shared" si="32"/>
        <v>-3.7877759853074729E-3</v>
      </c>
      <c r="J40" s="1">
        <f t="shared" si="32"/>
        <v>-3.7877674237053781E-3</v>
      </c>
      <c r="K40" s="1">
        <f t="shared" si="32"/>
        <v>-3.7196482511463644E-3</v>
      </c>
      <c r="L40" s="1">
        <f t="shared" si="37"/>
        <v>-4.6121532706606266E-2</v>
      </c>
      <c r="M40" s="1">
        <f t="shared" si="36"/>
        <v>-4.486467580985929E-2</v>
      </c>
      <c r="N40" s="1">
        <f t="shared" si="38"/>
        <v>-2.0332770134990998E-2</v>
      </c>
      <c r="O40" s="1">
        <f>L$22-$L$33*L$40</f>
        <v>0.52306076635330312</v>
      </c>
      <c r="P40" s="1">
        <f t="shared" ref="P40:Q40" si="39">M$22-$L$33*M$40</f>
        <v>2.0224323379049296</v>
      </c>
      <c r="Q40" s="1">
        <f t="shared" si="39"/>
        <v>3.0101663850674956</v>
      </c>
    </row>
    <row r="41" spans="1:17" x14ac:dyDescent="0.45">
      <c r="A41" s="1">
        <v>1.3519290922378583E-2</v>
      </c>
      <c r="B41" s="1">
        <v>0.49021505657850256</v>
      </c>
      <c r="C41" s="1"/>
      <c r="D41" s="1"/>
      <c r="E41" s="1"/>
    </row>
    <row r="42" spans="1:17" x14ac:dyDescent="0.45">
      <c r="A42" s="1">
        <v>5.0039538121409181E-3</v>
      </c>
      <c r="B42" s="1">
        <v>0.68284186572778804</v>
      </c>
      <c r="C42" s="1"/>
      <c r="D42" s="1"/>
      <c r="E42" s="1"/>
    </row>
    <row r="43" spans="1:17" x14ac:dyDescent="0.45">
      <c r="A43" s="1"/>
      <c r="B43" s="1"/>
      <c r="C43" s="1"/>
      <c r="D43" s="1"/>
      <c r="E43" s="1"/>
    </row>
    <row r="44" spans="1:17" x14ac:dyDescent="0.45">
      <c r="A44" s="1"/>
      <c r="B44" s="1"/>
      <c r="C44" s="1"/>
      <c r="D44" s="1"/>
      <c r="E44" s="1"/>
    </row>
    <row r="45" spans="1:17" x14ac:dyDescent="0.45">
      <c r="A45" s="1"/>
      <c r="B45" s="1"/>
      <c r="C45" s="1"/>
      <c r="D45" s="1"/>
      <c r="E45" s="1"/>
    </row>
    <row r="46" spans="1:17" x14ac:dyDescent="0.45">
      <c r="A46" s="1"/>
      <c r="B46" s="1"/>
      <c r="C46" s="1"/>
      <c r="D46" s="1"/>
      <c r="E46" s="1"/>
    </row>
    <row r="47" spans="1:17" x14ac:dyDescent="0.45">
      <c r="A47" s="1"/>
      <c r="B47" s="1"/>
      <c r="C47" s="1"/>
      <c r="D47" s="1"/>
      <c r="E47" s="1"/>
    </row>
    <row r="48" spans="1:17" x14ac:dyDescent="0.45">
      <c r="A48" s="1"/>
      <c r="B48" s="1"/>
      <c r="C48" s="1"/>
      <c r="D48" s="1"/>
      <c r="E48" s="1"/>
    </row>
    <row r="51" spans="1:20" x14ac:dyDescent="0.45">
      <c r="C51" t="s">
        <v>0</v>
      </c>
      <c r="D51" t="s">
        <v>1</v>
      </c>
      <c r="E51" t="s">
        <v>2</v>
      </c>
      <c r="F51" t="s">
        <v>3</v>
      </c>
      <c r="L51" t="s">
        <v>0</v>
      </c>
      <c r="M51" t="s">
        <v>2</v>
      </c>
      <c r="N51" t="s">
        <v>9</v>
      </c>
    </row>
    <row r="52" spans="1:20" x14ac:dyDescent="0.45">
      <c r="C52">
        <v>1</v>
      </c>
      <c r="D52">
        <v>-2</v>
      </c>
      <c r="E52">
        <v>4</v>
      </c>
      <c r="F52">
        <v>2</v>
      </c>
      <c r="L52">
        <v>0.52306076635330312</v>
      </c>
      <c r="M52">
        <v>2.0224323379049296</v>
      </c>
      <c r="N52">
        <v>3.0101663850674956</v>
      </c>
    </row>
    <row r="54" spans="1:20" x14ac:dyDescent="0.45">
      <c r="A54" t="s">
        <v>10</v>
      </c>
      <c r="B54" t="s">
        <v>8</v>
      </c>
      <c r="C54" t="s">
        <v>0</v>
      </c>
      <c r="D54" t="s">
        <v>1</v>
      </c>
      <c r="E54" t="s">
        <v>2</v>
      </c>
      <c r="F54" t="s">
        <v>3</v>
      </c>
      <c r="G54" t="s">
        <v>4</v>
      </c>
      <c r="H54" t="s">
        <v>5</v>
      </c>
      <c r="I54" t="s">
        <v>11</v>
      </c>
      <c r="J54" t="s">
        <v>6</v>
      </c>
      <c r="K54" t="s">
        <v>7</v>
      </c>
      <c r="L54" t="s">
        <v>0</v>
      </c>
      <c r="M54" t="s">
        <v>2</v>
      </c>
      <c r="N54" t="s">
        <v>9</v>
      </c>
      <c r="O54" t="s">
        <v>4</v>
      </c>
      <c r="P54" t="s">
        <v>24</v>
      </c>
      <c r="Q54" t="s">
        <v>13</v>
      </c>
      <c r="R54" t="s">
        <v>22</v>
      </c>
      <c r="S54" t="s">
        <v>37</v>
      </c>
      <c r="T54" t="s">
        <v>38</v>
      </c>
    </row>
    <row r="55" spans="1:20" x14ac:dyDescent="0.45">
      <c r="A55">
        <v>1</v>
      </c>
      <c r="B55">
        <v>1.2</v>
      </c>
      <c r="C55">
        <f>$A55*C$22</f>
        <v>1</v>
      </c>
      <c r="D55">
        <f>$A55*D$22</f>
        <v>-2</v>
      </c>
      <c r="E55">
        <f>$B55*E$22</f>
        <v>4.8</v>
      </c>
      <c r="F55">
        <f>$B55*F$22</f>
        <v>2.4</v>
      </c>
      <c r="G55">
        <f t="shared" ref="G55:G56" si="40">C55+E55</f>
        <v>5.8</v>
      </c>
      <c r="H55">
        <f t="shared" ref="H55:H56" si="41">F55+D55</f>
        <v>0.39999999999999991</v>
      </c>
      <c r="I55">
        <v>1</v>
      </c>
      <c r="J55" s="1">
        <f>1/(1+EXP(-G55))</f>
        <v>0.99698158367529166</v>
      </c>
      <c r="K55" s="1">
        <f>1/(1+EXP(-H55))</f>
        <v>0.598687660112452</v>
      </c>
      <c r="L55" s="1">
        <f t="shared" ref="L55:N56" si="42">I55*L$52</f>
        <v>0.52306076635330312</v>
      </c>
      <c r="M55" s="1">
        <f t="shared" si="42"/>
        <v>2.0163277951205791</v>
      </c>
      <c r="N55" s="1">
        <f t="shared" si="42"/>
        <v>1.8021494696252172</v>
      </c>
      <c r="O55" s="1">
        <f t="shared" ref="O55:O56" si="43">SUM(L55:N55)</f>
        <v>4.3415380310990992</v>
      </c>
      <c r="P55" s="1">
        <f t="shared" ref="P55" si="44">1/(1+EXP(O55))</f>
        <v>1.2849240973389403E-2</v>
      </c>
      <c r="Q55" s="1">
        <v>0.88484615445218895</v>
      </c>
      <c r="R55" s="1">
        <f t="shared" ref="R55:R56" si="45">P55-Q55</f>
        <v>-0.8719969134787996</v>
      </c>
      <c r="S55" s="1">
        <f t="shared" ref="S55:S56" si="46">R55*R55</f>
        <v>0.76037861711655308</v>
      </c>
      <c r="T55" s="1">
        <f t="shared" ref="T55:T56" si="47">S55/2</f>
        <v>0.38018930855827654</v>
      </c>
    </row>
    <row r="56" spans="1:20" x14ac:dyDescent="0.45">
      <c r="A56">
        <v>1</v>
      </c>
      <c r="B56">
        <v>2.2999999999999998</v>
      </c>
      <c r="C56">
        <f>$A56*C$22</f>
        <v>1</v>
      </c>
      <c r="D56">
        <f>$A56*D$22</f>
        <v>-2</v>
      </c>
      <c r="E56">
        <f>$B56*E$22</f>
        <v>9.1999999999999993</v>
      </c>
      <c r="F56">
        <f>$B56*F$22</f>
        <v>4.5999999999999996</v>
      </c>
      <c r="G56">
        <f t="shared" si="40"/>
        <v>10.199999999999999</v>
      </c>
      <c r="H56">
        <f t="shared" si="41"/>
        <v>2.5999999999999996</v>
      </c>
      <c r="I56">
        <v>1</v>
      </c>
      <c r="J56" s="1">
        <f>1/(1+EXP(-G56))</f>
        <v>0.99996283106289707</v>
      </c>
      <c r="K56" s="1">
        <f>1/(1+EXP(-H56))</f>
        <v>0.93086157965665306</v>
      </c>
      <c r="L56" s="1">
        <f t="shared" si="42"/>
        <v>0.52306076635330312</v>
      </c>
      <c r="M56" s="1">
        <f t="shared" si="42"/>
        <v>2.022357166244567</v>
      </c>
      <c r="N56" s="1">
        <f t="shared" si="42"/>
        <v>2.8020482362332859</v>
      </c>
      <c r="O56" s="1">
        <f t="shared" si="43"/>
        <v>5.347466168831156</v>
      </c>
      <c r="P56" s="1">
        <f t="shared" ref="P56" si="48">1/(1+EXP(O56))</f>
        <v>4.7376451421078016E-3</v>
      </c>
      <c r="Q56" s="1">
        <v>0.77436718451921005</v>
      </c>
      <c r="R56" s="1">
        <f t="shared" si="45"/>
        <v>-0.76962953937710221</v>
      </c>
      <c r="S56" s="1">
        <f t="shared" si="46"/>
        <v>0.59232962788181054</v>
      </c>
      <c r="T56" s="1">
        <f t="shared" si="47"/>
        <v>0.29616481394090527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322 MLP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2021-04-04T02:45:06Z</dcterms:modified>
</cp:coreProperties>
</file>