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2" r:id="rId1"/>
    <sheet name="Лист2" sheetId="3" r:id="rId2"/>
    <sheet name="Лист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2" i="2"/>
  <c r="G3" i="2"/>
  <c r="G4" i="2"/>
  <c r="G5" i="2"/>
  <c r="G6" i="2"/>
  <c r="G7" i="2"/>
  <c r="G8" i="2"/>
  <c r="G9" i="2"/>
  <c r="G10" i="2"/>
  <c r="G11" i="2"/>
  <c r="H3" i="2"/>
  <c r="H4" i="2"/>
  <c r="H5" i="2"/>
  <c r="H6" i="2"/>
  <c r="H7" i="2"/>
  <c r="H8" i="2"/>
  <c r="H9" i="2"/>
  <c r="H10" i="2"/>
  <c r="H11" i="2"/>
  <c r="H2" i="2"/>
  <c r="G2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<sst xmlns="http://schemas.openxmlformats.org/spreadsheetml/2006/main" count="69" uniqueCount="50">
  <si>
    <t>Гос.Номер Автобуса</t>
  </si>
  <si>
    <t>ID</t>
  </si>
  <si>
    <t>123АУФ</t>
  </si>
  <si>
    <t>987ФФФ</t>
  </si>
  <si>
    <t>777УЦЙ</t>
  </si>
  <si>
    <t>333ЛОЛ</t>
  </si>
  <si>
    <t>937КЕК</t>
  </si>
  <si>
    <t>495КАК</t>
  </si>
  <si>
    <t>958ДЕД</t>
  </si>
  <si>
    <t>857ТРИ</t>
  </si>
  <si>
    <t>999ДАГ</t>
  </si>
  <si>
    <t>847ЯЯЯ</t>
  </si>
  <si>
    <t>Марка</t>
  </si>
  <si>
    <t>ЛиаЗ-5293</t>
  </si>
  <si>
    <t>ПАЗ-3205</t>
  </si>
  <si>
    <t>Ikarus-435.17</t>
  </si>
  <si>
    <t>Марки</t>
  </si>
  <si>
    <t>Марки Автобусов</t>
  </si>
  <si>
    <t>ID Автобусов</t>
  </si>
  <si>
    <t>Водитель</t>
  </si>
  <si>
    <t>Кузнецов Н.В.</t>
  </si>
  <si>
    <t>Петров Н.И.</t>
  </si>
  <si>
    <t>Петров В.И.</t>
  </si>
  <si>
    <t>Сидоров С.И.</t>
  </si>
  <si>
    <t>Загарулько С.В.</t>
  </si>
  <si>
    <t>Боков М.А.</t>
  </si>
  <si>
    <t>Асламбеков А.А.</t>
  </si>
  <si>
    <t>Пинорин В.В.</t>
  </si>
  <si>
    <t>Пугин В.В.</t>
  </si>
  <si>
    <t>Кострамской И.И.</t>
  </si>
  <si>
    <t>Кондуктор</t>
  </si>
  <si>
    <t>Кузнецова К.В.</t>
  </si>
  <si>
    <t>Петрова А.В.</t>
  </si>
  <si>
    <t>Рычкова Н.Н.</t>
  </si>
  <si>
    <t>Костенко И.И.</t>
  </si>
  <si>
    <t>Захарченко Е.Е.</t>
  </si>
  <si>
    <t>Куусма П.В.</t>
  </si>
  <si>
    <t>Донсокая Я.Я.</t>
  </si>
  <si>
    <t>Киррилова К.Ф.</t>
  </si>
  <si>
    <t>Агафонов В.А.</t>
  </si>
  <si>
    <t>Крывуля С.С.</t>
  </si>
  <si>
    <t>Номер Маршрута</t>
  </si>
  <si>
    <t>Колличество сидячих мест</t>
  </si>
  <si>
    <t>Кол.Мест</t>
  </si>
  <si>
    <t>Колличество мест</t>
  </si>
  <si>
    <t>Макс Скорость</t>
  </si>
  <si>
    <t>Макс. Ск.</t>
  </si>
  <si>
    <t>Макс. Скорость</t>
  </si>
  <si>
    <t>Наличие терминала оплаты</t>
  </si>
  <si>
    <t>Наличие терминала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</si>
</sst>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0" borderId="1" xfId="0" applyFill="1" applyBorder="1"/>
    <xf numFmtId="0" fontId="1" fillId="5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CC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topLeftCell="F1" workbookViewId="0">
      <selection activeCell="Y15" sqref="Y15"/>
    </sheetView>
  </sheetViews>
  <sheetFormatPr defaultRowHeight="15" x14ac:dyDescent="0.25"/>
  <cols>
    <col min="1" max="1" width="4.28515625" customWidth="1"/>
    <col min="2" max="2" width="19.85546875" customWidth="1"/>
    <col min="3" max="3" width="16.7109375" customWidth="1"/>
    <col min="4" max="4" width="17.7109375" customWidth="1"/>
    <col min="5" max="5" width="19.7109375" customWidth="1"/>
    <col min="6" max="6" width="17" customWidth="1"/>
    <col min="7" max="7" width="25.7109375" customWidth="1"/>
    <col min="8" max="8" width="14.28515625" customWidth="1"/>
    <col min="9" max="9" width="27.7109375" customWidth="1"/>
    <col min="12" max="12" width="14.85546875" customWidth="1"/>
    <col min="17" max="17" width="14.28515625" customWidth="1"/>
    <col min="20" max="20" width="12.5703125" customWidth="1"/>
    <col min="23" max="23" width="11.5703125" customWidth="1"/>
    <col min="24" max="24" width="12" customWidth="1"/>
  </cols>
  <sheetData>
    <row r="1" spans="1:24" x14ac:dyDescent="0.25">
      <c r="A1" s="2" t="s">
        <v>1</v>
      </c>
      <c r="B1" s="2" t="s">
        <v>0</v>
      </c>
      <c r="C1" s="2" t="s">
        <v>12</v>
      </c>
      <c r="D1" s="2" t="s">
        <v>19</v>
      </c>
      <c r="E1" s="2" t="s">
        <v>30</v>
      </c>
      <c r="F1" s="2" t="s">
        <v>41</v>
      </c>
      <c r="G1" s="2" t="s">
        <v>42</v>
      </c>
      <c r="H1" s="2" t="s">
        <v>47</v>
      </c>
      <c r="I1" s="10" t="s">
        <v>48</v>
      </c>
    </row>
    <row r="2" spans="1:24" x14ac:dyDescent="0.25">
      <c r="A2" s="2">
        <v>1</v>
      </c>
      <c r="B2" s="2" t="s">
        <v>3</v>
      </c>
      <c r="C2" s="3" t="str">
        <f>IF(OR(A2=$C$16,A2=$D$16,A2=$E$16,A2=$F$16),$B$16,IF(OR(A2=$C$17,A2=$D$17,A2=$E$17,A2=$F$17),$B$17,IF(OR(A2=$C$18,A2=$D$18,A2=$E$18,A2=$F$18),$B$18,Неправильный ID)))</f>
        <v>ЛиаЗ-5293</v>
      </c>
      <c r="D2" s="4" t="str">
        <f>IF(A2=H16,I16)</f>
        <v>Кузнецов Н.В.</v>
      </c>
      <c r="E2" s="11" t="str">
        <f>IF(A2=K16,L16)</f>
        <v>Кузнецова К.В.</v>
      </c>
      <c r="F2" s="6">
        <f>IF(A2=N16,O16)</f>
        <v>30</v>
      </c>
      <c r="G2" s="7">
        <f>IF(OR(C2=$T$16,C2=$T$17),$R$16,$R$18)</f>
        <v>23</v>
      </c>
      <c r="H2" s="8">
        <f>IF(OR(C2=$T$17,C2=$T$18),$U$17,$U$16)</f>
        <v>100</v>
      </c>
      <c r="I2" s="9" t="str">
        <f>IF(X16=1,"Есть терминал","Нет терминала")</f>
        <v>Есть терминал</v>
      </c>
    </row>
    <row r="3" spans="1:24" x14ac:dyDescent="0.25">
      <c r="A3" s="2">
        <v>2</v>
      </c>
      <c r="B3" s="2" t="s">
        <v>4</v>
      </c>
      <c r="C3" s="3" t="str">
        <f>IF(OR(A3=$C$16,A3=$D$16,A3=$E$16,A3=$F$16),$B$16,IF(OR(A3=$C$17,A3=$D$17,A3=$E$17,A3=$F$17),$B$17,IF(OR(A3=$C$18,A3=$D$18,A3=$E$18,A3=$F$18),$B$18,Неправильный ID)))</f>
        <v>ПАЗ-3205</v>
      </c>
      <c r="D3" s="4" t="str">
        <f>IF(A3=H17,I17)</f>
        <v>Петров Н.И.</v>
      </c>
      <c r="E3" s="11" t="str">
        <f t="shared" ref="E3:E11" si="0">IF(A3=K17,L17)</f>
        <v>Петрова А.В.</v>
      </c>
      <c r="F3" s="6">
        <f t="shared" ref="F3:F11" si="1">IF(A3=N17,O17)</f>
        <v>28</v>
      </c>
      <c r="G3" s="7">
        <f t="shared" ref="G3:G11" si="2">IF(OR(C3=$T$16,C3=$T$17),$R$16,$R$18)</f>
        <v>23</v>
      </c>
      <c r="H3" s="8">
        <f t="shared" ref="H3:H11" si="3">IF(OR(C3=$T$17,C3=$T$18),$U$17,$U$16)</f>
        <v>110</v>
      </c>
      <c r="I3" s="9" t="str">
        <f t="shared" ref="I3:I11" si="4">IF(X17=1,"Есть терминал","Нет терминала")</f>
        <v>Нет терминала</v>
      </c>
    </row>
    <row r="4" spans="1:24" x14ac:dyDescent="0.25">
      <c r="A4" s="2">
        <v>3</v>
      </c>
      <c r="B4" s="2" t="s">
        <v>5</v>
      </c>
      <c r="C4" s="3" t="str">
        <f>IF(OR(A4=$C$16,A4=$D$16,A4=$E$16,A4=$F$16),$B$16,IF(OR(A4=$C$17,A4=$D$17,A4=$E$17,A4=$F$17),$B$17,IF(OR(A4=$C$18,A4=$D$18,A4=$E$18,A4=$F$18),$B$18,Неправильный ID)))</f>
        <v>ПАЗ-3205</v>
      </c>
      <c r="D4" s="4" t="str">
        <f>IF(A4=H18,I18)</f>
        <v>Петров В.И.</v>
      </c>
      <c r="E4" s="11" t="str">
        <f t="shared" si="0"/>
        <v>Рычкова Н.Н.</v>
      </c>
      <c r="F4" s="6">
        <f t="shared" si="1"/>
        <v>30</v>
      </c>
      <c r="G4" s="7">
        <f t="shared" si="2"/>
        <v>23</v>
      </c>
      <c r="H4" s="8">
        <f t="shared" si="3"/>
        <v>110</v>
      </c>
      <c r="I4" s="9" t="str">
        <f t="shared" si="4"/>
        <v>Нет терминала</v>
      </c>
    </row>
    <row r="5" spans="1:24" x14ac:dyDescent="0.25">
      <c r="A5" s="2">
        <v>4</v>
      </c>
      <c r="B5" s="2" t="s">
        <v>6</v>
      </c>
      <c r="C5" s="3" t="str">
        <f>IF(OR(A5=$C$16,A5=$D$16,A5=$E$16,A5=$F$16),$B$16,IF(OR(A5=$C$17,A5=$D$17,A5=$E$17,A5=$F$17),$B$17,IF(OR(A5=$C$18,A5=$D$18,A5=$E$18,A5=$F$18),$B$18,Неправильный ID)))</f>
        <v>ЛиаЗ-5293</v>
      </c>
      <c r="D5" s="4" t="str">
        <f>IF(A5=H19,I19)</f>
        <v>Сидоров С.И.</v>
      </c>
      <c r="E5" s="11" t="str">
        <f t="shared" si="0"/>
        <v>Костенко И.И.</v>
      </c>
      <c r="F5" s="6">
        <f t="shared" si="1"/>
        <v>30</v>
      </c>
      <c r="G5" s="7">
        <f t="shared" si="2"/>
        <v>23</v>
      </c>
      <c r="H5" s="8">
        <f t="shared" si="3"/>
        <v>100</v>
      </c>
      <c r="I5" s="9" t="str">
        <f t="shared" si="4"/>
        <v>Нет терминала</v>
      </c>
    </row>
    <row r="6" spans="1:24" x14ac:dyDescent="0.25">
      <c r="A6" s="2">
        <v>5</v>
      </c>
      <c r="B6" s="2" t="s">
        <v>7</v>
      </c>
      <c r="C6" s="3" t="str">
        <f>IF(OR(A6=$C$16,A6=$D$16,A6=$E$16,A6=$F$16),$B$16,IF(OR(A6=$C$17,A6=$D$17,A6=$E$17,A6=$F$17),$B$17,IF(OR(A6=$C$18,A6=$D$18,A6=$E$18,A6=$F$18),$B$18,Неправильный ID)))</f>
        <v>ПАЗ-3205</v>
      </c>
      <c r="D6" s="4" t="str">
        <f>IF(A6=H20,I20)</f>
        <v>Загарулько С.В.</v>
      </c>
      <c r="E6" s="11" t="str">
        <f t="shared" si="0"/>
        <v>Захарченко Е.Е.</v>
      </c>
      <c r="F6" s="6">
        <f t="shared" si="1"/>
        <v>30</v>
      </c>
      <c r="G6" s="7">
        <f t="shared" si="2"/>
        <v>23</v>
      </c>
      <c r="H6" s="8">
        <f t="shared" si="3"/>
        <v>110</v>
      </c>
      <c r="I6" s="9" t="str">
        <f t="shared" si="4"/>
        <v>Есть терминал</v>
      </c>
    </row>
    <row r="7" spans="1:24" x14ac:dyDescent="0.25">
      <c r="A7" s="2">
        <v>6</v>
      </c>
      <c r="B7" s="2" t="s">
        <v>2</v>
      </c>
      <c r="C7" s="3" t="str">
        <f>IF(OR(A7=$C$16,A7=$D$16,A7=$E$16,A7=$F$16),$B$16,IF(OR(A7=$C$17,A7=$D$17,A7=$E$17,A7=$F$17),$B$17,IF(OR(A7=$C$18,A7=$D$18,A7=$E$18,A7=$F$18),$B$18,Неправильный ID)))</f>
        <v>Ikarus-435.17</v>
      </c>
      <c r="D7" s="4" t="str">
        <f>IF(A7=H21,I21)</f>
        <v>Боков М.А.</v>
      </c>
      <c r="E7" s="11" t="str">
        <f t="shared" si="0"/>
        <v>Куусма П.В.</v>
      </c>
      <c r="F7" s="6">
        <f t="shared" si="1"/>
        <v>28</v>
      </c>
      <c r="G7" s="7">
        <f t="shared" si="2"/>
        <v>60</v>
      </c>
      <c r="H7" s="8">
        <f t="shared" si="3"/>
        <v>100</v>
      </c>
      <c r="I7" s="9" t="str">
        <f t="shared" si="4"/>
        <v>Нет терминала</v>
      </c>
    </row>
    <row r="8" spans="1:24" x14ac:dyDescent="0.25">
      <c r="A8" s="2">
        <v>7</v>
      </c>
      <c r="B8" s="2" t="s">
        <v>8</v>
      </c>
      <c r="C8" s="3" t="str">
        <f>IF(OR(A8=$C$16,A8=$D$16,A8=$E$16,A8=$F$16),$B$16,IF(OR(A8=$C$17,A8=$D$17,A8=$E$17,A8=$F$17),$B$17,IF(OR(A8=$C$18,A8=$D$18,A8=$E$18,A8=$F$18),$B$18,Неправильный ID)))</f>
        <v>ЛиаЗ-5293</v>
      </c>
      <c r="D8" s="4" t="str">
        <f>IF(A8=H22,I22)</f>
        <v>Асламбеков А.А.</v>
      </c>
      <c r="E8" s="11" t="str">
        <f t="shared" si="0"/>
        <v>Донсокая Я.Я.</v>
      </c>
      <c r="F8" s="6">
        <f t="shared" si="1"/>
        <v>101</v>
      </c>
      <c r="G8" s="7">
        <f t="shared" si="2"/>
        <v>23</v>
      </c>
      <c r="H8" s="8">
        <f t="shared" si="3"/>
        <v>100</v>
      </c>
      <c r="I8" s="9" t="str">
        <f t="shared" si="4"/>
        <v>Нет терминала</v>
      </c>
    </row>
    <row r="9" spans="1:24" x14ac:dyDescent="0.25">
      <c r="A9" s="2">
        <v>8</v>
      </c>
      <c r="B9" s="2" t="s">
        <v>9</v>
      </c>
      <c r="C9" s="3" t="str">
        <f>IF(OR(A9=$C$16,A9=$D$16,A9=$E$16,A9=$F$16),$B$16,IF(OR(A9=$C$17,A9=$D$17,A9=$E$17,A9=$F$17),$B$17,IF(OR(A9=$C$18,A9=$D$18,A9=$E$18,A9=$F$18),$B$18,Неправильный ID)))</f>
        <v>ЛиаЗ-5293</v>
      </c>
      <c r="D9" s="4" t="str">
        <f>IF(A9=H23,I23)</f>
        <v>Пинорин В.В.</v>
      </c>
      <c r="E9" s="11" t="str">
        <f t="shared" si="0"/>
        <v>Киррилова К.Ф.</v>
      </c>
      <c r="F9" s="6">
        <f t="shared" si="1"/>
        <v>101</v>
      </c>
      <c r="G9" s="7">
        <f t="shared" si="2"/>
        <v>23</v>
      </c>
      <c r="H9" s="8">
        <f t="shared" si="3"/>
        <v>100</v>
      </c>
      <c r="I9" s="9" t="str">
        <f t="shared" si="4"/>
        <v>Есть терминал</v>
      </c>
    </row>
    <row r="10" spans="1:24" x14ac:dyDescent="0.25">
      <c r="A10" s="2">
        <v>9</v>
      </c>
      <c r="B10" s="2" t="s">
        <v>10</v>
      </c>
      <c r="C10" s="3" t="str">
        <f>IF(OR(A10=$C$16,A10=$D$16,A10=$E$16,A10=$F$16),$B$16,IF(OR(A10=$C$17,A10=$D$17,A10=$E$17,A10=$F$17),$B$17,IF(OR(A10=$C$18,A10=$D$18,A10=$E$18,A10=$F$18),$B$18,Неправильный ID)))</f>
        <v>Ikarus-435.17</v>
      </c>
      <c r="D10" s="4" t="str">
        <f>IF(A10=H24,I24)</f>
        <v>Пугин В.В.</v>
      </c>
      <c r="E10" s="11" t="str">
        <f t="shared" si="0"/>
        <v>Агафонов В.А.</v>
      </c>
      <c r="F10" s="6">
        <f t="shared" si="1"/>
        <v>28</v>
      </c>
      <c r="G10" s="7">
        <f t="shared" si="2"/>
        <v>60</v>
      </c>
      <c r="H10" s="8">
        <f t="shared" si="3"/>
        <v>100</v>
      </c>
      <c r="I10" s="9" t="str">
        <f t="shared" si="4"/>
        <v>Нет терминала</v>
      </c>
    </row>
    <row r="11" spans="1:24" x14ac:dyDescent="0.25">
      <c r="A11" s="2">
        <v>10</v>
      </c>
      <c r="B11" s="2" t="s">
        <v>11</v>
      </c>
      <c r="C11" s="3" t="str">
        <f>IF(OR(A11=$C$16,A11=$D$16,A11=$E$16,A11=$F$16),$B$16,IF(OR(A11=$C$17,A11=$D$17,A11=$E$17,A11=$F$17),$B$17,IF(OR(A11=$C$18,A11=$D$18,A11=$E$18,A11=$F$18),$B$18,Неправильный ID)))</f>
        <v>Ikarus-435.17</v>
      </c>
      <c r="D11" s="4" t="str">
        <f>IF(A11=H25,I25)</f>
        <v>Кострамской И.И.</v>
      </c>
      <c r="E11" s="11" t="str">
        <f t="shared" si="0"/>
        <v>Крывуля С.С.</v>
      </c>
      <c r="F11" s="6">
        <f t="shared" si="1"/>
        <v>101</v>
      </c>
      <c r="G11" s="7">
        <f t="shared" si="2"/>
        <v>60</v>
      </c>
      <c r="H11" s="8">
        <f t="shared" si="3"/>
        <v>100</v>
      </c>
      <c r="I11" s="9" t="str">
        <f t="shared" si="4"/>
        <v>Есть терминал</v>
      </c>
    </row>
    <row r="14" spans="1:24" x14ac:dyDescent="0.25">
      <c r="B14" s="1" t="s">
        <v>16</v>
      </c>
      <c r="C14" s="1"/>
      <c r="D14" s="1"/>
      <c r="E14" s="1"/>
      <c r="F14" s="1"/>
      <c r="H14" s="1" t="s">
        <v>19</v>
      </c>
      <c r="I14" s="1"/>
      <c r="K14" s="1" t="s">
        <v>30</v>
      </c>
      <c r="L14" s="1"/>
      <c r="N14" s="1" t="s">
        <v>30</v>
      </c>
      <c r="O14" s="1"/>
      <c r="Q14" s="1" t="s">
        <v>44</v>
      </c>
      <c r="R14" s="1"/>
      <c r="T14" s="1" t="s">
        <v>45</v>
      </c>
      <c r="U14" s="1"/>
      <c r="W14" s="1" t="s">
        <v>49</v>
      </c>
      <c r="X14" s="1"/>
    </row>
    <row r="15" spans="1:24" x14ac:dyDescent="0.25">
      <c r="B15" s="2" t="s">
        <v>17</v>
      </c>
      <c r="C15" s="1" t="s">
        <v>18</v>
      </c>
      <c r="D15" s="1"/>
      <c r="E15" s="1"/>
      <c r="F15" s="1"/>
      <c r="H15" s="2" t="s">
        <v>1</v>
      </c>
      <c r="I15" s="2" t="s">
        <v>19</v>
      </c>
      <c r="K15" s="2" t="s">
        <v>1</v>
      </c>
      <c r="L15" s="2" t="s">
        <v>30</v>
      </c>
      <c r="N15" s="2" t="s">
        <v>1</v>
      </c>
      <c r="O15" s="2" t="s">
        <v>30</v>
      </c>
      <c r="Q15" s="2" t="s">
        <v>12</v>
      </c>
      <c r="R15" s="2" t="s">
        <v>43</v>
      </c>
      <c r="T15" s="2" t="s">
        <v>12</v>
      </c>
      <c r="U15" s="2" t="s">
        <v>46</v>
      </c>
      <c r="W15" s="2" t="s">
        <v>1</v>
      </c>
      <c r="X15" s="2" t="s">
        <v>19</v>
      </c>
    </row>
    <row r="16" spans="1:24" x14ac:dyDescent="0.25">
      <c r="B16" s="2" t="s">
        <v>14</v>
      </c>
      <c r="C16" s="3">
        <v>2</v>
      </c>
      <c r="D16" s="3">
        <v>3</v>
      </c>
      <c r="E16" s="3">
        <v>5</v>
      </c>
      <c r="F16" s="3"/>
      <c r="H16" s="2">
        <v>1</v>
      </c>
      <c r="I16" s="4" t="s">
        <v>20</v>
      </c>
      <c r="K16" s="2">
        <v>1</v>
      </c>
      <c r="L16" s="5" t="s">
        <v>31</v>
      </c>
      <c r="N16" s="2">
        <v>1</v>
      </c>
      <c r="O16" s="6">
        <v>30</v>
      </c>
      <c r="Q16" s="2" t="s">
        <v>14</v>
      </c>
      <c r="R16" s="7">
        <v>23</v>
      </c>
      <c r="T16" s="2" t="s">
        <v>14</v>
      </c>
      <c r="U16" s="8">
        <v>110</v>
      </c>
      <c r="W16" s="2">
        <v>1</v>
      </c>
      <c r="X16" s="9">
        <v>1</v>
      </c>
    </row>
    <row r="17" spans="2:24" x14ac:dyDescent="0.25">
      <c r="B17" s="2" t="s">
        <v>13</v>
      </c>
      <c r="C17" s="3">
        <v>1</v>
      </c>
      <c r="D17" s="3">
        <v>4</v>
      </c>
      <c r="E17" s="3">
        <v>7</v>
      </c>
      <c r="F17" s="3">
        <v>8</v>
      </c>
      <c r="H17" s="2">
        <v>2</v>
      </c>
      <c r="I17" s="4" t="s">
        <v>21</v>
      </c>
      <c r="K17" s="2">
        <v>2</v>
      </c>
      <c r="L17" s="5" t="s">
        <v>32</v>
      </c>
      <c r="N17" s="2">
        <v>2</v>
      </c>
      <c r="O17" s="6">
        <v>28</v>
      </c>
      <c r="Q17" s="2" t="s">
        <v>13</v>
      </c>
      <c r="R17" s="7">
        <v>23</v>
      </c>
      <c r="T17" s="2" t="s">
        <v>13</v>
      </c>
      <c r="U17" s="8">
        <v>100</v>
      </c>
      <c r="W17" s="2">
        <v>2</v>
      </c>
      <c r="X17" s="9">
        <v>0</v>
      </c>
    </row>
    <row r="18" spans="2:24" x14ac:dyDescent="0.25">
      <c r="B18" s="2" t="s">
        <v>15</v>
      </c>
      <c r="C18" s="3">
        <v>6</v>
      </c>
      <c r="D18" s="3">
        <v>9</v>
      </c>
      <c r="E18" s="3">
        <v>10</v>
      </c>
      <c r="F18" s="3"/>
      <c r="H18" s="2">
        <v>3</v>
      </c>
      <c r="I18" s="4" t="s">
        <v>22</v>
      </c>
      <c r="K18" s="2">
        <v>3</v>
      </c>
      <c r="L18" s="5" t="s">
        <v>33</v>
      </c>
      <c r="N18" s="2">
        <v>3</v>
      </c>
      <c r="O18" s="6">
        <v>30</v>
      </c>
      <c r="Q18" s="2" t="s">
        <v>15</v>
      </c>
      <c r="R18" s="7">
        <v>60</v>
      </c>
      <c r="T18" s="2" t="s">
        <v>15</v>
      </c>
      <c r="U18" s="8">
        <v>100</v>
      </c>
      <c r="W18" s="2">
        <v>3</v>
      </c>
      <c r="X18" s="9">
        <v>0</v>
      </c>
    </row>
    <row r="19" spans="2:24" x14ac:dyDescent="0.25">
      <c r="H19" s="2">
        <v>4</v>
      </c>
      <c r="I19" s="4" t="s">
        <v>23</v>
      </c>
      <c r="K19" s="2">
        <v>4</v>
      </c>
      <c r="L19" s="5" t="s">
        <v>34</v>
      </c>
      <c r="N19" s="2">
        <v>4</v>
      </c>
      <c r="O19" s="6">
        <v>30</v>
      </c>
      <c r="W19" s="2">
        <v>4</v>
      </c>
      <c r="X19" s="9">
        <v>0</v>
      </c>
    </row>
    <row r="20" spans="2:24" x14ac:dyDescent="0.25">
      <c r="H20" s="2">
        <v>5</v>
      </c>
      <c r="I20" s="4" t="s">
        <v>24</v>
      </c>
      <c r="K20" s="2">
        <v>5</v>
      </c>
      <c r="L20" s="5" t="s">
        <v>35</v>
      </c>
      <c r="N20" s="2">
        <v>5</v>
      </c>
      <c r="O20" s="6">
        <v>30</v>
      </c>
      <c r="W20" s="2">
        <v>5</v>
      </c>
      <c r="X20" s="9">
        <v>1</v>
      </c>
    </row>
    <row r="21" spans="2:24" x14ac:dyDescent="0.25">
      <c r="H21" s="2">
        <v>6</v>
      </c>
      <c r="I21" s="4" t="s">
        <v>25</v>
      </c>
      <c r="K21" s="2">
        <v>6</v>
      </c>
      <c r="L21" s="5" t="s">
        <v>36</v>
      </c>
      <c r="N21" s="2">
        <v>6</v>
      </c>
      <c r="O21" s="6">
        <v>28</v>
      </c>
      <c r="W21" s="2">
        <v>6</v>
      </c>
      <c r="X21" s="9">
        <v>0</v>
      </c>
    </row>
    <row r="22" spans="2:24" x14ac:dyDescent="0.25">
      <c r="H22" s="2">
        <v>7</v>
      </c>
      <c r="I22" s="4" t="s">
        <v>26</v>
      </c>
      <c r="K22" s="2">
        <v>7</v>
      </c>
      <c r="L22" s="5" t="s">
        <v>37</v>
      </c>
      <c r="N22" s="2">
        <v>7</v>
      </c>
      <c r="O22" s="6">
        <v>101</v>
      </c>
      <c r="W22" s="2">
        <v>7</v>
      </c>
      <c r="X22" s="9">
        <v>0</v>
      </c>
    </row>
    <row r="23" spans="2:24" x14ac:dyDescent="0.25">
      <c r="H23" s="2">
        <v>8</v>
      </c>
      <c r="I23" s="4" t="s">
        <v>27</v>
      </c>
      <c r="K23" s="2">
        <v>8</v>
      </c>
      <c r="L23" s="5" t="s">
        <v>38</v>
      </c>
      <c r="N23" s="2">
        <v>8</v>
      </c>
      <c r="O23" s="6">
        <v>101</v>
      </c>
      <c r="W23" s="2">
        <v>8</v>
      </c>
      <c r="X23" s="9">
        <v>1</v>
      </c>
    </row>
    <row r="24" spans="2:24" x14ac:dyDescent="0.25">
      <c r="H24" s="2">
        <v>9</v>
      </c>
      <c r="I24" s="4" t="s">
        <v>28</v>
      </c>
      <c r="K24" s="2">
        <v>9</v>
      </c>
      <c r="L24" s="5" t="s">
        <v>39</v>
      </c>
      <c r="N24" s="2">
        <v>9</v>
      </c>
      <c r="O24" s="6">
        <v>28</v>
      </c>
      <c r="W24" s="2">
        <v>9</v>
      </c>
      <c r="X24" s="9">
        <v>0</v>
      </c>
    </row>
    <row r="25" spans="2:24" x14ac:dyDescent="0.25">
      <c r="H25" s="2">
        <v>10</v>
      </c>
      <c r="I25" s="4" t="s">
        <v>29</v>
      </c>
      <c r="K25" s="2">
        <v>10</v>
      </c>
      <c r="L25" s="5" t="s">
        <v>40</v>
      </c>
      <c r="N25" s="2">
        <v>10</v>
      </c>
      <c r="O25" s="6">
        <v>101</v>
      </c>
      <c r="W25" s="2">
        <v>10</v>
      </c>
      <c r="X25" s="9">
        <v>1</v>
      </c>
    </row>
  </sheetData>
  <mergeCells count="8">
    <mergeCell ref="T14:U14"/>
    <mergeCell ref="W14:X14"/>
    <mergeCell ref="C15:F15"/>
    <mergeCell ref="B14:F14"/>
    <mergeCell ref="H14:I14"/>
    <mergeCell ref="K14:L14"/>
    <mergeCell ref="N14:O14"/>
    <mergeCell ref="Q14:R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2022-09-13T04:48:24Z</dcterms:modified>
</cp:coreProperties>
</file>