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 Keim\Projects\Repos\BERT4DAT\eval\"/>
    </mc:Choice>
  </mc:AlternateContent>
  <bookViews>
    <workbookView xWindow="0" yWindow="0" windowWidth="28800" windowHeight="12330" activeTab="3"/>
  </bookViews>
  <sheets>
    <sheet name="Best" sheetId="4" r:id="rId1"/>
    <sheet name="Shrunk" sheetId="1" r:id="rId2"/>
    <sheet name="BegOnly_512" sheetId="2" r:id="rId3"/>
    <sheet name="Hadoop" sheetId="6" r:id="rId4"/>
    <sheet name="Significance" sheetId="3" r:id="rId5"/>
    <sheet name="Statistic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6" l="1"/>
  <c r="F103" i="6"/>
  <c r="E103" i="6"/>
  <c r="D103" i="6"/>
  <c r="C103" i="6"/>
  <c r="B103" i="6"/>
  <c r="J102" i="6"/>
  <c r="I102" i="6"/>
  <c r="J101" i="6"/>
  <c r="I101" i="6"/>
  <c r="J103" i="6" l="1"/>
  <c r="I103" i="6"/>
  <c r="G95" i="6"/>
  <c r="F95" i="6"/>
  <c r="E95" i="6"/>
  <c r="D95" i="6"/>
  <c r="C95" i="6"/>
  <c r="B95" i="6"/>
  <c r="J94" i="6"/>
  <c r="I94" i="6"/>
  <c r="J93" i="6"/>
  <c r="I93" i="6"/>
  <c r="J95" i="6" l="1"/>
  <c r="I95" i="6"/>
  <c r="G87" i="6"/>
  <c r="F87" i="6"/>
  <c r="E87" i="6"/>
  <c r="D87" i="6"/>
  <c r="C87" i="6"/>
  <c r="B87" i="6"/>
  <c r="J86" i="6"/>
  <c r="I86" i="6"/>
  <c r="J85" i="6"/>
  <c r="I85" i="6"/>
  <c r="G79" i="6"/>
  <c r="F79" i="6"/>
  <c r="E79" i="6"/>
  <c r="D79" i="6"/>
  <c r="C79" i="6"/>
  <c r="B79" i="6"/>
  <c r="J78" i="6"/>
  <c r="I78" i="6"/>
  <c r="J77" i="6"/>
  <c r="I77" i="6"/>
  <c r="J87" i="6" l="1"/>
  <c r="I79" i="6"/>
  <c r="I87" i="6"/>
  <c r="J79" i="6"/>
  <c r="G31" i="6"/>
  <c r="F31" i="6"/>
  <c r="E31" i="6"/>
  <c r="D31" i="6"/>
  <c r="C31" i="6"/>
  <c r="B31" i="6"/>
  <c r="J30" i="6"/>
  <c r="I30" i="6"/>
  <c r="J29" i="6"/>
  <c r="I29" i="6"/>
  <c r="J31" i="6" l="1"/>
  <c r="I31" i="6"/>
  <c r="G23" i="6"/>
  <c r="F23" i="6"/>
  <c r="E23" i="6"/>
  <c r="D23" i="6"/>
  <c r="C23" i="6"/>
  <c r="B23" i="6"/>
  <c r="J22" i="6"/>
  <c r="I22" i="6"/>
  <c r="J21" i="6"/>
  <c r="I21" i="6"/>
  <c r="J23" i="6" l="1"/>
  <c r="I23" i="6"/>
  <c r="G70" i="6"/>
  <c r="F70" i="6"/>
  <c r="E70" i="6"/>
  <c r="D70" i="6"/>
  <c r="C70" i="6"/>
  <c r="B70" i="6"/>
  <c r="J69" i="6"/>
  <c r="I69" i="6"/>
  <c r="J68" i="6"/>
  <c r="I68" i="6"/>
  <c r="G61" i="6"/>
  <c r="F61" i="6"/>
  <c r="E61" i="6"/>
  <c r="D61" i="6"/>
  <c r="C61" i="6"/>
  <c r="B61" i="6"/>
  <c r="J60" i="6"/>
  <c r="I60" i="6"/>
  <c r="J59" i="6"/>
  <c r="I59" i="6"/>
  <c r="G52" i="6"/>
  <c r="F52" i="6"/>
  <c r="E52" i="6"/>
  <c r="D52" i="6"/>
  <c r="C52" i="6"/>
  <c r="B52" i="6"/>
  <c r="J51" i="6"/>
  <c r="I51" i="6"/>
  <c r="J50" i="6"/>
  <c r="I50" i="6"/>
  <c r="G43" i="6"/>
  <c r="F43" i="6"/>
  <c r="E43" i="6"/>
  <c r="D43" i="6"/>
  <c r="C43" i="6"/>
  <c r="B43" i="6"/>
  <c r="J42" i="6"/>
  <c r="I42" i="6"/>
  <c r="J41" i="6"/>
  <c r="I41" i="6"/>
  <c r="G15" i="6"/>
  <c r="F15" i="6"/>
  <c r="E15" i="6"/>
  <c r="D15" i="6"/>
  <c r="C15" i="6"/>
  <c r="B15" i="6"/>
  <c r="I15" i="6" s="1"/>
  <c r="J14" i="6"/>
  <c r="I14" i="6"/>
  <c r="J13" i="6"/>
  <c r="I13" i="6"/>
  <c r="B112" i="6"/>
  <c r="G112" i="6"/>
  <c r="F112" i="6"/>
  <c r="E112" i="6"/>
  <c r="D112" i="6"/>
  <c r="C112" i="6"/>
  <c r="J111" i="6"/>
  <c r="I111" i="6"/>
  <c r="J110" i="6"/>
  <c r="I110" i="6"/>
  <c r="I70" i="6" l="1"/>
  <c r="J70" i="6"/>
  <c r="J61" i="6"/>
  <c r="I61" i="6"/>
  <c r="J52" i="6"/>
  <c r="I52" i="6"/>
  <c r="J43" i="6"/>
  <c r="I43" i="6"/>
  <c r="J15" i="6"/>
  <c r="J112" i="6"/>
  <c r="I112" i="6"/>
  <c r="G103" i="2"/>
  <c r="F103" i="2"/>
  <c r="E103" i="2"/>
  <c r="D103" i="2"/>
  <c r="C103" i="2"/>
  <c r="B103" i="2"/>
  <c r="J102" i="2"/>
  <c r="I102" i="2"/>
  <c r="J101" i="2"/>
  <c r="I101" i="2"/>
  <c r="B10" i="7"/>
  <c r="C10" i="7"/>
  <c r="D10" i="7"/>
  <c r="E10" i="7"/>
  <c r="F10" i="7"/>
  <c r="G10" i="7"/>
  <c r="H10" i="7"/>
  <c r="I10" i="7"/>
  <c r="G95" i="2"/>
  <c r="F95" i="2"/>
  <c r="E95" i="2"/>
  <c r="D95" i="2"/>
  <c r="C95" i="2"/>
  <c r="B95" i="2"/>
  <c r="J94" i="2"/>
  <c r="I94" i="2"/>
  <c r="J93" i="2"/>
  <c r="I93" i="2"/>
  <c r="G86" i="2"/>
  <c r="F86" i="2"/>
  <c r="E86" i="2"/>
  <c r="D86" i="2"/>
  <c r="C86" i="2"/>
  <c r="B86" i="2"/>
  <c r="G76" i="2"/>
  <c r="F76" i="2"/>
  <c r="E76" i="2"/>
  <c r="D76" i="2"/>
  <c r="C76" i="2"/>
  <c r="B76" i="2"/>
  <c r="G66" i="2"/>
  <c r="F66" i="2"/>
  <c r="E66" i="2"/>
  <c r="D66" i="2"/>
  <c r="C66" i="2"/>
  <c r="B66" i="2"/>
  <c r="G55" i="2"/>
  <c r="F55" i="2"/>
  <c r="E55" i="2"/>
  <c r="D55" i="2"/>
  <c r="C55" i="2"/>
  <c r="B55" i="2"/>
  <c r="G45" i="2"/>
  <c r="F45" i="2"/>
  <c r="E45" i="2"/>
  <c r="D45" i="2"/>
  <c r="C45" i="2"/>
  <c r="B45" i="2"/>
  <c r="G35" i="2"/>
  <c r="F35" i="2"/>
  <c r="E35" i="2"/>
  <c r="D35" i="2"/>
  <c r="C35" i="2"/>
  <c r="B35" i="2"/>
  <c r="G26" i="2"/>
  <c r="F26" i="2"/>
  <c r="E26" i="2"/>
  <c r="D26" i="2"/>
  <c r="C26" i="2"/>
  <c r="B26" i="2"/>
  <c r="G16" i="2"/>
  <c r="F16" i="2"/>
  <c r="E16" i="2"/>
  <c r="D16" i="2"/>
  <c r="C16" i="2"/>
  <c r="B16" i="2"/>
  <c r="C7" i="2"/>
  <c r="D7" i="2"/>
  <c r="E7" i="2"/>
  <c r="F7" i="2"/>
  <c r="G7" i="2"/>
  <c r="B7" i="2"/>
  <c r="G7" i="1"/>
  <c r="F7" i="1"/>
  <c r="E7" i="1"/>
  <c r="D7" i="1"/>
  <c r="C7" i="1"/>
  <c r="B7" i="1"/>
  <c r="G17" i="1"/>
  <c r="F17" i="1"/>
  <c r="E17" i="1"/>
  <c r="D17" i="1"/>
  <c r="C17" i="1"/>
  <c r="B17" i="1"/>
  <c r="G27" i="1"/>
  <c r="F27" i="1"/>
  <c r="E27" i="1"/>
  <c r="D27" i="1"/>
  <c r="C27" i="1"/>
  <c r="B27" i="1"/>
  <c r="G37" i="1"/>
  <c r="F37" i="1"/>
  <c r="E37" i="1"/>
  <c r="D37" i="1"/>
  <c r="C37" i="1"/>
  <c r="B37" i="1"/>
  <c r="C47" i="1"/>
  <c r="D47" i="1"/>
  <c r="E47" i="1"/>
  <c r="F47" i="1"/>
  <c r="G47" i="1"/>
  <c r="B47" i="1"/>
  <c r="C7" i="6"/>
  <c r="D7" i="6"/>
  <c r="E7" i="6"/>
  <c r="F7" i="6"/>
  <c r="G7" i="6"/>
  <c r="B7" i="6"/>
  <c r="B9" i="4"/>
  <c r="C9" i="4"/>
  <c r="D9" i="4"/>
  <c r="E9" i="4"/>
  <c r="F9" i="4"/>
  <c r="G9" i="4"/>
  <c r="J46" i="1"/>
  <c r="I46" i="1"/>
  <c r="J45" i="1"/>
  <c r="I45" i="1"/>
  <c r="J85" i="2"/>
  <c r="I85" i="2"/>
  <c r="J84" i="2"/>
  <c r="I84" i="2"/>
  <c r="J75" i="2"/>
  <c r="I75" i="2"/>
  <c r="J74" i="2"/>
  <c r="I74" i="2"/>
  <c r="J65" i="2"/>
  <c r="I65" i="2"/>
  <c r="J64" i="2"/>
  <c r="I64" i="2"/>
  <c r="I103" i="2" l="1"/>
  <c r="J103" i="2"/>
  <c r="I95" i="2"/>
  <c r="J95" i="2"/>
  <c r="J47" i="1"/>
  <c r="I47" i="1"/>
  <c r="I86" i="2"/>
  <c r="J86" i="2"/>
  <c r="I76" i="2"/>
  <c r="J76" i="2"/>
  <c r="I66" i="2"/>
  <c r="J66" i="2"/>
  <c r="J6" i="6"/>
  <c r="I6" i="6"/>
  <c r="J5" i="6"/>
  <c r="I5" i="6"/>
  <c r="J54" i="2"/>
  <c r="I54" i="2"/>
  <c r="J53" i="2"/>
  <c r="I53" i="2"/>
  <c r="J44" i="2"/>
  <c r="I44" i="2"/>
  <c r="J43" i="2"/>
  <c r="I43" i="2"/>
  <c r="I7" i="6" l="1"/>
  <c r="J7" i="6"/>
  <c r="I55" i="2"/>
  <c r="J55" i="2"/>
  <c r="I45" i="2"/>
  <c r="J45" i="2"/>
  <c r="J6" i="1"/>
  <c r="I6" i="1"/>
  <c r="J5" i="1"/>
  <c r="I5" i="1"/>
  <c r="J36" i="1"/>
  <c r="I36" i="1"/>
  <c r="J35" i="1"/>
  <c r="I35" i="1"/>
  <c r="H8" i="3"/>
  <c r="G7" i="4"/>
  <c r="F7" i="4"/>
  <c r="E7" i="4"/>
  <c r="D7" i="4"/>
  <c r="C7" i="4"/>
  <c r="B7" i="4"/>
  <c r="J6" i="4"/>
  <c r="I6" i="4"/>
  <c r="J5" i="4"/>
  <c r="I5" i="4"/>
  <c r="J6" i="2"/>
  <c r="I6" i="2"/>
  <c r="J5" i="2"/>
  <c r="I5" i="2"/>
  <c r="B14" i="3"/>
  <c r="J7" i="1" l="1"/>
  <c r="I7" i="1"/>
  <c r="I37" i="1"/>
  <c r="J37" i="1"/>
  <c r="C17" i="3"/>
  <c r="J7" i="4"/>
  <c r="I7" i="4"/>
  <c r="E19" i="3"/>
  <c r="F19" i="3"/>
  <c r="I7" i="2"/>
  <c r="C20" i="3"/>
  <c r="D20" i="3"/>
  <c r="E20" i="3"/>
  <c r="H20" i="3"/>
  <c r="F20" i="3"/>
  <c r="G20" i="3"/>
  <c r="C18" i="3"/>
  <c r="D18" i="3"/>
  <c r="E18" i="3"/>
  <c r="G18" i="3"/>
  <c r="H18" i="3"/>
  <c r="F18" i="3"/>
  <c r="H16" i="3"/>
  <c r="C16" i="3"/>
  <c r="E16" i="3"/>
  <c r="F16" i="3"/>
  <c r="G16" i="3"/>
  <c r="B16" i="3"/>
  <c r="D16" i="3"/>
  <c r="B13" i="3"/>
  <c r="H17" i="3"/>
  <c r="C19" i="3"/>
  <c r="H19" i="3"/>
  <c r="D19" i="3"/>
  <c r="G19" i="3"/>
  <c r="B20" i="3"/>
  <c r="B18" i="3"/>
  <c r="B19" i="3"/>
  <c r="F17" i="3"/>
  <c r="E17" i="3"/>
  <c r="B17" i="3"/>
  <c r="G17" i="3"/>
  <c r="D17" i="3"/>
  <c r="J7" i="2"/>
  <c r="E22" i="3" l="1"/>
  <c r="E24" i="3" s="1"/>
  <c r="F22" i="3"/>
  <c r="F24" i="3" s="1"/>
  <c r="C22" i="3"/>
  <c r="C24" i="3" s="1"/>
  <c r="D22" i="3"/>
  <c r="D24" i="3" s="1"/>
  <c r="H22" i="3"/>
  <c r="H24" i="3" s="1"/>
  <c r="G22" i="3"/>
  <c r="G24" i="3" s="1"/>
  <c r="B22" i="3" l="1"/>
  <c r="B24" i="3" s="1"/>
  <c r="B26" i="3" s="1"/>
  <c r="B28" i="3" s="1"/>
  <c r="J34" i="2" l="1"/>
  <c r="I34" i="2"/>
  <c r="J33" i="2"/>
  <c r="I33" i="2"/>
  <c r="I35" i="2" l="1"/>
  <c r="J35" i="2"/>
  <c r="I24" i="2"/>
  <c r="I25" i="2"/>
  <c r="J25" i="2"/>
  <c r="J24" i="2"/>
  <c r="J26" i="1"/>
  <c r="I26" i="1"/>
  <c r="J25" i="1"/>
  <c r="I25" i="1"/>
  <c r="J15" i="2"/>
  <c r="I15" i="2"/>
  <c r="J14" i="2"/>
  <c r="I14" i="2"/>
  <c r="I26" i="2" l="1"/>
  <c r="J26" i="2"/>
  <c r="J27" i="1"/>
  <c r="I27" i="1"/>
  <c r="I16" i="2"/>
  <c r="J16" i="2"/>
  <c r="J16" i="1" l="1"/>
  <c r="J15" i="1"/>
  <c r="I15" i="1"/>
  <c r="I16" i="1"/>
  <c r="J17" i="1" l="1"/>
  <c r="I17" i="1"/>
</calcChain>
</file>

<file path=xl/sharedStrings.xml><?xml version="1.0" encoding="utf-8"?>
<sst xmlns="http://schemas.openxmlformats.org/spreadsheetml/2006/main" count="442" uniqueCount="82">
  <si>
    <t>Prec</t>
  </si>
  <si>
    <t>Rec</t>
  </si>
  <si>
    <t>F1</t>
  </si>
  <si>
    <t>Audit</t>
  </si>
  <si>
    <t>Auth</t>
  </si>
  <si>
    <t>heartbeat</t>
  </si>
  <si>
    <t>pooling</t>
  </si>
  <si>
    <t>scheduler</t>
  </si>
  <si>
    <t>unrel</t>
  </si>
  <si>
    <t>Average (w/o unrel)</t>
  </si>
  <si>
    <t>Average (all)</t>
  </si>
  <si>
    <t>model: bert-base-uncased, max_lr: 3e-05, epochs: 10, bs: 2, msl: 512, train_size: 0.9, BERT-Adam: True, FP16: False, Loss: CrossEntropyLoss(), Data: ['1_classCorpus_Shrunk.tsv']</t>
  </si>
  <si>
    <t>F1 rounded</t>
  </si>
  <si>
    <t>Seed: 31337</t>
  </si>
  <si>
    <t>model: bert-base-uncased, max_lr: 3e-05, epochs: 10, bs: 2, msl: 512, train_size: 0.9, BERT-Adam: True, FP16: False, Loss: CrossEntropyLoss(), Data: ['1_classCorpus_BegOnly_512.tsv']</t>
  </si>
  <si>
    <r>
      <t xml:space="preserve">model: bert-base-uncased, max_lr: 3e-05, </t>
    </r>
    <r>
      <rPr>
        <b/>
        <sz val="11"/>
        <color theme="1"/>
        <rFont val="Calibri"/>
        <family val="2"/>
        <scheme val="minor"/>
      </rPr>
      <t>epochs: 6</t>
    </r>
    <r>
      <rPr>
        <sz val="11"/>
        <color theme="1"/>
        <rFont val="Calibri"/>
        <family val="2"/>
        <scheme val="minor"/>
      </rPr>
      <t>, bs: 2, msl: 512, train_size: 0.9, BERT-Adam: True, FP16: False, Loss: CrossEntropyLoss(), Data: ['1_classCorpus_Shrunk.tsv']</t>
    </r>
  </si>
  <si>
    <r>
      <t xml:space="preserve">model: bert-base-uncased, </t>
    </r>
    <r>
      <rPr>
        <b/>
        <sz val="11"/>
        <color theme="1"/>
        <rFont val="Calibri"/>
        <family val="2"/>
        <scheme val="minor"/>
      </rPr>
      <t>max_lr: 2e-05</t>
    </r>
    <r>
      <rPr>
        <sz val="11"/>
        <color theme="1"/>
        <rFont val="Calibri"/>
        <family val="2"/>
        <scheme val="minor"/>
      </rPr>
      <t>, epochs: 10, bs: 2, msl: 512, train_size: 0.9, BERT-Adam: True, FP16: False, Loss: CrossEntropyLoss(), Data: ['1_classCorpus_BegOnly_512.tsv']</t>
    </r>
  </si>
  <si>
    <r>
      <t xml:space="preserve">model: bert-base-uncased, </t>
    </r>
    <r>
      <rPr>
        <i/>
        <sz val="11"/>
        <color theme="1"/>
        <rFont val="Calibri"/>
        <family val="2"/>
        <scheme val="minor"/>
      </rPr>
      <t>max_lr: 2e-05</t>
    </r>
    <r>
      <rPr>
        <sz val="11"/>
        <color theme="1"/>
        <rFont val="Calibri"/>
        <family val="2"/>
        <scheme val="minor"/>
      </rPr>
      <t>, epochs: 10, bs: 2, msl: 512, train_size: 0.9, BERT-Adam: True, FP16: False, Loss: CrossEntropyLoss(), Data: ['1_classCorpus_BegOnly_512.tsv']</t>
    </r>
  </si>
  <si>
    <r>
      <t xml:space="preserve">Seed: </t>
    </r>
    <r>
      <rPr>
        <b/>
        <sz val="11"/>
        <color theme="1"/>
        <rFont val="Calibri"/>
        <family val="2"/>
        <scheme val="minor"/>
      </rPr>
      <t>904727489</t>
    </r>
  </si>
  <si>
    <t>Test for significance of F1-measures</t>
  </si>
  <si>
    <t xml:space="preserve">Slipper </t>
  </si>
  <si>
    <t>J48</t>
  </si>
  <si>
    <t>Bagging</t>
  </si>
  <si>
    <t>AdaBoost</t>
  </si>
  <si>
    <t>Bayesian</t>
  </si>
  <si>
    <t>Tactic Detection</t>
  </si>
  <si>
    <t>Authenticate</t>
  </si>
  <si>
    <t>Heartbeat</t>
  </si>
  <si>
    <t>Pooling</t>
  </si>
  <si>
    <t>Scheduler</t>
  </si>
  <si>
    <t>BERT4DAT</t>
  </si>
  <si>
    <t>k</t>
  </si>
  <si>
    <t>n</t>
  </si>
  <si>
    <t>ranks</t>
  </si>
  <si>
    <t>r_j</t>
  </si>
  <si>
    <t>see: https://en.wikipedia.org/wiki/Friedman_test</t>
  </si>
  <si>
    <t>Q</t>
  </si>
  <si>
    <t>Sum-elems</t>
  </si>
  <si>
    <t>p</t>
  </si>
  <si>
    <t>Using Friedman test</t>
  </si>
  <si>
    <t>BEST:</t>
  </si>
  <si>
    <t>Not significant</t>
  </si>
  <si>
    <t>Seed: 1937896204</t>
  </si>
  <si>
    <r>
      <t xml:space="preserve">model: bert-base-uncased, </t>
    </r>
    <r>
      <rPr>
        <b/>
        <sz val="11"/>
        <color theme="1"/>
        <rFont val="Calibri"/>
        <family val="2"/>
        <scheme val="minor"/>
      </rPr>
      <t>max_lr: 2e-05</t>
    </r>
    <r>
      <rPr>
        <sz val="11"/>
        <color theme="1"/>
        <rFont val="Calibri"/>
        <family val="2"/>
        <scheme val="minor"/>
      </rPr>
      <t xml:space="preserve">, epochs: 10, bs: 2, msl: 512, train_size: 0.9, BERT-Adam: True, FP16: False, Loss: CrossEntropyLoss(), </t>
    </r>
    <r>
      <rPr>
        <b/>
        <sz val="11"/>
        <color theme="1"/>
        <rFont val="Calibri"/>
        <family val="2"/>
        <scheme val="minor"/>
      </rPr>
      <t>Threshold: 0.9</t>
    </r>
    <r>
      <rPr>
        <sz val="11"/>
        <color theme="1"/>
        <rFont val="Calibri"/>
        <family val="2"/>
        <scheme val="minor"/>
      </rPr>
      <t>, Data: ['1_classCorpus_Shrunk.tsv']</t>
    </r>
  </si>
  <si>
    <r>
      <t>model: bert-base-uncased, max_lr: 2e-05,</t>
    </r>
    <r>
      <rPr>
        <b/>
        <sz val="11"/>
        <color theme="1"/>
        <rFont val="Calibri"/>
        <family val="2"/>
        <scheme val="minor"/>
      </rPr>
      <t xml:space="preserve"> epochs: 10, bs: 8</t>
    </r>
    <r>
      <rPr>
        <sz val="11"/>
        <color theme="1"/>
        <rFont val="Calibri"/>
        <family val="2"/>
        <scheme val="minor"/>
      </rPr>
      <t>, msl: 512, train_size: 0.9, BERT-Adam: True, FP16: False, Loss: CrossEntropyLoss(), Threshold: 0.9, Data: ['1_classCorpus_BegOnly_512.tsv']</t>
    </r>
  </si>
  <si>
    <r>
      <t xml:space="preserve">model: bert-base-uncased, </t>
    </r>
    <r>
      <rPr>
        <i/>
        <sz val="11"/>
        <color theme="1"/>
        <rFont val="Calibri"/>
        <family val="2"/>
        <scheme val="minor"/>
      </rPr>
      <t>max_lr: 2e-05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epochs: 10, bs: 2</t>
    </r>
    <r>
      <rPr>
        <sz val="11"/>
        <color theme="1"/>
        <rFont val="Calibri"/>
        <family val="2"/>
        <scheme val="minor"/>
      </rPr>
      <t>, msl: 512, train_size: 0.9, BERT-Adam: True, FP16: False, Loss: CrossEntropyLoss(), Data: ['1_classCorpus_BegOnly_512.tsv']</t>
    </r>
  </si>
  <si>
    <r>
      <t xml:space="preserve">model: bert-base-uncased, max_lr: 2e-05, </t>
    </r>
    <r>
      <rPr>
        <b/>
        <sz val="11"/>
        <color theme="1"/>
        <rFont val="Calibri"/>
        <family val="2"/>
        <scheme val="minor"/>
      </rPr>
      <t>epochs: 20</t>
    </r>
    <r>
      <rPr>
        <sz val="11"/>
        <color theme="1"/>
        <rFont val="Calibri"/>
        <family val="2"/>
        <scheme val="minor"/>
      </rPr>
      <t>, bs: 2, msl: 512, train_size: 0.9, BERT-Adam: True, FP16: False, Loss: CrossEntropyLoss(), Threshold: 0.9, Data: ['1_classCorpus_BegOnly_512.tsv']</t>
    </r>
  </si>
  <si>
    <t>1_classCorpus_BegOnly_512</t>
  </si>
  <si>
    <r>
      <t xml:space="preserve">model: bert-base-uncased, max_lr: 2e-05, </t>
    </r>
    <r>
      <rPr>
        <b/>
        <sz val="11"/>
        <color theme="1"/>
        <rFont val="Calibri"/>
        <family val="2"/>
        <scheme val="minor"/>
      </rPr>
      <t>epochs: 10</t>
    </r>
    <r>
      <rPr>
        <sz val="11"/>
        <color theme="1"/>
        <rFont val="Calibri"/>
        <family val="2"/>
        <scheme val="minor"/>
      </rPr>
      <t>, bs: 2, msl: 512, train_size: 0.9, BERT-Adam: True, FP16: False, Loss: CrossEntropyLoss(),</t>
    </r>
    <r>
      <rPr>
        <b/>
        <sz val="11"/>
        <color theme="1"/>
        <rFont val="Calibri"/>
        <family val="2"/>
        <scheme val="minor"/>
      </rPr>
      <t xml:space="preserve"> Threshold: 0.5</t>
    </r>
    <r>
      <rPr>
        <sz val="11"/>
        <color theme="1"/>
        <rFont val="Calibri"/>
        <family val="2"/>
        <scheme val="minor"/>
      </rPr>
      <t>, Data: ['1_classCorpus_BegOnly_512.tsv']</t>
    </r>
  </si>
  <si>
    <t>Seed: 904727489</t>
  </si>
  <si>
    <r>
      <t xml:space="preserve">model: bert-base-uncased, </t>
    </r>
    <r>
      <rPr>
        <b/>
        <sz val="11"/>
        <color theme="1"/>
        <rFont val="Calibri"/>
        <family val="2"/>
        <scheme val="minor"/>
      </rPr>
      <t>max_lr: 3e-05</t>
    </r>
    <r>
      <rPr>
        <sz val="11"/>
        <color theme="1"/>
        <rFont val="Calibri"/>
        <family val="2"/>
        <scheme val="minor"/>
      </rPr>
      <t>, epochs: 10, bs: 2, msl: 512, train_size: 0.9, BERT-Adam: True, FP16: False, Loss: CrossEntropyLoss(), Threshold: 0.9, Data: ['1_classCorpus_BegOnly_512.tsv']</t>
    </r>
  </si>
  <si>
    <r>
      <t xml:space="preserve">model: bert-base-uncased, max_lr: 2e-05, epochs: 10, bs: 2, msl: 512, train_size: 0.9, BERT-Adam: True, FP16: False, Loss: CrossEntropyLoss(), </t>
    </r>
    <r>
      <rPr>
        <b/>
        <sz val="11"/>
        <color theme="1"/>
        <rFont val="Calibri"/>
        <family val="2"/>
        <scheme val="minor"/>
      </rPr>
      <t>Threshold: 0.0</t>
    </r>
    <r>
      <rPr>
        <sz val="11"/>
        <color theme="1"/>
        <rFont val="Calibri"/>
        <family val="2"/>
        <scheme val="minor"/>
      </rPr>
      <t>, Data: ['1_classCorpus_BegOnly_512.tsv']</t>
    </r>
  </si>
  <si>
    <t>model: bert-base-uncased, max_lr: 2e-05, epochs: 10, bs: 2, msl: 512, train_size: 0.9, BERT-Adam: True, FP16: False, Loss: CrossEntropyLoss(), Threshold: 0.9, Data: ['1_classCorpus_Shrunk.tsv']</t>
  </si>
  <si>
    <t>Accuracy</t>
  </si>
  <si>
    <r>
      <t xml:space="preserve">model: bert-base-uncased, max_lr: 2e-05, epochs: 10, bs: 2, msl: 512, train_size: 0.9, BERT-Adam: True, FP16: False, Loss: CrossEntropyLoss(), Threshold: 0.9, Data: </t>
    </r>
    <r>
      <rPr>
        <b/>
        <sz val="11"/>
        <color theme="1"/>
        <rFont val="Calibri"/>
        <family val="2"/>
        <scheme val="minor"/>
      </rPr>
      <t>['2_classCorpus_BegOnly_512.tsv']</t>
    </r>
  </si>
  <si>
    <t>Std derivation</t>
  </si>
  <si>
    <t>Statistics</t>
  </si>
  <si>
    <t>SVM</t>
  </si>
  <si>
    <t>Slipper</t>
  </si>
  <si>
    <t>Tactic Detec</t>
  </si>
  <si>
    <r>
      <t xml:space="preserve">model: bert-base-uncased, max_lr: 2e-05, epochs: 10, bs: 2, msl: 512, train_size: 0.9, BERT-Adam: True, FP16: False, Loss: CrossEntropyLoss(), Threshold: 0.9, Data: </t>
    </r>
    <r>
      <rPr>
        <b/>
        <sz val="11"/>
        <color theme="1"/>
        <rFont val="Calibri"/>
        <family val="2"/>
        <scheme val="minor"/>
      </rPr>
      <t>['1_classCorpus_BegOnly_512.tsv']</t>
    </r>
  </si>
  <si>
    <r>
      <t xml:space="preserve">model: bert-base-uncased, </t>
    </r>
    <r>
      <rPr>
        <i/>
        <sz val="11"/>
        <color theme="1"/>
        <rFont val="Calibri"/>
        <family val="2"/>
        <scheme val="minor"/>
      </rPr>
      <t>max_lr: 2e-05</t>
    </r>
    <r>
      <rPr>
        <sz val="11"/>
        <color theme="1"/>
        <rFont val="Calibri"/>
        <family val="2"/>
        <scheme val="minor"/>
      </rPr>
      <t>, epochs: 10, bs: 2, msl: 512, train_size: 0.9, BERT-Adam: True, FP16: False, Loss: CrossEntropyLoss(), Threshold 0.75, Data: ['1_classCorpus_BegOnly_512.tsv']</t>
    </r>
  </si>
  <si>
    <t>model: bert-base-uncased, max_lr: 2e-05, epochs: 10, bs: 8, msl: 512, train_size: 0.9, BERT-Adam: True, FP16: False, Loss: CrossEntropyLoss(), Threshold: 0.75, Seed: 904727489, Data: ['1_classCorpus_BegOnly_512.tsv']</t>
  </si>
  <si>
    <t>1_classCorpus_BegOnly_512 Plus 0.5 of Hadoop</t>
  </si>
  <si>
    <t>inclHadoop</t>
  </si>
  <si>
    <t>1_classCorpus_Shrunk with Hadoop_Shrunk for eval.</t>
  </si>
  <si>
    <t>model: bert-base-uncased, max_lr: 2e-05, epochs: 10, bs: 2, msl: 512, train_size: 0.9, BERT-Adam: True, FP16: False, Loss: CrossEntropyLoss(), Threshold: 0.9, Seed: 904727489, Data: ['1_classCorpus_Shrunk.tsv']</t>
  </si>
  <si>
    <t>model: bert-base-uncased, max_lr: 2e-05, epochs: 10, bs: 2, msl: 512, train_size: 0.9, BERT-Adam: True, FP16: False, Loss: CrossEntropyLoss(), Threshold: 0.9, Seed: 904727489, Data: ['1_classCorpus_BegOnly_512.tsv']</t>
  </si>
  <si>
    <r>
      <t xml:space="preserve">model: bert-base-uncased, max_lr: 2e-05, epochs: 10, bs: 2, msl: 512, train_size: 0.9, BERT-Adam: True, FP16: False, Loss: CrossEntropyLoss(), Threshold: 0.9, Seed: </t>
    </r>
    <r>
      <rPr>
        <b/>
        <sz val="11"/>
        <color theme="1"/>
        <rFont val="Calibri"/>
        <family val="2"/>
        <scheme val="minor"/>
      </rPr>
      <t>31337,</t>
    </r>
    <r>
      <rPr>
        <sz val="11"/>
        <color theme="1"/>
        <rFont val="Calibri"/>
        <family val="2"/>
        <scheme val="minor"/>
      </rPr>
      <t xml:space="preserve"> Data: ['1_classCorpus_Shrunk.tsv']</t>
    </r>
  </si>
  <si>
    <r>
      <t xml:space="preserve">model: bert-base-uncased, max_lr: 2e-05, epochs: 10, bs: 2, msl: 512, train_size: 0.9, BERT-Adam: True, FP16: False, Loss: CrossEntropyLoss(), Threshold: </t>
    </r>
    <r>
      <rPr>
        <b/>
        <sz val="11"/>
        <color theme="1"/>
        <rFont val="Calibri"/>
        <family val="2"/>
        <scheme val="minor"/>
      </rPr>
      <t>0.75,</t>
    </r>
    <r>
      <rPr>
        <sz val="11"/>
        <color theme="1"/>
        <rFont val="Calibri"/>
        <family val="2"/>
        <scheme val="minor"/>
      </rPr>
      <t xml:space="preserve"> Seed: </t>
    </r>
    <r>
      <rPr>
        <b/>
        <sz val="11"/>
        <color theme="1"/>
        <rFont val="Calibri"/>
        <family val="2"/>
        <scheme val="minor"/>
      </rPr>
      <t>31337,</t>
    </r>
    <r>
      <rPr>
        <sz val="11"/>
        <color theme="1"/>
        <rFont val="Calibri"/>
        <family val="2"/>
        <scheme val="minor"/>
      </rPr>
      <t xml:space="preserve"> Data: ['1_classCorpus_Shrunk.tsv']</t>
    </r>
  </si>
  <si>
    <t>model: bert-base-uncased, max_lr: 2e-05, epochs: 10, bs: 2, train_size: 0.9375, Loss: CrossEntropyLoss(), Threshold: 0.75, Seed: 904727489, Data: ['1_classCorpus_BegOnly_512.tsv']</t>
  </si>
  <si>
    <t>V2-2</t>
  </si>
  <si>
    <t>V2-3</t>
  </si>
  <si>
    <t>model: bert-base-uncased, max_lr: 2e-05, epochs: 10, bs: 2, train_size: 0.9375, weight decay: 0.01, Threshold: 0.75, Seed: 904727489, Data: ['1_classCorpus_BegOnly_512.tsv']</t>
  </si>
  <si>
    <t>V2-4</t>
  </si>
  <si>
    <t>model: bert-base-uncased, max_lr: 2e-05, epochs: 10, bs: 2, train_size: 0.9375, weight decay: 0.01, Threshold: 0.75, Seed: 904727489, Data: ['1_classCorpus_Shrunk.tsv']; Sigmoid</t>
  </si>
  <si>
    <t>V2-5</t>
  </si>
  <si>
    <t>model: bert-base-uncased, max_lr: 2e-05, epochs: 10, bs: 2, train_size: 0.9375, weight decay: 0.01, Threshold: 0.75, Seed: 904727489, Data: ['1_classCorpus_Shrunk.tsv']; Softmax</t>
  </si>
  <si>
    <t>V2-6</t>
  </si>
  <si>
    <t>TODO</t>
  </si>
  <si>
    <t>model: bert-base-uncased, max_lr: 2e-05, epochs: 10, bs: 2, train_size: 0.9375, weight decay: 0.01, Threshold: 0.75, Seed: 904727489, Data: ['1_classCorpus_Shrunk.tsv']</t>
  </si>
  <si>
    <t>model: bert-base-uncased, max_lr: 2e-05, epochs: 10, bs: 2, train_size: 0.9375, weight decay: 0.01, Threshold: 0.75, Seed: 904727489, Data: ['1_classCorpus_Shrunk.tsv'], Oversampling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</si>
</sst>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8000"/>
      <name val="Courier New"/>
      <family val="3"/>
    </font>
    <font>
      <b/>
      <u/>
      <sz val="11"/>
      <color rgb="FFA31515"/>
      <name val="Courier New"/>
      <family val="3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workbookViewId="0">
      <selection activeCell="B9" sqref="B9:G9"/>
    </sheetView>
  </sheetViews>
  <sheetFormatPr baseColWidth="10" defaultRowHeight="15"/>
  <sheetData>
    <row r="2" spans="1:10">
      <c r="A2" t="s">
        <v>17</v>
      </c>
    </row>
    <row r="3" spans="1:10">
      <c r="A3" t="s">
        <v>18</v>
      </c>
    </row>
    <row r="4" spans="1:10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t="s">
        <v>9</v>
      </c>
      <c r="J4" t="s">
        <v>10</v>
      </c>
    </row>
    <row r="5" spans="1:10">
      <c r="A5" t="s">
        <v>0</v>
      </c>
      <c r="B5">
        <v>0.89047600000000005</v>
      </c>
      <c r="C5">
        <v>0.89249999999999996</v>
      </c>
      <c r="D5">
        <v>0.92333299999999996</v>
      </c>
      <c r="E5">
        <v>0.97083299999999995</v>
      </c>
      <c r="F5">
        <v>0.93809500000000001</v>
      </c>
      <c r="G5">
        <v>0.91622800000000004</v>
      </c>
      <c r="I5">
        <f>ROUND(SUM(B5:F5)/5,2)</f>
        <v>0.92</v>
      </c>
      <c r="J5">
        <f>ROUND(SUM(B5:G5)/6,2)</f>
        <v>0.92</v>
      </c>
    </row>
    <row r="6" spans="1:10">
      <c r="A6" t="s">
        <v>1</v>
      </c>
      <c r="B6">
        <v>0.886548</v>
      </c>
      <c r="C6">
        <v>0.87333300000000003</v>
      </c>
      <c r="D6">
        <v>0.86750000000000005</v>
      </c>
      <c r="E6">
        <v>0.93333299999999997</v>
      </c>
      <c r="F6">
        <v>0.86571399999999998</v>
      </c>
      <c r="G6">
        <v>0.93488700000000002</v>
      </c>
      <c r="I6">
        <f>ROUND(SUM(B6:F6)/5,2)</f>
        <v>0.89</v>
      </c>
      <c r="J6">
        <f t="shared" ref="J6:J7" si="0">ROUND(SUM(B6:G6)/6,2)</f>
        <v>0.89</v>
      </c>
    </row>
    <row r="7" spans="1:10">
      <c r="A7" t="s">
        <v>2</v>
      </c>
      <c r="B7">
        <f>2*(B5*B6)/(B5+B6)</f>
        <v>0.88850765870128945</v>
      </c>
      <c r="C7">
        <f t="shared" ref="C7:G7" si="1">2*(C5*C6)/(C5+C6)</f>
        <v>0.882812477170831</v>
      </c>
      <c r="D7">
        <f t="shared" si="1"/>
        <v>0.8945461441686634</v>
      </c>
      <c r="E7">
        <f t="shared" si="1"/>
        <v>0.95171374385321439</v>
      </c>
      <c r="F7">
        <f t="shared" si="1"/>
        <v>0.90045229270948313</v>
      </c>
      <c r="G7">
        <f t="shared" si="1"/>
        <v>0.92546345984555256</v>
      </c>
      <c r="I7">
        <f t="shared" ref="I7" si="2">ROUND(SUM(B7:F7)/5,2)</f>
        <v>0.9</v>
      </c>
      <c r="J7">
        <f t="shared" si="0"/>
        <v>0.91</v>
      </c>
    </row>
    <row r="9" spans="1:10">
      <c r="A9" t="s">
        <v>12</v>
      </c>
      <c r="B9">
        <f>ROUND(B7,2)</f>
        <v>0.89</v>
      </c>
      <c r="C9">
        <f t="shared" ref="C9:G9" si="3">ROUND(C7,2)</f>
        <v>0.88</v>
      </c>
      <c r="D9">
        <f t="shared" si="3"/>
        <v>0.89</v>
      </c>
      <c r="E9">
        <f t="shared" si="3"/>
        <v>0.95</v>
      </c>
      <c r="F9">
        <f t="shared" si="3"/>
        <v>0.9</v>
      </c>
      <c r="G9">
        <f t="shared" si="3"/>
        <v>0.93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B8" sqref="B8"/>
    </sheetView>
  </sheetViews>
  <sheetFormatPr baseColWidth="10" defaultRowHeight="15"/>
  <cols>
    <col min="9" max="9" width="19.42578125" customWidth="1"/>
  </cols>
  <sheetData>
    <row r="1" spans="1:13">
      <c r="A1" s="4" t="s">
        <v>40</v>
      </c>
    </row>
    <row r="2" spans="1:13">
      <c r="A2" t="s">
        <v>43</v>
      </c>
    </row>
    <row r="3" spans="1:13">
      <c r="A3" t="s">
        <v>42</v>
      </c>
    </row>
    <row r="4" spans="1:13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t="s">
        <v>9</v>
      </c>
      <c r="J4" t="s">
        <v>10</v>
      </c>
    </row>
    <row r="5" spans="1:13">
      <c r="A5" t="s">
        <v>0</v>
      </c>
      <c r="B5">
        <v>0.96904800000000002</v>
      </c>
      <c r="C5">
        <v>0.90476199999999996</v>
      </c>
      <c r="D5">
        <v>0.93571400000000005</v>
      </c>
      <c r="E5">
        <v>0.93333299999999997</v>
      </c>
      <c r="F5">
        <v>0.84226199999999996</v>
      </c>
      <c r="G5">
        <v>0.883718</v>
      </c>
      <c r="I5">
        <f>ROUND(SUM(B5:F5)/5,2)</f>
        <v>0.92</v>
      </c>
      <c r="J5">
        <f>ROUND(SUM(B5:G5)/6,2)</f>
        <v>0.91</v>
      </c>
    </row>
    <row r="6" spans="1:13">
      <c r="A6" t="s">
        <v>1</v>
      </c>
      <c r="B6">
        <v>0.88404799999999994</v>
      </c>
      <c r="C6">
        <v>0.76619000000000004</v>
      </c>
      <c r="D6">
        <v>0.88103200000000004</v>
      </c>
      <c r="E6">
        <v>0.84285699999999997</v>
      </c>
      <c r="F6">
        <v>0.901667</v>
      </c>
      <c r="G6">
        <v>0.94470900000000002</v>
      </c>
      <c r="I6">
        <f t="shared" ref="I6:I7" si="0">ROUND(SUM(B6:F6)/5,2)</f>
        <v>0.86</v>
      </c>
      <c r="J6">
        <f t="shared" ref="J6:J7" si="1">ROUND(SUM(B6:G6)/6,2)</f>
        <v>0.87</v>
      </c>
    </row>
    <row r="7" spans="1:13">
      <c r="A7" t="s">
        <v>2</v>
      </c>
      <c r="B7">
        <f>ROUND(2*(B5*B6)/(B5+B6),2)</f>
        <v>0.92</v>
      </c>
      <c r="C7">
        <f t="shared" ref="C7" si="2">ROUND(2*(C5*C6)/(C5+C6),2)</f>
        <v>0.83</v>
      </c>
      <c r="D7">
        <f t="shared" ref="D7" si="3">ROUND(2*(D5*D6)/(D5+D6),2)</f>
        <v>0.91</v>
      </c>
      <c r="E7">
        <f t="shared" ref="E7" si="4">ROUND(2*(E5*E6)/(E5+E6),2)</f>
        <v>0.89</v>
      </c>
      <c r="F7">
        <f t="shared" ref="F7" si="5">ROUND(2*(F5*F6)/(F5+F6),2)</f>
        <v>0.87</v>
      </c>
      <c r="G7">
        <f t="shared" ref="G7" si="6">ROUND(2*(G5*G6)/(G5+G6),2)</f>
        <v>0.91</v>
      </c>
      <c r="I7">
        <f t="shared" si="0"/>
        <v>0.88</v>
      </c>
      <c r="J7">
        <f t="shared" si="1"/>
        <v>0.89</v>
      </c>
    </row>
    <row r="8" spans="1:13">
      <c r="A8" t="s">
        <v>53</v>
      </c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1" t="s">
        <v>11</v>
      </c>
    </row>
    <row r="13" spans="1:13">
      <c r="A13" s="1" t="s">
        <v>13</v>
      </c>
    </row>
    <row r="14" spans="1:13">
      <c r="B14" t="s">
        <v>3</v>
      </c>
      <c r="C14" t="s">
        <v>4</v>
      </c>
      <c r="D14" t="s">
        <v>5</v>
      </c>
      <c r="E14" t="s">
        <v>6</v>
      </c>
      <c r="F14" t="s">
        <v>7</v>
      </c>
      <c r="G14" t="s">
        <v>8</v>
      </c>
      <c r="I14" t="s">
        <v>9</v>
      </c>
      <c r="J14" t="s">
        <v>10</v>
      </c>
    </row>
    <row r="15" spans="1:13">
      <c r="A15" t="s">
        <v>0</v>
      </c>
      <c r="B15">
        <v>0.83654799999999996</v>
      </c>
      <c r="C15">
        <v>0.81</v>
      </c>
      <c r="D15">
        <v>0.8</v>
      </c>
      <c r="E15">
        <v>0.88888900000000004</v>
      </c>
      <c r="F15">
        <v>0.824048</v>
      </c>
      <c r="G15">
        <v>0.83994599999999997</v>
      </c>
      <c r="I15">
        <f>ROUND(SUM(B15:F15)/5,2)</f>
        <v>0.83</v>
      </c>
      <c r="J15">
        <f>ROUND(SUM(B15:G15)/6,2)</f>
        <v>0.83</v>
      </c>
    </row>
    <row r="16" spans="1:13">
      <c r="A16" t="s">
        <v>1</v>
      </c>
      <c r="B16">
        <v>0.82583300000000004</v>
      </c>
      <c r="C16">
        <v>0.77682499999999999</v>
      </c>
      <c r="D16">
        <v>0.84226199999999996</v>
      </c>
      <c r="E16">
        <v>0.72785699999999998</v>
      </c>
      <c r="F16">
        <v>0.79904799999999998</v>
      </c>
      <c r="G16">
        <v>0.94175500000000001</v>
      </c>
      <c r="I16">
        <f t="shared" ref="I16:I17" si="7">ROUND(SUM(B16:F16)/5,2)</f>
        <v>0.79</v>
      </c>
      <c r="J16">
        <f t="shared" ref="J16:J17" si="8">ROUND(SUM(B16:G16)/6,2)</f>
        <v>0.82</v>
      </c>
    </row>
    <row r="17" spans="1:10">
      <c r="A17" t="s">
        <v>2</v>
      </c>
      <c r="B17">
        <f>ROUND(2*(B15*B16)/(B15+B16),2)</f>
        <v>0.83</v>
      </c>
      <c r="C17">
        <f t="shared" ref="C17" si="9">ROUND(2*(C15*C16)/(C15+C16),2)</f>
        <v>0.79</v>
      </c>
      <c r="D17">
        <f t="shared" ref="D17" si="10">ROUND(2*(D15*D16)/(D15+D16),2)</f>
        <v>0.82</v>
      </c>
      <c r="E17">
        <f t="shared" ref="E17" si="11">ROUND(2*(E15*E16)/(E15+E16),2)</f>
        <v>0.8</v>
      </c>
      <c r="F17">
        <f t="shared" ref="F17" si="12">ROUND(2*(F15*F16)/(F15+F16),2)</f>
        <v>0.81</v>
      </c>
      <c r="G17">
        <f t="shared" ref="G17" si="13">ROUND(2*(G15*G16)/(G15+G16),2)</f>
        <v>0.89</v>
      </c>
      <c r="I17">
        <f t="shared" si="7"/>
        <v>0.81</v>
      </c>
      <c r="J17">
        <f t="shared" si="8"/>
        <v>0.82</v>
      </c>
    </row>
    <row r="22" spans="1:10">
      <c r="A22" s="1" t="s">
        <v>15</v>
      </c>
    </row>
    <row r="23" spans="1:10">
      <c r="A23" s="1" t="s">
        <v>13</v>
      </c>
    </row>
    <row r="24" spans="1:10">
      <c r="B24" t="s">
        <v>3</v>
      </c>
      <c r="C24" t="s">
        <v>4</v>
      </c>
      <c r="D24" t="s">
        <v>5</v>
      </c>
      <c r="E24" t="s">
        <v>6</v>
      </c>
      <c r="F24" t="s">
        <v>7</v>
      </c>
      <c r="G24" t="s">
        <v>8</v>
      </c>
      <c r="I24" t="s">
        <v>9</v>
      </c>
      <c r="J24" t="s">
        <v>10</v>
      </c>
    </row>
    <row r="25" spans="1:10">
      <c r="A25" t="s">
        <v>0</v>
      </c>
      <c r="B25">
        <v>0.85083299999999995</v>
      </c>
      <c r="C25">
        <v>0.79666700000000001</v>
      </c>
      <c r="D25">
        <v>0.86071399999999998</v>
      </c>
      <c r="E25">
        <v>0.875</v>
      </c>
      <c r="F25">
        <v>0.84642899999999999</v>
      </c>
      <c r="G25">
        <v>0.81274500000000005</v>
      </c>
      <c r="I25">
        <f>ROUND(SUM(B25:F25)/5,2)</f>
        <v>0.85</v>
      </c>
      <c r="J25">
        <f>ROUND(SUM(B25:G25)/6,2)</f>
        <v>0.84</v>
      </c>
    </row>
    <row r="26" spans="1:10">
      <c r="A26" t="s">
        <v>1</v>
      </c>
      <c r="B26">
        <v>0.75083299999999997</v>
      </c>
      <c r="C26">
        <v>0.76333300000000004</v>
      </c>
      <c r="D26">
        <v>0.75464299999999995</v>
      </c>
      <c r="E26">
        <v>0.72857099999999997</v>
      </c>
      <c r="F26">
        <v>0.77857100000000001</v>
      </c>
      <c r="G26">
        <v>0.95949499999999999</v>
      </c>
      <c r="I26">
        <f t="shared" ref="I26:I27" si="14">ROUND(SUM(B26:F26)/5,2)</f>
        <v>0.76</v>
      </c>
      <c r="J26">
        <f t="shared" ref="J26:J27" si="15">ROUND(SUM(B26:G26)/6,2)</f>
        <v>0.79</v>
      </c>
    </row>
    <row r="27" spans="1:10">
      <c r="A27" t="s">
        <v>2</v>
      </c>
      <c r="B27">
        <f>ROUND(2*(B25*B26)/(B25+B26),2)</f>
        <v>0.8</v>
      </c>
      <c r="C27">
        <f t="shared" ref="C27" si="16">ROUND(2*(C25*C26)/(C25+C26),2)</f>
        <v>0.78</v>
      </c>
      <c r="D27">
        <f t="shared" ref="D27" si="17">ROUND(2*(D25*D26)/(D25+D26),2)</f>
        <v>0.8</v>
      </c>
      <c r="E27">
        <f t="shared" ref="E27" si="18">ROUND(2*(E25*E26)/(E25+E26),2)</f>
        <v>0.8</v>
      </c>
      <c r="F27">
        <f t="shared" ref="F27" si="19">ROUND(2*(F25*F26)/(F25+F26),2)</f>
        <v>0.81</v>
      </c>
      <c r="G27">
        <f t="shared" ref="G27" si="20">ROUND(2*(G25*G26)/(G25+G26),2)</f>
        <v>0.88</v>
      </c>
      <c r="I27">
        <f t="shared" si="14"/>
        <v>0.8</v>
      </c>
      <c r="J27">
        <f t="shared" si="15"/>
        <v>0.81</v>
      </c>
    </row>
    <row r="32" spans="1:10">
      <c r="A32" t="s">
        <v>43</v>
      </c>
    </row>
    <row r="33" spans="1:10">
      <c r="A33" t="s">
        <v>42</v>
      </c>
    </row>
    <row r="34" spans="1:10"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I34" t="s">
        <v>9</v>
      </c>
      <c r="J34" t="s">
        <v>10</v>
      </c>
    </row>
    <row r="35" spans="1:10">
      <c r="A35" t="s">
        <v>0</v>
      </c>
      <c r="B35">
        <v>0.96904800000000002</v>
      </c>
      <c r="C35">
        <v>0.90476199999999996</v>
      </c>
      <c r="D35">
        <v>0.93571400000000005</v>
      </c>
      <c r="E35">
        <v>0.93333299999999997</v>
      </c>
      <c r="F35">
        <v>0.84226199999999996</v>
      </c>
      <c r="G35">
        <v>0.883718</v>
      </c>
      <c r="I35">
        <f>ROUND(SUM(B35:F35)/5,2)</f>
        <v>0.92</v>
      </c>
      <c r="J35">
        <f>ROUND(SUM(B35:G35)/6,2)</f>
        <v>0.91</v>
      </c>
    </row>
    <row r="36" spans="1:10">
      <c r="A36" t="s">
        <v>1</v>
      </c>
      <c r="B36">
        <v>0.88404799999999994</v>
      </c>
      <c r="C36">
        <v>0.76619000000000004</v>
      </c>
      <c r="D36">
        <v>0.88103200000000004</v>
      </c>
      <c r="E36">
        <v>0.84285699999999997</v>
      </c>
      <c r="F36">
        <v>0.901667</v>
      </c>
      <c r="G36">
        <v>0.94470900000000002</v>
      </c>
      <c r="I36">
        <f t="shared" ref="I36:I37" si="21">ROUND(SUM(B36:F36)/5,2)</f>
        <v>0.86</v>
      </c>
      <c r="J36">
        <f t="shared" ref="J36:J37" si="22">ROUND(SUM(B36:G36)/6,2)</f>
        <v>0.87</v>
      </c>
    </row>
    <row r="37" spans="1:10">
      <c r="A37" t="s">
        <v>2</v>
      </c>
      <c r="B37">
        <f>ROUND(2*(B35*B36)/(B35+B36),2)</f>
        <v>0.92</v>
      </c>
      <c r="C37">
        <f t="shared" ref="C37" si="23">ROUND(2*(C35*C36)/(C35+C36),2)</f>
        <v>0.83</v>
      </c>
      <c r="D37">
        <f t="shared" ref="D37" si="24">ROUND(2*(D35*D36)/(D35+D36),2)</f>
        <v>0.91</v>
      </c>
      <c r="E37">
        <f t="shared" ref="E37" si="25">ROUND(2*(E35*E36)/(E35+E36),2)</f>
        <v>0.89</v>
      </c>
      <c r="F37">
        <f t="shared" ref="F37" si="26">ROUND(2*(F35*F36)/(F35+F36),2)</f>
        <v>0.87</v>
      </c>
      <c r="G37">
        <f t="shared" ref="G37" si="27">ROUND(2*(G35*G36)/(G35+G36),2)</f>
        <v>0.91</v>
      </c>
      <c r="I37">
        <f t="shared" si="21"/>
        <v>0.88</v>
      </c>
      <c r="J37">
        <f t="shared" si="22"/>
        <v>0.89</v>
      </c>
    </row>
    <row r="42" spans="1:10">
      <c r="A42" t="s">
        <v>52</v>
      </c>
    </row>
    <row r="43" spans="1:10">
      <c r="A43" t="s">
        <v>49</v>
      </c>
    </row>
    <row r="44" spans="1:10">
      <c r="B44" t="s">
        <v>3</v>
      </c>
      <c r="C44" t="s">
        <v>4</v>
      </c>
      <c r="D44" t="s">
        <v>5</v>
      </c>
      <c r="E44" t="s">
        <v>6</v>
      </c>
      <c r="F44" t="s">
        <v>7</v>
      </c>
      <c r="G44" t="s">
        <v>8</v>
      </c>
      <c r="I44" t="s">
        <v>9</v>
      </c>
      <c r="J44" t="s">
        <v>10</v>
      </c>
    </row>
    <row r="45" spans="1:10">
      <c r="A45" t="s">
        <v>0</v>
      </c>
      <c r="B45">
        <v>0.93333299999999997</v>
      </c>
      <c r="C45">
        <v>0.84444399999999997</v>
      </c>
      <c r="D45">
        <v>0.93</v>
      </c>
      <c r="E45">
        <v>0.96071399999999996</v>
      </c>
      <c r="F45">
        <v>0.94642899999999996</v>
      </c>
      <c r="G45">
        <v>0.86527100000000001</v>
      </c>
      <c r="I45">
        <f>ROUND(SUM(B45:F45)/5,2)</f>
        <v>0.92</v>
      </c>
      <c r="J45">
        <f>ROUND(SUM(B45:G45)/6,2)</f>
        <v>0.91</v>
      </c>
    </row>
    <row r="46" spans="1:10">
      <c r="A46" t="s">
        <v>1</v>
      </c>
      <c r="B46">
        <v>0.83499999999999996</v>
      </c>
      <c r="C46">
        <v>0.80857100000000004</v>
      </c>
      <c r="D46">
        <v>0.84238100000000005</v>
      </c>
      <c r="E46">
        <v>0.81499999999999995</v>
      </c>
      <c r="F46">
        <v>0.80142899999999995</v>
      </c>
      <c r="G46">
        <v>0.94708099999999995</v>
      </c>
      <c r="I46">
        <f t="shared" ref="I46:I47" si="28">ROUND(SUM(B46:F46)/5,2)</f>
        <v>0.82</v>
      </c>
      <c r="J46">
        <f t="shared" ref="J46:J47" si="29">ROUND(SUM(B46:G46)/6,2)</f>
        <v>0.84</v>
      </c>
    </row>
    <row r="47" spans="1:10">
      <c r="A47" t="s">
        <v>2</v>
      </c>
      <c r="B47">
        <f>ROUND(2*(B45*B46)/(B45+B46),2)</f>
        <v>0.88</v>
      </c>
      <c r="C47">
        <f t="shared" ref="C47:G47" si="30">ROUND(2*(C45*C46)/(C45+C46),2)</f>
        <v>0.83</v>
      </c>
      <c r="D47">
        <f t="shared" si="30"/>
        <v>0.88</v>
      </c>
      <c r="E47">
        <f t="shared" si="30"/>
        <v>0.88</v>
      </c>
      <c r="F47">
        <f t="shared" si="30"/>
        <v>0.87</v>
      </c>
      <c r="G47">
        <f t="shared" si="30"/>
        <v>0.9</v>
      </c>
      <c r="I47">
        <f t="shared" si="28"/>
        <v>0.87</v>
      </c>
      <c r="J47">
        <f t="shared" si="29"/>
        <v>0.87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79" workbookViewId="0">
      <selection activeCell="G97" sqref="G97"/>
    </sheetView>
  </sheetViews>
  <sheetFormatPr baseColWidth="10" defaultRowHeight="15"/>
  <sheetData>
    <row r="1" spans="1:15">
      <c r="A1" s="4" t="s">
        <v>40</v>
      </c>
    </row>
    <row r="2" spans="1:15">
      <c r="A2" t="s">
        <v>61</v>
      </c>
    </row>
    <row r="3" spans="1:15">
      <c r="A3" t="s">
        <v>18</v>
      </c>
    </row>
    <row r="4" spans="1:1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t="s">
        <v>9</v>
      </c>
      <c r="J4" t="s">
        <v>10</v>
      </c>
    </row>
    <row r="5" spans="1:15">
      <c r="A5" t="s">
        <v>0</v>
      </c>
      <c r="B5">
        <v>0.89047600000000005</v>
      </c>
      <c r="C5">
        <v>0.89249999999999996</v>
      </c>
      <c r="D5">
        <v>0.92333299999999996</v>
      </c>
      <c r="E5">
        <v>0.97083299999999995</v>
      </c>
      <c r="F5">
        <v>0.93809500000000001</v>
      </c>
      <c r="G5">
        <v>0.91622800000000004</v>
      </c>
      <c r="I5">
        <f>ROUND(SUM(B5:F5)/5,2)</f>
        <v>0.92</v>
      </c>
      <c r="J5">
        <f>ROUND(SUM(B5:G5)/6,2)</f>
        <v>0.92</v>
      </c>
    </row>
    <row r="6" spans="1:15">
      <c r="A6" t="s">
        <v>1</v>
      </c>
      <c r="B6">
        <v>0.886548</v>
      </c>
      <c r="C6">
        <v>0.87333300000000003</v>
      </c>
      <c r="D6">
        <v>0.86750000000000005</v>
      </c>
      <c r="E6">
        <v>0.93333299999999997</v>
      </c>
      <c r="F6">
        <v>0.86571399999999998</v>
      </c>
      <c r="G6">
        <v>0.93488700000000002</v>
      </c>
      <c r="I6">
        <f>ROUND(SUM(B6:F6)/5,2)</f>
        <v>0.89</v>
      </c>
      <c r="J6">
        <f t="shared" ref="J6:J7" si="0">ROUND(SUM(B6:G6)/6,2)</f>
        <v>0.89</v>
      </c>
    </row>
    <row r="7" spans="1:15">
      <c r="A7" t="s">
        <v>2</v>
      </c>
      <c r="B7">
        <f>ROUND(2*(B5*B6)/(B5+B6),2)</f>
        <v>0.89</v>
      </c>
      <c r="C7">
        <f t="shared" ref="C7:G7" si="1">ROUND(2*(C5*C6)/(C5+C6),2)</f>
        <v>0.88</v>
      </c>
      <c r="D7">
        <f t="shared" si="1"/>
        <v>0.89</v>
      </c>
      <c r="E7">
        <f t="shared" si="1"/>
        <v>0.95</v>
      </c>
      <c r="F7">
        <f t="shared" si="1"/>
        <v>0.9</v>
      </c>
      <c r="G7">
        <f t="shared" si="1"/>
        <v>0.93</v>
      </c>
      <c r="I7">
        <f t="shared" ref="I7" si="2">ROUND(SUM(B7:F7)/5,2)</f>
        <v>0.9</v>
      </c>
      <c r="J7">
        <f t="shared" si="0"/>
        <v>0.91</v>
      </c>
    </row>
    <row r="8" spans="1:15">
      <c r="A8" t="s">
        <v>53</v>
      </c>
    </row>
    <row r="10" spans="1: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1" t="s">
        <v>14</v>
      </c>
    </row>
    <row r="12" spans="1:15">
      <c r="A12" s="1" t="s">
        <v>13</v>
      </c>
    </row>
    <row r="13" spans="1:15"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I13" t="s">
        <v>9</v>
      </c>
      <c r="J13" t="s">
        <v>10</v>
      </c>
    </row>
    <row r="14" spans="1:15">
      <c r="A14" t="s">
        <v>0</v>
      </c>
      <c r="B14">
        <v>0.94666700000000004</v>
      </c>
      <c r="C14">
        <v>0.87380999999999998</v>
      </c>
      <c r="D14">
        <v>0.83750000000000002</v>
      </c>
      <c r="E14">
        <v>0.98750000000000004</v>
      </c>
      <c r="F14">
        <v>0.91500000000000004</v>
      </c>
      <c r="G14">
        <v>0.902536</v>
      </c>
      <c r="I14">
        <f>ROUND(SUM(B14:F14)/5,2)</f>
        <v>0.91</v>
      </c>
      <c r="J14">
        <f>ROUND(SUM(B14:G14)/6,2)</f>
        <v>0.91</v>
      </c>
    </row>
    <row r="15" spans="1:15">
      <c r="A15" t="s">
        <v>1</v>
      </c>
      <c r="B15">
        <v>0.905833</v>
      </c>
      <c r="C15">
        <v>0.90142900000000004</v>
      </c>
      <c r="D15">
        <v>0.74583299999999997</v>
      </c>
      <c r="E15">
        <v>0.92738100000000001</v>
      </c>
      <c r="F15">
        <v>0.91666700000000001</v>
      </c>
      <c r="G15">
        <v>0.931863</v>
      </c>
      <c r="I15">
        <f t="shared" ref="I15:I16" si="3">ROUND(SUM(B15:F15)/5,2)</f>
        <v>0.88</v>
      </c>
      <c r="J15">
        <f t="shared" ref="J15:J16" si="4">ROUND(SUM(B15:G15)/6,2)</f>
        <v>0.89</v>
      </c>
    </row>
    <row r="16" spans="1:15">
      <c r="A16" t="s">
        <v>2</v>
      </c>
      <c r="B16">
        <f>ROUND(2*(B14*B15)/(B14+B15),2)</f>
        <v>0.93</v>
      </c>
      <c r="C16">
        <f t="shared" ref="C16" si="5">ROUND(2*(C14*C15)/(C14+C15),2)</f>
        <v>0.89</v>
      </c>
      <c r="D16">
        <f t="shared" ref="D16" si="6">ROUND(2*(D14*D15)/(D14+D15),2)</f>
        <v>0.79</v>
      </c>
      <c r="E16">
        <f t="shared" ref="E16" si="7">ROUND(2*(E14*E15)/(E14+E15),2)</f>
        <v>0.96</v>
      </c>
      <c r="F16">
        <f t="shared" ref="F16" si="8">ROUND(2*(F14*F15)/(F14+F15),2)</f>
        <v>0.92</v>
      </c>
      <c r="G16">
        <f t="shared" ref="G16" si="9">ROUND(2*(G14*G15)/(G14+G15),2)</f>
        <v>0.92</v>
      </c>
      <c r="I16">
        <f t="shared" si="3"/>
        <v>0.9</v>
      </c>
      <c r="J16">
        <f t="shared" si="4"/>
        <v>0.9</v>
      </c>
    </row>
    <row r="21" spans="1:10">
      <c r="A21" s="1" t="s">
        <v>16</v>
      </c>
    </row>
    <row r="22" spans="1:10">
      <c r="A22" s="1" t="s">
        <v>13</v>
      </c>
    </row>
    <row r="23" spans="1:10">
      <c r="B23" t="s">
        <v>3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I23" t="s">
        <v>9</v>
      </c>
      <c r="J23" t="s">
        <v>10</v>
      </c>
    </row>
    <row r="24" spans="1:10">
      <c r="A24" t="s">
        <v>0</v>
      </c>
      <c r="B24">
        <v>0.94666700000000004</v>
      </c>
      <c r="C24">
        <v>0.90500000000000003</v>
      </c>
      <c r="D24">
        <v>0.79833299999999996</v>
      </c>
      <c r="E24">
        <v>0.97499999999999998</v>
      </c>
      <c r="F24">
        <v>0.94571400000000005</v>
      </c>
      <c r="G24">
        <v>0.914682</v>
      </c>
      <c r="I24">
        <f>ROUND(SUM(B24:F24)/5,2)</f>
        <v>0.91</v>
      </c>
      <c r="J24">
        <f>ROUND(SUM(B24:G24)/6,2)</f>
        <v>0.91</v>
      </c>
    </row>
    <row r="25" spans="1:10">
      <c r="A25" t="s">
        <v>1</v>
      </c>
      <c r="B25">
        <v>0.905833</v>
      </c>
      <c r="C25">
        <v>0.88642900000000002</v>
      </c>
      <c r="D25">
        <v>0.78154800000000002</v>
      </c>
      <c r="E25">
        <v>0.95833299999999999</v>
      </c>
      <c r="F25">
        <v>0.92500000000000004</v>
      </c>
      <c r="G25">
        <v>0.93446499999999999</v>
      </c>
      <c r="I25">
        <f>ROUND(SUM(B25:F25)/5,2)</f>
        <v>0.89</v>
      </c>
      <c r="J25">
        <f t="shared" ref="J25:J26" si="10">ROUND(SUM(B25:G25)/6,2)</f>
        <v>0.9</v>
      </c>
    </row>
    <row r="26" spans="1:10">
      <c r="A26" t="s">
        <v>2</v>
      </c>
      <c r="B26">
        <f>ROUND(2*(B24*B25)/(B24+B25),2)</f>
        <v>0.93</v>
      </c>
      <c r="C26">
        <f t="shared" ref="C26" si="11">ROUND(2*(C24*C25)/(C24+C25),2)</f>
        <v>0.9</v>
      </c>
      <c r="D26">
        <f t="shared" ref="D26" si="12">ROUND(2*(D24*D25)/(D24+D25),2)</f>
        <v>0.79</v>
      </c>
      <c r="E26">
        <f t="shared" ref="E26" si="13">ROUND(2*(E24*E25)/(E24+E25),2)</f>
        <v>0.97</v>
      </c>
      <c r="F26">
        <f t="shared" ref="F26" si="14">ROUND(2*(F24*F25)/(F24+F25),2)</f>
        <v>0.94</v>
      </c>
      <c r="G26">
        <f t="shared" ref="G26" si="15">ROUND(2*(G24*G25)/(G24+G25),2)</f>
        <v>0.92</v>
      </c>
      <c r="I26">
        <f t="shared" ref="I26" si="16">ROUND(SUM(B26:F26)/5,2)</f>
        <v>0.91</v>
      </c>
      <c r="J26">
        <f t="shared" si="10"/>
        <v>0.91</v>
      </c>
    </row>
    <row r="30" spans="1:10">
      <c r="A30" t="s">
        <v>45</v>
      </c>
    </row>
    <row r="31" spans="1:10">
      <c r="A31" t="s">
        <v>18</v>
      </c>
    </row>
    <row r="32" spans="1:10"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I32" t="s">
        <v>9</v>
      </c>
      <c r="J32" t="s">
        <v>10</v>
      </c>
    </row>
    <row r="33" spans="1:10">
      <c r="A33" t="s">
        <v>0</v>
      </c>
      <c r="B33">
        <v>0.89047600000000005</v>
      </c>
      <c r="C33">
        <v>0.89249999999999996</v>
      </c>
      <c r="D33">
        <v>0.92333299999999996</v>
      </c>
      <c r="E33">
        <v>0.97083299999999995</v>
      </c>
      <c r="F33">
        <v>0.93809500000000001</v>
      </c>
      <c r="G33">
        <v>0.91622800000000004</v>
      </c>
      <c r="I33">
        <f>ROUND(SUM(B33:F33)/5,2)</f>
        <v>0.92</v>
      </c>
      <c r="J33">
        <f>ROUND(SUM(B33:G33)/6,2)</f>
        <v>0.92</v>
      </c>
    </row>
    <row r="34" spans="1:10">
      <c r="A34" t="s">
        <v>1</v>
      </c>
      <c r="B34">
        <v>0.886548</v>
      </c>
      <c r="C34">
        <v>0.87333300000000003</v>
      </c>
      <c r="D34">
        <v>0.86750000000000005</v>
      </c>
      <c r="E34">
        <v>0.93333299999999997</v>
      </c>
      <c r="F34">
        <v>0.86571399999999998</v>
      </c>
      <c r="G34">
        <v>0.93488700000000002</v>
      </c>
      <c r="I34">
        <f>ROUND(SUM(B34:F34)/5,2)</f>
        <v>0.89</v>
      </c>
      <c r="J34">
        <f t="shared" ref="J34:J35" si="17">ROUND(SUM(B34:G34)/6,2)</f>
        <v>0.89</v>
      </c>
    </row>
    <row r="35" spans="1:10">
      <c r="A35" t="s">
        <v>2</v>
      </c>
      <c r="B35">
        <f>ROUND(2*(B33*B34)/(B33+B34),2)</f>
        <v>0.89</v>
      </c>
      <c r="C35">
        <f t="shared" ref="C35" si="18">ROUND(2*(C33*C34)/(C33+C34),2)</f>
        <v>0.88</v>
      </c>
      <c r="D35">
        <f t="shared" ref="D35" si="19">ROUND(2*(D33*D34)/(D33+D34),2)</f>
        <v>0.89</v>
      </c>
      <c r="E35">
        <f t="shared" ref="E35" si="20">ROUND(2*(E33*E34)/(E33+E34),2)</f>
        <v>0.95</v>
      </c>
      <c r="F35">
        <f t="shared" ref="F35" si="21">ROUND(2*(F33*F34)/(F33+F34),2)</f>
        <v>0.9</v>
      </c>
      <c r="G35">
        <f t="shared" ref="G35" si="22">ROUND(2*(G33*G34)/(G33+G34),2)</f>
        <v>0.93</v>
      </c>
      <c r="I35">
        <f t="shared" ref="I35" si="23">ROUND(SUM(B35:F35)/5,2)</f>
        <v>0.9</v>
      </c>
      <c r="J35">
        <f t="shared" si="17"/>
        <v>0.91</v>
      </c>
    </row>
    <row r="40" spans="1:10">
      <c r="A40" t="s">
        <v>44</v>
      </c>
    </row>
    <row r="41" spans="1:10">
      <c r="A41" t="s">
        <v>18</v>
      </c>
    </row>
    <row r="42" spans="1:10">
      <c r="B42" t="s">
        <v>3</v>
      </c>
      <c r="C42" t="s">
        <v>4</v>
      </c>
      <c r="D42" t="s">
        <v>5</v>
      </c>
      <c r="E42" t="s">
        <v>6</v>
      </c>
      <c r="F42" t="s">
        <v>7</v>
      </c>
      <c r="G42" t="s">
        <v>8</v>
      </c>
      <c r="I42" t="s">
        <v>9</v>
      </c>
      <c r="J42" t="s">
        <v>10</v>
      </c>
    </row>
    <row r="43" spans="1:10">
      <c r="A43" t="s">
        <v>0</v>
      </c>
      <c r="B43">
        <v>0.90476199999999996</v>
      </c>
      <c r="C43">
        <v>0.96571399999999996</v>
      </c>
      <c r="D43">
        <v>0.87</v>
      </c>
      <c r="E43">
        <v>0.94333299999999998</v>
      </c>
      <c r="F43">
        <v>0.96666700000000005</v>
      </c>
      <c r="G43">
        <v>0.89196699999999995</v>
      </c>
      <c r="I43">
        <f>ROUND(SUM(B43:F43)/5,2)</f>
        <v>0.93</v>
      </c>
      <c r="J43">
        <f>ROUND(SUM(B43:G43)/6,2)</f>
        <v>0.92</v>
      </c>
    </row>
    <row r="44" spans="1:10">
      <c r="A44" t="s">
        <v>1</v>
      </c>
      <c r="B44">
        <v>0.886548</v>
      </c>
      <c r="C44">
        <v>0.87333000000000005</v>
      </c>
      <c r="D44">
        <v>0.82250000000000001</v>
      </c>
      <c r="E44">
        <v>0.85321400000000003</v>
      </c>
      <c r="F44">
        <v>0.80821399999999999</v>
      </c>
      <c r="G44">
        <v>0.94947300000000001</v>
      </c>
      <c r="I44">
        <f>ROUND(SUM(B44:F44)/5,2)</f>
        <v>0.85</v>
      </c>
      <c r="J44">
        <f t="shared" ref="J44:J45" si="24">ROUND(SUM(B44:G44)/6,2)</f>
        <v>0.87</v>
      </c>
    </row>
    <row r="45" spans="1:10">
      <c r="A45" t="s">
        <v>2</v>
      </c>
      <c r="B45">
        <f>ROUND(2*(B43*B44)/(B43+B44),2)</f>
        <v>0.9</v>
      </c>
      <c r="C45">
        <f t="shared" ref="C45" si="25">ROUND(2*(C43*C44)/(C43+C44),2)</f>
        <v>0.92</v>
      </c>
      <c r="D45">
        <f t="shared" ref="D45" si="26">ROUND(2*(D43*D44)/(D43+D44),2)</f>
        <v>0.85</v>
      </c>
      <c r="E45">
        <f t="shared" ref="E45" si="27">ROUND(2*(E43*E44)/(E43+E44),2)</f>
        <v>0.9</v>
      </c>
      <c r="F45">
        <f t="shared" ref="F45" si="28">ROUND(2*(F43*F44)/(F43+F44),2)</f>
        <v>0.88</v>
      </c>
      <c r="G45">
        <f t="shared" ref="G45" si="29">ROUND(2*(G43*G44)/(G43+G44),2)</f>
        <v>0.92</v>
      </c>
      <c r="I45">
        <f t="shared" ref="I45" si="30">ROUND(SUM(B45:F45)/5,2)</f>
        <v>0.89</v>
      </c>
      <c r="J45">
        <f t="shared" si="24"/>
        <v>0.9</v>
      </c>
    </row>
    <row r="50" spans="1:10">
      <c r="A50" t="s">
        <v>46</v>
      </c>
    </row>
    <row r="51" spans="1:10">
      <c r="A51" t="s">
        <v>18</v>
      </c>
    </row>
    <row r="52" spans="1:10">
      <c r="B52" t="s">
        <v>3</v>
      </c>
      <c r="C52" t="s">
        <v>4</v>
      </c>
      <c r="D52" t="s">
        <v>5</v>
      </c>
      <c r="E52" t="s">
        <v>6</v>
      </c>
      <c r="F52" t="s">
        <v>7</v>
      </c>
      <c r="G52" t="s">
        <v>8</v>
      </c>
      <c r="I52" t="s">
        <v>9</v>
      </c>
      <c r="J52" t="s">
        <v>10</v>
      </c>
    </row>
    <row r="53" spans="1:10">
      <c r="A53" t="s">
        <v>0</v>
      </c>
      <c r="B53">
        <v>0.90476199999999996</v>
      </c>
      <c r="C53">
        <v>0.92083300000000001</v>
      </c>
      <c r="D53">
        <v>0.90500000000000003</v>
      </c>
      <c r="E53">
        <v>0.93500000000000005</v>
      </c>
      <c r="F53">
        <v>0.91809499999999999</v>
      </c>
      <c r="G53">
        <v>0.89637999999999995</v>
      </c>
      <c r="I53">
        <f>ROUND(SUM(B53:F53)/5,2)</f>
        <v>0.92</v>
      </c>
      <c r="J53">
        <f>ROUND(SUM(B53:G53)/6,2)</f>
        <v>0.91</v>
      </c>
    </row>
    <row r="54" spans="1:10">
      <c r="A54" t="s">
        <v>1</v>
      </c>
      <c r="B54">
        <v>0.886548</v>
      </c>
      <c r="C54">
        <v>0.89333300000000004</v>
      </c>
      <c r="D54">
        <v>0.85</v>
      </c>
      <c r="E54">
        <v>0.87821400000000005</v>
      </c>
      <c r="F54">
        <v>0.83142899999999997</v>
      </c>
      <c r="G54">
        <v>0.92737400000000003</v>
      </c>
      <c r="I54">
        <f>ROUND(SUM(B54:F54)/5,2)</f>
        <v>0.87</v>
      </c>
      <c r="J54">
        <f t="shared" ref="J54:J55" si="31">ROUND(SUM(B54:G54)/6,2)</f>
        <v>0.88</v>
      </c>
    </row>
    <row r="55" spans="1:10">
      <c r="A55" t="s">
        <v>2</v>
      </c>
      <c r="B55">
        <f>ROUND(2*(B53*B54)/(B53+B54),2)</f>
        <v>0.9</v>
      </c>
      <c r="C55">
        <f t="shared" ref="C55" si="32">ROUND(2*(C53*C54)/(C53+C54),2)</f>
        <v>0.91</v>
      </c>
      <c r="D55">
        <f t="shared" ref="D55" si="33">ROUND(2*(D53*D54)/(D53+D54),2)</f>
        <v>0.88</v>
      </c>
      <c r="E55">
        <f t="shared" ref="E55" si="34">ROUND(2*(E53*E54)/(E53+E54),2)</f>
        <v>0.91</v>
      </c>
      <c r="F55">
        <f t="shared" ref="F55" si="35">ROUND(2*(F53*F54)/(F53+F54),2)</f>
        <v>0.87</v>
      </c>
      <c r="G55">
        <f t="shared" ref="G55" si="36">ROUND(2*(G53*G54)/(G53+G54),2)</f>
        <v>0.91</v>
      </c>
      <c r="I55">
        <f t="shared" ref="I55" si="37">ROUND(SUM(B55:F55)/5,2)</f>
        <v>0.89</v>
      </c>
      <c r="J55">
        <f t="shared" si="31"/>
        <v>0.9</v>
      </c>
    </row>
    <row r="61" spans="1:10">
      <c r="A61" t="s">
        <v>48</v>
      </c>
    </row>
    <row r="62" spans="1:10">
      <c r="A62" t="s">
        <v>18</v>
      </c>
    </row>
    <row r="63" spans="1:10"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I63" t="s">
        <v>9</v>
      </c>
      <c r="J63" t="s">
        <v>10</v>
      </c>
    </row>
    <row r="64" spans="1:10">
      <c r="A64" t="s">
        <v>0</v>
      </c>
      <c r="B64">
        <v>0.90476199999999996</v>
      </c>
      <c r="C64">
        <v>0.85821400000000003</v>
      </c>
      <c r="D64">
        <v>0.81333299999999997</v>
      </c>
      <c r="E64">
        <v>0.94071400000000005</v>
      </c>
      <c r="F64">
        <v>0.87995999999999996</v>
      </c>
      <c r="G64">
        <v>0.91608100000000003</v>
      </c>
      <c r="I64">
        <f>ROUND(SUM(B64:F64)/5,2)</f>
        <v>0.88</v>
      </c>
      <c r="J64">
        <f>ROUND(SUM(B64:G64)/6,2)</f>
        <v>0.89</v>
      </c>
    </row>
    <row r="65" spans="1:10">
      <c r="A65" t="s">
        <v>1</v>
      </c>
      <c r="B65">
        <v>0.90654800000000002</v>
      </c>
      <c r="C65">
        <v>0.89333300000000004</v>
      </c>
      <c r="D65">
        <v>0.83416699999999999</v>
      </c>
      <c r="E65">
        <v>0.885714</v>
      </c>
      <c r="F65">
        <v>0.86571399999999998</v>
      </c>
      <c r="G65">
        <v>0.90049100000000004</v>
      </c>
      <c r="I65">
        <f>ROUND(SUM(B65:F65)/5,2)</f>
        <v>0.88</v>
      </c>
      <c r="J65">
        <f t="shared" ref="J65:J66" si="38">ROUND(SUM(B65:G65)/6,2)</f>
        <v>0.88</v>
      </c>
    </row>
    <row r="66" spans="1:10">
      <c r="A66" t="s">
        <v>2</v>
      </c>
      <c r="B66">
        <f>ROUND(2*(B64*B65)/(B64+B65),2)</f>
        <v>0.91</v>
      </c>
      <c r="C66">
        <f t="shared" ref="C66" si="39">ROUND(2*(C64*C65)/(C64+C65),2)</f>
        <v>0.88</v>
      </c>
      <c r="D66">
        <f t="shared" ref="D66" si="40">ROUND(2*(D64*D65)/(D64+D65),2)</f>
        <v>0.82</v>
      </c>
      <c r="E66">
        <f t="shared" ref="E66" si="41">ROUND(2*(E64*E65)/(E64+E65),2)</f>
        <v>0.91</v>
      </c>
      <c r="F66">
        <f t="shared" ref="F66" si="42">ROUND(2*(F64*F65)/(F64+F65),2)</f>
        <v>0.87</v>
      </c>
      <c r="G66">
        <f t="shared" ref="G66" si="43">ROUND(2*(G64*G65)/(G64+G65),2)</f>
        <v>0.91</v>
      </c>
      <c r="I66">
        <f t="shared" ref="I66" si="44">ROUND(SUM(B66:F66)/5,2)</f>
        <v>0.88</v>
      </c>
      <c r="J66">
        <f t="shared" si="38"/>
        <v>0.88</v>
      </c>
    </row>
    <row r="71" spans="1:10">
      <c r="A71" t="s">
        <v>50</v>
      </c>
    </row>
    <row r="72" spans="1:10">
      <c r="A72" t="s">
        <v>18</v>
      </c>
    </row>
    <row r="73" spans="1:10">
      <c r="B73" t="s">
        <v>3</v>
      </c>
      <c r="C73" t="s">
        <v>4</v>
      </c>
      <c r="D73" t="s">
        <v>5</v>
      </c>
      <c r="E73" t="s">
        <v>6</v>
      </c>
      <c r="F73" t="s">
        <v>7</v>
      </c>
      <c r="G73" t="s">
        <v>8</v>
      </c>
      <c r="I73" t="s">
        <v>9</v>
      </c>
      <c r="J73" t="s">
        <v>10</v>
      </c>
    </row>
    <row r="74" spans="1:10">
      <c r="A74" t="s">
        <v>0</v>
      </c>
      <c r="B74">
        <v>0.90476199999999996</v>
      </c>
      <c r="C74">
        <v>0.875</v>
      </c>
      <c r="D74">
        <v>0.80404799999999998</v>
      </c>
      <c r="E74">
        <v>0.95833299999999999</v>
      </c>
      <c r="F74">
        <v>0.92857100000000004</v>
      </c>
      <c r="G74">
        <v>0.91142900000000004</v>
      </c>
      <c r="I74">
        <f>ROUND(SUM(B74:F74)/5,2)</f>
        <v>0.89</v>
      </c>
      <c r="J74">
        <f>ROUND(SUM(B74:G74)/6,2)</f>
        <v>0.9</v>
      </c>
    </row>
    <row r="75" spans="1:10">
      <c r="A75" t="s">
        <v>1</v>
      </c>
      <c r="B75">
        <v>0.886548</v>
      </c>
      <c r="C75">
        <v>0.91</v>
      </c>
      <c r="D75">
        <v>0.80916699999999997</v>
      </c>
      <c r="E75">
        <v>0.91249999999999998</v>
      </c>
      <c r="F75">
        <v>0.82071400000000005</v>
      </c>
      <c r="G75">
        <v>0.92326399999999997</v>
      </c>
      <c r="I75">
        <f>ROUND(SUM(B75:F75)/5,2)</f>
        <v>0.87</v>
      </c>
      <c r="J75">
        <f t="shared" ref="J75:J76" si="45">ROUND(SUM(B75:G75)/6,2)</f>
        <v>0.88</v>
      </c>
    </row>
    <row r="76" spans="1:10">
      <c r="A76" t="s">
        <v>2</v>
      </c>
      <c r="B76">
        <f>ROUND(2*(B74*B75)/(B74+B75),2)</f>
        <v>0.9</v>
      </c>
      <c r="C76">
        <f t="shared" ref="C76" si="46">ROUND(2*(C74*C75)/(C74+C75),2)</f>
        <v>0.89</v>
      </c>
      <c r="D76">
        <f t="shared" ref="D76" si="47">ROUND(2*(D74*D75)/(D74+D75),2)</f>
        <v>0.81</v>
      </c>
      <c r="E76">
        <f t="shared" ref="E76" si="48">ROUND(2*(E74*E75)/(E74+E75),2)</f>
        <v>0.93</v>
      </c>
      <c r="F76">
        <f t="shared" ref="F76" si="49">ROUND(2*(F74*F75)/(F74+F75),2)</f>
        <v>0.87</v>
      </c>
      <c r="G76">
        <f t="shared" ref="G76" si="50">ROUND(2*(G74*G75)/(G74+G75),2)</f>
        <v>0.92</v>
      </c>
      <c r="I76">
        <f t="shared" ref="I76" si="51">ROUND(SUM(B76:F76)/5,2)</f>
        <v>0.88</v>
      </c>
      <c r="J76">
        <f t="shared" si="45"/>
        <v>0.89</v>
      </c>
    </row>
    <row r="81" spans="1:15">
      <c r="A81" t="s">
        <v>51</v>
      </c>
    </row>
    <row r="82" spans="1:15">
      <c r="A82" t="s">
        <v>49</v>
      </c>
    </row>
    <row r="83" spans="1:15">
      <c r="B83" t="s">
        <v>3</v>
      </c>
      <c r="C83" t="s">
        <v>4</v>
      </c>
      <c r="D83" t="s">
        <v>5</v>
      </c>
      <c r="E83" t="s">
        <v>6</v>
      </c>
      <c r="F83" t="s">
        <v>7</v>
      </c>
      <c r="G83" t="s">
        <v>8</v>
      </c>
      <c r="I83" t="s">
        <v>9</v>
      </c>
      <c r="J83" t="s">
        <v>10</v>
      </c>
    </row>
    <row r="84" spans="1:15">
      <c r="A84" t="s">
        <v>0</v>
      </c>
      <c r="B84">
        <v>0.90476199999999996</v>
      </c>
      <c r="C84">
        <v>0.85821400000000003</v>
      </c>
      <c r="D84">
        <v>0.81333299999999997</v>
      </c>
      <c r="E84">
        <v>0.94071400000000005</v>
      </c>
      <c r="F84">
        <v>0.87995999999999996</v>
      </c>
      <c r="G84">
        <v>0.91608100000000003</v>
      </c>
      <c r="I84">
        <f>ROUND(SUM(B84:F84)/5,2)</f>
        <v>0.88</v>
      </c>
      <c r="J84">
        <f>ROUND(SUM(B84:G84)/6,2)</f>
        <v>0.89</v>
      </c>
    </row>
    <row r="85" spans="1:15">
      <c r="A85" t="s">
        <v>1</v>
      </c>
      <c r="B85">
        <v>0.90654800000000002</v>
      </c>
      <c r="C85">
        <v>0.89333300000000004</v>
      </c>
      <c r="D85">
        <v>0.83416699999999999</v>
      </c>
      <c r="E85">
        <v>0.885714</v>
      </c>
      <c r="F85">
        <v>0.86571399999999998</v>
      </c>
      <c r="G85">
        <v>0.90049100000000004</v>
      </c>
      <c r="I85">
        <f>ROUND(SUM(B85:F85)/5,2)</f>
        <v>0.88</v>
      </c>
      <c r="J85">
        <f t="shared" ref="J85:J86" si="52">ROUND(SUM(B85:G85)/6,2)</f>
        <v>0.88</v>
      </c>
    </row>
    <row r="86" spans="1:15">
      <c r="A86" t="s">
        <v>2</v>
      </c>
      <c r="B86">
        <f>ROUND(2*(B84*B85)/(B84+B85),2)</f>
        <v>0.91</v>
      </c>
      <c r="C86">
        <f t="shared" ref="C86" si="53">ROUND(2*(C84*C85)/(C84+C85),2)</f>
        <v>0.88</v>
      </c>
      <c r="D86">
        <f t="shared" ref="D86" si="54">ROUND(2*(D84*D85)/(D84+D85),2)</f>
        <v>0.82</v>
      </c>
      <c r="E86">
        <f t="shared" ref="E86" si="55">ROUND(2*(E84*E85)/(E84+E85),2)</f>
        <v>0.91</v>
      </c>
      <c r="F86">
        <f t="shared" ref="F86" si="56">ROUND(2*(F84*F85)/(F84+F85),2)</f>
        <v>0.87</v>
      </c>
      <c r="G86">
        <f t="shared" ref="G86" si="57">ROUND(2*(G84*G85)/(G84+G85),2)</f>
        <v>0.91</v>
      </c>
      <c r="I86">
        <f t="shared" ref="I86" si="58">ROUND(SUM(B86:F86)/5,2)</f>
        <v>0.88</v>
      </c>
      <c r="J86">
        <f t="shared" si="52"/>
        <v>0.88</v>
      </c>
    </row>
    <row r="89" spans="1: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t="s">
        <v>54</v>
      </c>
    </row>
    <row r="91" spans="1:15">
      <c r="A91" t="s">
        <v>49</v>
      </c>
    </row>
    <row r="92" spans="1:15">
      <c r="B92" t="s">
        <v>3</v>
      </c>
      <c r="C92" t="s">
        <v>4</v>
      </c>
      <c r="D92" t="s">
        <v>5</v>
      </c>
      <c r="E92" t="s">
        <v>6</v>
      </c>
      <c r="F92" t="s">
        <v>7</v>
      </c>
      <c r="G92" t="s">
        <v>8</v>
      </c>
      <c r="I92" t="s">
        <v>9</v>
      </c>
      <c r="J92" t="s">
        <v>10</v>
      </c>
    </row>
    <row r="93" spans="1:15">
      <c r="A93" t="s">
        <v>0</v>
      </c>
      <c r="B93">
        <v>0.6</v>
      </c>
      <c r="C93">
        <v>0.56666700000000003</v>
      </c>
      <c r="D93">
        <v>0.4</v>
      </c>
      <c r="E93">
        <v>0.3</v>
      </c>
      <c r="F93">
        <v>0.25</v>
      </c>
      <c r="G93">
        <v>0.89629400000000004</v>
      </c>
      <c r="I93">
        <f>ROUND(SUM(B93:F93)/5,2)</f>
        <v>0.42</v>
      </c>
      <c r="J93">
        <f>ROUND(SUM(B93:G93)/6,2)</f>
        <v>0.5</v>
      </c>
    </row>
    <row r="94" spans="1:15">
      <c r="A94" t="s">
        <v>1</v>
      </c>
      <c r="B94">
        <v>0.7</v>
      </c>
      <c r="C94">
        <v>0.6</v>
      </c>
      <c r="D94">
        <v>0.375</v>
      </c>
      <c r="E94">
        <v>0.25</v>
      </c>
      <c r="F94">
        <v>0.3</v>
      </c>
      <c r="G94">
        <v>0.97238899999999995</v>
      </c>
      <c r="I94">
        <f>ROUND(SUM(B94:F94)/5,2)</f>
        <v>0.45</v>
      </c>
      <c r="J94">
        <f t="shared" ref="J94:J95" si="59">ROUND(SUM(B94:G94)/6,2)</f>
        <v>0.53</v>
      </c>
    </row>
    <row r="95" spans="1:15">
      <c r="A95" t="s">
        <v>2</v>
      </c>
      <c r="B95">
        <f>ROUND(2*(B93*B94)/(B93+B94),2)</f>
        <v>0.65</v>
      </c>
      <c r="C95">
        <f t="shared" ref="C95" si="60">ROUND(2*(C93*C94)/(C93+C94),2)</f>
        <v>0.57999999999999996</v>
      </c>
      <c r="D95">
        <f t="shared" ref="D95" si="61">ROUND(2*(D93*D94)/(D93+D94),2)</f>
        <v>0.39</v>
      </c>
      <c r="E95">
        <f t="shared" ref="E95" si="62">ROUND(2*(E93*E94)/(E93+E94),2)</f>
        <v>0.27</v>
      </c>
      <c r="F95">
        <f t="shared" ref="F95" si="63">ROUND(2*(F93*F94)/(F93+F94),2)</f>
        <v>0.27</v>
      </c>
      <c r="G95">
        <f t="shared" ref="G95" si="64">ROUND(2*(G93*G94)/(G93+G94),2)</f>
        <v>0.93</v>
      </c>
      <c r="I95">
        <f t="shared" ref="I95" si="65">ROUND(SUM(B95:F95)/5,2)</f>
        <v>0.43</v>
      </c>
      <c r="J95">
        <f t="shared" si="59"/>
        <v>0.52</v>
      </c>
    </row>
    <row r="96" spans="1:15">
      <c r="A96" t="s">
        <v>53</v>
      </c>
      <c r="B96">
        <v>0.89</v>
      </c>
    </row>
    <row r="98" spans="1:10">
      <c r="A98" t="s">
        <v>60</v>
      </c>
    </row>
    <row r="99" spans="1:10">
      <c r="A99" t="s">
        <v>49</v>
      </c>
    </row>
    <row r="100" spans="1:10">
      <c r="B100" t="s">
        <v>3</v>
      </c>
      <c r="C100" t="s">
        <v>4</v>
      </c>
      <c r="D100" t="s">
        <v>5</v>
      </c>
      <c r="E100" t="s">
        <v>6</v>
      </c>
      <c r="F100" t="s">
        <v>7</v>
      </c>
      <c r="G100" t="s">
        <v>8</v>
      </c>
      <c r="I100" t="s">
        <v>9</v>
      </c>
      <c r="J100" t="s">
        <v>10</v>
      </c>
    </row>
    <row r="101" spans="1:10">
      <c r="A101" t="s">
        <v>0</v>
      </c>
      <c r="B101">
        <v>0.90476199999999996</v>
      </c>
      <c r="C101">
        <v>0.89821399999999996</v>
      </c>
      <c r="D101">
        <v>0.92500000000000004</v>
      </c>
      <c r="E101">
        <v>1</v>
      </c>
      <c r="F101">
        <v>0.88888900000000004</v>
      </c>
      <c r="G101">
        <v>0.90226099999999998</v>
      </c>
      <c r="I101">
        <f>ROUND(SUM(B101:F101)/5,2)</f>
        <v>0.92</v>
      </c>
      <c r="J101">
        <f>ROUND(SUM(B101:G101)/6,2)</f>
        <v>0.92</v>
      </c>
    </row>
    <row r="102" spans="1:10">
      <c r="A102" t="s">
        <v>1</v>
      </c>
      <c r="B102">
        <v>0.886548</v>
      </c>
      <c r="C102">
        <v>0.89333300000000004</v>
      </c>
      <c r="D102">
        <v>0.80916699999999997</v>
      </c>
      <c r="E102">
        <v>0.885714</v>
      </c>
      <c r="F102">
        <v>0.84071399999999996</v>
      </c>
      <c r="G102">
        <v>0.93687600000000004</v>
      </c>
      <c r="I102">
        <f>ROUND(SUM(B102:F102)/5,2)</f>
        <v>0.86</v>
      </c>
      <c r="J102">
        <f t="shared" ref="J102:J103" si="66">ROUND(SUM(B102:G102)/6,2)</f>
        <v>0.88</v>
      </c>
    </row>
    <row r="103" spans="1:10">
      <c r="A103" t="s">
        <v>2</v>
      </c>
      <c r="B103">
        <f>ROUND(2*(B101*B102)/(B101+B102),2)</f>
        <v>0.9</v>
      </c>
      <c r="C103">
        <f t="shared" ref="C103" si="67">ROUND(2*(C101*C102)/(C101+C102),2)</f>
        <v>0.9</v>
      </c>
      <c r="D103">
        <f t="shared" ref="D103" si="68">ROUND(2*(D101*D102)/(D101+D102),2)</f>
        <v>0.86</v>
      </c>
      <c r="E103">
        <f t="shared" ref="E103" si="69">ROUND(2*(E101*E102)/(E101+E102),2)</f>
        <v>0.94</v>
      </c>
      <c r="F103">
        <f t="shared" ref="F103" si="70">ROUND(2*(F101*F102)/(F101+F102),2)</f>
        <v>0.86</v>
      </c>
      <c r="G103">
        <f t="shared" ref="G103" si="71">ROUND(2*(G101*G102)/(G101+G102),2)</f>
        <v>0.92</v>
      </c>
      <c r="I103">
        <f t="shared" ref="I103" si="72">ROUND(SUM(B103:F103)/5,2)</f>
        <v>0.89</v>
      </c>
      <c r="J103">
        <f t="shared" si="66"/>
        <v>0.9</v>
      </c>
    </row>
    <row r="104" spans="1:10">
      <c r="A104" t="s">
        <v>53</v>
      </c>
      <c r="B104">
        <v>0.91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abSelected="1" topLeftCell="A76" workbookViewId="0">
      <selection activeCell="I105" sqref="I105"/>
    </sheetView>
  </sheetViews>
  <sheetFormatPr baseColWidth="10" defaultRowHeight="15"/>
  <sheetData>
    <row r="1" spans="1:10" ht="15.75">
      <c r="A1" s="5" t="s">
        <v>47</v>
      </c>
    </row>
    <row r="2" spans="1:10">
      <c r="A2" s="7">
        <v>1</v>
      </c>
    </row>
    <row r="3" spans="1:10">
      <c r="A3" t="s">
        <v>62</v>
      </c>
    </row>
    <row r="4" spans="1:10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t="s">
        <v>9</v>
      </c>
      <c r="J4" t="s">
        <v>10</v>
      </c>
    </row>
    <row r="5" spans="1:10">
      <c r="A5" t="s">
        <v>0</v>
      </c>
      <c r="B5">
        <v>0.14285713999999999</v>
      </c>
      <c r="C5">
        <v>0.32352941000000002</v>
      </c>
      <c r="D5">
        <v>0.43902438999999999</v>
      </c>
      <c r="E5">
        <v>0.94736841999999999</v>
      </c>
      <c r="F5">
        <v>0.48507463000000001</v>
      </c>
      <c r="G5">
        <v>0.94769022000000003</v>
      </c>
      <c r="I5">
        <f>ROUND(SUM(B5:F5)/5,2)</f>
        <v>0.47</v>
      </c>
      <c r="J5">
        <f>ROUND(SUM(B5:G5)/6,2)</f>
        <v>0.55000000000000004</v>
      </c>
    </row>
    <row r="6" spans="1:10">
      <c r="A6" t="s">
        <v>1</v>
      </c>
      <c r="B6">
        <v>0.5</v>
      </c>
      <c r="C6">
        <v>0.45833332999999998</v>
      </c>
      <c r="D6">
        <v>0.72</v>
      </c>
      <c r="E6">
        <v>0.43373494000000001</v>
      </c>
      <c r="F6">
        <v>0.79268293000000001</v>
      </c>
      <c r="G6">
        <v>0.92384105999999999</v>
      </c>
      <c r="I6">
        <f t="shared" ref="I6:I7" si="0">ROUND(SUM(B6:F6)/5,2)</f>
        <v>0.57999999999999996</v>
      </c>
      <c r="J6">
        <f t="shared" ref="J6:J7" si="1">ROUND(SUM(B6:G6)/6,2)</f>
        <v>0.64</v>
      </c>
    </row>
    <row r="7" spans="1:10">
      <c r="A7" t="s">
        <v>2</v>
      </c>
      <c r="B7">
        <f>ROUND(2*(B5*B6)/(B5+B6),2)</f>
        <v>0.22</v>
      </c>
      <c r="C7">
        <f t="shared" ref="C7:G7" si="2">ROUND(2*(C5*C6)/(C5+C6),2)</f>
        <v>0.38</v>
      </c>
      <c r="D7">
        <f t="shared" si="2"/>
        <v>0.55000000000000004</v>
      </c>
      <c r="E7">
        <f t="shared" si="2"/>
        <v>0.6</v>
      </c>
      <c r="F7">
        <f t="shared" si="2"/>
        <v>0.6</v>
      </c>
      <c r="G7">
        <f t="shared" si="2"/>
        <v>0.94</v>
      </c>
      <c r="I7">
        <f t="shared" si="0"/>
        <v>0.47</v>
      </c>
      <c r="J7">
        <f t="shared" si="1"/>
        <v>0.55000000000000004</v>
      </c>
    </row>
    <row r="8" spans="1:10">
      <c r="A8" t="s">
        <v>53</v>
      </c>
      <c r="B8">
        <v>0.8841</v>
      </c>
    </row>
    <row r="10" spans="1:10">
      <c r="A10" s="7">
        <v>2</v>
      </c>
    </row>
    <row r="11" spans="1:10">
      <c r="A11" t="s">
        <v>67</v>
      </c>
    </row>
    <row r="12" spans="1:10">
      <c r="B12" t="s">
        <v>3</v>
      </c>
      <c r="C12" t="s">
        <v>4</v>
      </c>
      <c r="D12" t="s">
        <v>5</v>
      </c>
      <c r="E12" t="s">
        <v>6</v>
      </c>
      <c r="F12" t="s">
        <v>7</v>
      </c>
      <c r="G12" t="s">
        <v>8</v>
      </c>
      <c r="I12" t="s">
        <v>9</v>
      </c>
      <c r="J12" t="s">
        <v>10</v>
      </c>
    </row>
    <row r="13" spans="1:10">
      <c r="A13" t="s">
        <v>0</v>
      </c>
      <c r="B13">
        <v>0.14285713999999999</v>
      </c>
      <c r="C13">
        <v>0.33333332999999998</v>
      </c>
      <c r="D13">
        <v>0.36734694000000001</v>
      </c>
      <c r="E13">
        <v>0.94871795000000003</v>
      </c>
      <c r="F13">
        <v>0.67500000000000004</v>
      </c>
      <c r="G13">
        <v>0.94916387999999996</v>
      </c>
      <c r="I13">
        <f>ROUND(SUM(B13:F13)/5,2)</f>
        <v>0.49</v>
      </c>
      <c r="J13">
        <f>ROUND(SUM(B13:G13)/6,2)</f>
        <v>0.56999999999999995</v>
      </c>
    </row>
    <row r="14" spans="1:10">
      <c r="A14" t="s">
        <v>1</v>
      </c>
      <c r="B14">
        <v>0.5</v>
      </c>
      <c r="C14">
        <v>0.79166667000000002</v>
      </c>
      <c r="D14">
        <v>0.72</v>
      </c>
      <c r="E14">
        <v>0.44047618999999999</v>
      </c>
      <c r="F14">
        <v>0.65853658999999998</v>
      </c>
      <c r="G14">
        <v>0.93973510000000005</v>
      </c>
      <c r="I14">
        <f t="shared" ref="I14" si="3">ROUND(SUM(B14:F14)/5,2)</f>
        <v>0.62</v>
      </c>
      <c r="J14">
        <f t="shared" ref="J14:J15" si="4">ROUND(SUM(B14:G14)/6,2)</f>
        <v>0.68</v>
      </c>
    </row>
    <row r="15" spans="1:10">
      <c r="A15" t="s">
        <v>2</v>
      </c>
      <c r="B15">
        <f>ROUND(2*(B13*B14)/(B13+B14),2)</f>
        <v>0.22</v>
      </c>
      <c r="C15">
        <f t="shared" ref="C15:G15" si="5">ROUND(2*(C13*C14)/(C13+C14),2)</f>
        <v>0.47</v>
      </c>
      <c r="D15">
        <f t="shared" si="5"/>
        <v>0.49</v>
      </c>
      <c r="E15">
        <f t="shared" si="5"/>
        <v>0.6</v>
      </c>
      <c r="F15">
        <f t="shared" si="5"/>
        <v>0.67</v>
      </c>
      <c r="G15">
        <f t="shared" si="5"/>
        <v>0.94</v>
      </c>
      <c r="I15">
        <f>ROUND(SUM(B15:F15)/5,2)</f>
        <v>0.49</v>
      </c>
      <c r="J15">
        <f t="shared" si="4"/>
        <v>0.56999999999999995</v>
      </c>
    </row>
    <row r="16" spans="1:10">
      <c r="A16" t="s">
        <v>53</v>
      </c>
      <c r="B16">
        <v>0.89639999999999997</v>
      </c>
    </row>
    <row r="18" spans="1:10">
      <c r="A18" t="s">
        <v>71</v>
      </c>
    </row>
    <row r="19" spans="1:10">
      <c r="A19" s="8" t="s">
        <v>70</v>
      </c>
    </row>
    <row r="20" spans="1:10"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I20" t="s">
        <v>9</v>
      </c>
      <c r="J20" t="s">
        <v>10</v>
      </c>
    </row>
    <row r="21" spans="1:10">
      <c r="A21" t="s">
        <v>0</v>
      </c>
      <c r="B21">
        <v>6.6666669999999997E-2</v>
      </c>
      <c r="C21">
        <v>0.31034483000000002</v>
      </c>
      <c r="D21">
        <v>0.58620689999999998</v>
      </c>
      <c r="E21">
        <v>0.88888889000000004</v>
      </c>
      <c r="F21">
        <v>0.67948717999999997</v>
      </c>
      <c r="G21">
        <v>0.93831169000000003</v>
      </c>
      <c r="I21">
        <f>ROUND(SUM(B21:F21)/5,2)</f>
        <v>0.51</v>
      </c>
      <c r="J21">
        <f>ROUND(SUM(B21:G21)/6,2)</f>
        <v>0.57999999999999996</v>
      </c>
    </row>
    <row r="22" spans="1:10">
      <c r="A22" t="s">
        <v>1</v>
      </c>
      <c r="B22">
        <v>0.5</v>
      </c>
      <c r="C22">
        <v>0.375</v>
      </c>
      <c r="D22">
        <v>0.68</v>
      </c>
      <c r="E22">
        <v>0.38095237999999998</v>
      </c>
      <c r="F22">
        <v>0.64634146000000003</v>
      </c>
      <c r="G22">
        <v>0.95695364000000005</v>
      </c>
      <c r="I22">
        <f t="shared" ref="I22" si="6">ROUND(SUM(B22:F22)/5,2)</f>
        <v>0.52</v>
      </c>
      <c r="J22">
        <f t="shared" ref="J22:J23" si="7">ROUND(SUM(B22:G22)/6,2)</f>
        <v>0.59</v>
      </c>
    </row>
    <row r="23" spans="1:10">
      <c r="A23" t="s">
        <v>2</v>
      </c>
      <c r="B23">
        <f>ROUND(2*(B21*B22)/(B21+B22),2)</f>
        <v>0.12</v>
      </c>
      <c r="C23">
        <f t="shared" ref="C23:F23" si="8">ROUND(2*(C21*C22)/(C21+C22),2)</f>
        <v>0.34</v>
      </c>
      <c r="D23">
        <f t="shared" si="8"/>
        <v>0.63</v>
      </c>
      <c r="E23">
        <f t="shared" si="8"/>
        <v>0.53</v>
      </c>
      <c r="F23">
        <f t="shared" si="8"/>
        <v>0.66</v>
      </c>
      <c r="G23">
        <f>ROUND(2*(G21*G22)/(G21+G22),2)</f>
        <v>0.95</v>
      </c>
      <c r="I23">
        <f>ROUND(SUM(B23:F23)/5,2)</f>
        <v>0.46</v>
      </c>
      <c r="J23">
        <f t="shared" si="7"/>
        <v>0.54</v>
      </c>
    </row>
    <row r="24" spans="1:10">
      <c r="A24" t="s">
        <v>53</v>
      </c>
      <c r="B24">
        <v>0.90159999999999996</v>
      </c>
    </row>
    <row r="26" spans="1:10">
      <c r="A26" t="s">
        <v>72</v>
      </c>
    </row>
    <row r="27" spans="1:10">
      <c r="A27" s="9" t="s">
        <v>73</v>
      </c>
    </row>
    <row r="28" spans="1:10">
      <c r="B28" t="s">
        <v>3</v>
      </c>
      <c r="C28" t="s">
        <v>4</v>
      </c>
      <c r="D28" t="s">
        <v>5</v>
      </c>
      <c r="E28" t="s">
        <v>6</v>
      </c>
      <c r="F28" t="s">
        <v>7</v>
      </c>
      <c r="G28" t="s">
        <v>8</v>
      </c>
      <c r="I28" t="s">
        <v>9</v>
      </c>
      <c r="J28" t="s">
        <v>10</v>
      </c>
    </row>
    <row r="29" spans="1:10">
      <c r="A29" t="s">
        <v>0</v>
      </c>
      <c r="B29">
        <v>0.14285713999999999</v>
      </c>
      <c r="C29">
        <v>0.4</v>
      </c>
      <c r="D29">
        <v>0.4</v>
      </c>
      <c r="E29">
        <v>1</v>
      </c>
      <c r="F29">
        <v>0.69047619000000005</v>
      </c>
      <c r="G29">
        <v>0.94568063000000002</v>
      </c>
      <c r="I29">
        <f>ROUND(SUM(B29:F29)/5,2)</f>
        <v>0.53</v>
      </c>
      <c r="J29">
        <f>ROUND(SUM(B29:G29)/6,2)</f>
        <v>0.6</v>
      </c>
    </row>
    <row r="30" spans="1:10">
      <c r="A30" t="s">
        <v>1</v>
      </c>
      <c r="B30">
        <v>0.5</v>
      </c>
      <c r="C30">
        <v>0.5</v>
      </c>
      <c r="D30">
        <v>0.72</v>
      </c>
      <c r="E30">
        <v>0.38554217000000002</v>
      </c>
      <c r="F30">
        <v>0.70731706999999999</v>
      </c>
      <c r="G30">
        <v>0.95695364000000005</v>
      </c>
      <c r="I30">
        <f t="shared" ref="I30" si="9">ROUND(SUM(B30:F30)/5,2)</f>
        <v>0.56000000000000005</v>
      </c>
      <c r="J30">
        <f t="shared" ref="J30:J31" si="10">ROUND(SUM(B30:G30)/6,2)</f>
        <v>0.63</v>
      </c>
    </row>
    <row r="31" spans="1:10">
      <c r="A31" t="s">
        <v>2</v>
      </c>
      <c r="B31">
        <f>ROUND(2*(B29*B30)/(B29+B30),2)</f>
        <v>0.22</v>
      </c>
      <c r="C31">
        <f t="shared" ref="C31:F31" si="11">ROUND(2*(C29*C30)/(C29+C30),2)</f>
        <v>0.44</v>
      </c>
      <c r="D31">
        <f t="shared" si="11"/>
        <v>0.51</v>
      </c>
      <c r="E31">
        <f t="shared" si="11"/>
        <v>0.56000000000000005</v>
      </c>
      <c r="F31">
        <f t="shared" si="11"/>
        <v>0.7</v>
      </c>
      <c r="G31">
        <f>ROUND(2*(G29*G30)/(G29+G30),2)</f>
        <v>0.95</v>
      </c>
      <c r="I31">
        <f>ROUND(SUM(B31:F31)/5,2)</f>
        <v>0.49</v>
      </c>
      <c r="J31">
        <f t="shared" si="10"/>
        <v>0.56000000000000005</v>
      </c>
    </row>
    <row r="32" spans="1:10">
      <c r="A32" t="s">
        <v>53</v>
      </c>
      <c r="B32">
        <v>0.9073</v>
      </c>
    </row>
    <row r="37" spans="1:10" ht="15.75">
      <c r="A37" s="5" t="s">
        <v>65</v>
      </c>
    </row>
    <row r="38" spans="1:10">
      <c r="A38" s="7">
        <v>3</v>
      </c>
    </row>
    <row r="39" spans="1:10">
      <c r="A39" t="s">
        <v>66</v>
      </c>
    </row>
    <row r="40" spans="1:10">
      <c r="B40" t="s">
        <v>3</v>
      </c>
      <c r="C40" t="s">
        <v>4</v>
      </c>
      <c r="D40" t="s">
        <v>5</v>
      </c>
      <c r="E40" t="s">
        <v>6</v>
      </c>
      <c r="F40" t="s">
        <v>7</v>
      </c>
      <c r="G40" t="s">
        <v>8</v>
      </c>
      <c r="I40" t="s">
        <v>9</v>
      </c>
      <c r="J40" t="s">
        <v>10</v>
      </c>
    </row>
    <row r="41" spans="1:10">
      <c r="A41" t="s">
        <v>0</v>
      </c>
      <c r="B41">
        <v>0.2</v>
      </c>
      <c r="C41">
        <v>0.31428571</v>
      </c>
      <c r="D41">
        <v>0.57575757999999999</v>
      </c>
      <c r="E41">
        <v>0.95833332999999998</v>
      </c>
      <c r="F41">
        <v>0.68</v>
      </c>
      <c r="G41">
        <v>0.93496458000000005</v>
      </c>
      <c r="I41">
        <f>ROUND(SUM(B41:F41)/5,2)</f>
        <v>0.55000000000000004</v>
      </c>
      <c r="J41">
        <f>ROUND(SUM(B41:G41)/6,2)</f>
        <v>0.61</v>
      </c>
    </row>
    <row r="42" spans="1:10">
      <c r="A42" t="s">
        <v>1</v>
      </c>
      <c r="B42">
        <v>0.5</v>
      </c>
      <c r="C42">
        <v>0.45833332999999998</v>
      </c>
      <c r="D42">
        <v>0.73076923000000005</v>
      </c>
      <c r="E42">
        <v>0.27710843000000002</v>
      </c>
      <c r="F42">
        <v>0.62962963000000005</v>
      </c>
      <c r="G42">
        <v>0.96222664000000002</v>
      </c>
      <c r="I42">
        <f t="shared" ref="I42:I43" si="12">ROUND(SUM(B42:F42)/5,2)</f>
        <v>0.52</v>
      </c>
      <c r="J42">
        <f t="shared" ref="J42:J43" si="13">ROUND(SUM(B42:G42)/6,2)</f>
        <v>0.59</v>
      </c>
    </row>
    <row r="43" spans="1:10">
      <c r="A43" t="s">
        <v>2</v>
      </c>
      <c r="B43">
        <f>ROUND(2*(B41*B42)/(B41+B42),2)</f>
        <v>0.28999999999999998</v>
      </c>
      <c r="C43">
        <f t="shared" ref="C43:G43" si="14">ROUND(2*(C41*C42)/(C41+C42),2)</f>
        <v>0.37</v>
      </c>
      <c r="D43">
        <f t="shared" si="14"/>
        <v>0.64</v>
      </c>
      <c r="E43">
        <f t="shared" si="14"/>
        <v>0.43</v>
      </c>
      <c r="F43">
        <f t="shared" si="14"/>
        <v>0.65</v>
      </c>
      <c r="G43">
        <f t="shared" si="14"/>
        <v>0.95</v>
      </c>
      <c r="I43">
        <f t="shared" si="12"/>
        <v>0.48</v>
      </c>
      <c r="J43">
        <f t="shared" si="13"/>
        <v>0.56000000000000005</v>
      </c>
    </row>
    <row r="44" spans="1:10">
      <c r="A44" t="s">
        <v>53</v>
      </c>
      <c r="B44">
        <v>0.90259999999999996</v>
      </c>
    </row>
    <row r="47" spans="1:10">
      <c r="A47" s="7">
        <v>4</v>
      </c>
    </row>
    <row r="48" spans="1:10">
      <c r="A48" t="s">
        <v>68</v>
      </c>
    </row>
    <row r="49" spans="1:10"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I49" t="s">
        <v>9</v>
      </c>
      <c r="J49" t="s">
        <v>10</v>
      </c>
    </row>
    <row r="50" spans="1:10">
      <c r="A50" t="s">
        <v>0</v>
      </c>
      <c r="B50">
        <v>0.5</v>
      </c>
      <c r="C50">
        <v>0.29310344999999999</v>
      </c>
      <c r="D50">
        <v>0.45238095</v>
      </c>
      <c r="E50">
        <v>0.88888888899999996</v>
      </c>
      <c r="F50">
        <v>0.61538462000000005</v>
      </c>
      <c r="G50">
        <v>0.94451872000000003</v>
      </c>
      <c r="I50">
        <f>ROUND(SUM(B50:F50)/5,2)</f>
        <v>0.55000000000000004</v>
      </c>
      <c r="J50">
        <f>ROUND(SUM(B50:G50)/6,2)</f>
        <v>0.62</v>
      </c>
    </row>
    <row r="51" spans="1:10">
      <c r="A51" t="s">
        <v>1</v>
      </c>
      <c r="B51">
        <v>0.5</v>
      </c>
      <c r="C51">
        <v>0.70833332999999998</v>
      </c>
      <c r="D51">
        <v>0.73076923000000005</v>
      </c>
      <c r="E51">
        <v>0.38554217000000002</v>
      </c>
      <c r="F51">
        <v>0.69135802000000002</v>
      </c>
      <c r="G51">
        <v>0.93638171000000003</v>
      </c>
      <c r="I51">
        <f t="shared" ref="I51:I52" si="15">ROUND(SUM(B51:F51)/5,2)</f>
        <v>0.6</v>
      </c>
      <c r="J51">
        <f t="shared" ref="J51:J52" si="16">ROUND(SUM(B51:G51)/6,2)</f>
        <v>0.66</v>
      </c>
    </row>
    <row r="52" spans="1:10">
      <c r="A52" t="s">
        <v>2</v>
      </c>
      <c r="B52">
        <f>ROUND(2*(B50*B51)/(B50+B51),2)</f>
        <v>0.5</v>
      </c>
      <c r="C52">
        <f t="shared" ref="C52:G52" si="17">ROUND(2*(C50*C51)/(C50+C51),2)</f>
        <v>0.41</v>
      </c>
      <c r="D52">
        <f t="shared" si="17"/>
        <v>0.56000000000000005</v>
      </c>
      <c r="E52">
        <f t="shared" si="17"/>
        <v>0.54</v>
      </c>
      <c r="F52">
        <f t="shared" si="17"/>
        <v>0.65</v>
      </c>
      <c r="G52">
        <f t="shared" si="17"/>
        <v>0.94</v>
      </c>
      <c r="I52">
        <f t="shared" si="15"/>
        <v>0.53</v>
      </c>
      <c r="J52">
        <f t="shared" si="16"/>
        <v>0.6</v>
      </c>
    </row>
    <row r="53" spans="1:10">
      <c r="A53" t="s">
        <v>53</v>
      </c>
      <c r="B53">
        <v>0.89159999999999995</v>
      </c>
    </row>
    <row r="56" spans="1:10">
      <c r="A56" s="7">
        <v>8</v>
      </c>
    </row>
    <row r="57" spans="1:10">
      <c r="A57" t="s">
        <v>69</v>
      </c>
    </row>
    <row r="58" spans="1:10">
      <c r="B58" t="s">
        <v>3</v>
      </c>
      <c r="C58" t="s">
        <v>4</v>
      </c>
      <c r="D58" t="s">
        <v>5</v>
      </c>
      <c r="E58" t="s">
        <v>6</v>
      </c>
      <c r="F58" t="s">
        <v>7</v>
      </c>
      <c r="G58" t="s">
        <v>8</v>
      </c>
      <c r="I58" t="s">
        <v>9</v>
      </c>
      <c r="J58" t="s">
        <v>10</v>
      </c>
    </row>
    <row r="59" spans="1:10">
      <c r="A59" t="s">
        <v>0</v>
      </c>
      <c r="B59">
        <v>0.25</v>
      </c>
      <c r="C59">
        <v>0.29032258</v>
      </c>
      <c r="D59">
        <v>0.42553191000000001</v>
      </c>
      <c r="E59">
        <v>0.85365853999999997</v>
      </c>
      <c r="F59">
        <v>0.60215054000000001</v>
      </c>
      <c r="G59">
        <v>0.94922139000000005</v>
      </c>
      <c r="I59">
        <f>ROUND(SUM(B59:F59)/5,2)</f>
        <v>0.48</v>
      </c>
      <c r="J59">
        <f>ROUND(SUM(B59:G59)/6,2)</f>
        <v>0.56000000000000005</v>
      </c>
    </row>
    <row r="60" spans="1:10">
      <c r="A60" t="s">
        <v>1</v>
      </c>
      <c r="B60">
        <v>0.5</v>
      </c>
      <c r="C60">
        <v>0.75</v>
      </c>
      <c r="D60">
        <v>0.76923076999999995</v>
      </c>
      <c r="E60">
        <v>0.42168675</v>
      </c>
      <c r="F60">
        <v>0.7</v>
      </c>
      <c r="G60">
        <v>0.92909211000000003</v>
      </c>
      <c r="I60">
        <f t="shared" ref="I60:I61" si="18">ROUND(SUM(B60:F60)/5,2)</f>
        <v>0.63</v>
      </c>
      <c r="J60">
        <f t="shared" ref="J60:J61" si="19">ROUND(SUM(B60:G60)/6,2)</f>
        <v>0.68</v>
      </c>
    </row>
    <row r="61" spans="1:10">
      <c r="A61" t="s">
        <v>2</v>
      </c>
      <c r="B61">
        <f>ROUND(2*(B59*B60)/(B59+B60),2)</f>
        <v>0.33</v>
      </c>
      <c r="C61">
        <f t="shared" ref="C61:G61" si="20">ROUND(2*(C59*C60)/(C59+C60),2)</f>
        <v>0.42</v>
      </c>
      <c r="D61">
        <f t="shared" si="20"/>
        <v>0.55000000000000004</v>
      </c>
      <c r="E61">
        <f t="shared" si="20"/>
        <v>0.56000000000000005</v>
      </c>
      <c r="F61">
        <f t="shared" si="20"/>
        <v>0.65</v>
      </c>
      <c r="G61">
        <f t="shared" si="20"/>
        <v>0.94</v>
      </c>
      <c r="I61">
        <f t="shared" si="18"/>
        <v>0.5</v>
      </c>
      <c r="J61">
        <f t="shared" si="19"/>
        <v>0.57999999999999996</v>
      </c>
    </row>
    <row r="62" spans="1:10">
      <c r="A62" t="s">
        <v>53</v>
      </c>
      <c r="B62">
        <v>0.88859999999999995</v>
      </c>
    </row>
    <row r="65" spans="1:10">
      <c r="A65" s="7">
        <v>9</v>
      </c>
    </row>
    <row r="66" spans="1:10">
      <c r="A66" t="s">
        <v>69</v>
      </c>
    </row>
    <row r="67" spans="1:10">
      <c r="B67" t="s">
        <v>3</v>
      </c>
      <c r="C67" t="s">
        <v>4</v>
      </c>
      <c r="D67" t="s">
        <v>5</v>
      </c>
      <c r="E67" t="s">
        <v>6</v>
      </c>
      <c r="F67" t="s">
        <v>7</v>
      </c>
      <c r="G67" t="s">
        <v>8</v>
      </c>
      <c r="I67" t="s">
        <v>9</v>
      </c>
      <c r="J67" t="s">
        <v>10</v>
      </c>
    </row>
    <row r="68" spans="1:10">
      <c r="A68" t="s">
        <v>0</v>
      </c>
      <c r="B68">
        <v>0.33333332999999998</v>
      </c>
      <c r="C68">
        <v>0.20588234999999999</v>
      </c>
      <c r="D68">
        <v>0.46341462999999999</v>
      </c>
      <c r="E68">
        <v>0.82499999999999996</v>
      </c>
      <c r="F68">
        <v>0.72131148</v>
      </c>
      <c r="G68">
        <v>0.93849205999999996</v>
      </c>
      <c r="I68">
        <f>ROUND(SUM(B68:F68)/5,2)</f>
        <v>0.51</v>
      </c>
      <c r="J68">
        <f>ROUND(SUM(B68:G68)/6,2)</f>
        <v>0.57999999999999996</v>
      </c>
    </row>
    <row r="69" spans="1:10">
      <c r="A69" t="s">
        <v>1</v>
      </c>
      <c r="B69">
        <v>0.5</v>
      </c>
      <c r="C69">
        <v>0.60869565000000003</v>
      </c>
      <c r="D69">
        <v>0.73076923000000005</v>
      </c>
      <c r="E69">
        <v>0.38823529000000001</v>
      </c>
      <c r="F69">
        <v>0.55000000000000004</v>
      </c>
      <c r="G69">
        <v>0.94035785000000005</v>
      </c>
      <c r="I69">
        <f t="shared" ref="I69:I70" si="21">ROUND(SUM(B69:F69)/5,2)</f>
        <v>0.56000000000000005</v>
      </c>
      <c r="J69">
        <f t="shared" ref="J69:J70" si="22">ROUND(SUM(B69:G69)/6,2)</f>
        <v>0.62</v>
      </c>
    </row>
    <row r="70" spans="1:10">
      <c r="A70" t="s">
        <v>2</v>
      </c>
      <c r="B70">
        <f>ROUND(2*(B68*B69)/(B68+B69),2)</f>
        <v>0.4</v>
      </c>
      <c r="C70">
        <f t="shared" ref="C70:G70" si="23">ROUND(2*(C68*C69)/(C68+C69),2)</f>
        <v>0.31</v>
      </c>
      <c r="D70">
        <f t="shared" si="23"/>
        <v>0.56999999999999995</v>
      </c>
      <c r="E70">
        <f t="shared" si="23"/>
        <v>0.53</v>
      </c>
      <c r="F70">
        <f t="shared" si="23"/>
        <v>0.62</v>
      </c>
      <c r="G70">
        <f t="shared" si="23"/>
        <v>0.94</v>
      </c>
      <c r="I70">
        <f t="shared" si="21"/>
        <v>0.49</v>
      </c>
      <c r="J70">
        <f t="shared" si="22"/>
        <v>0.56000000000000005</v>
      </c>
    </row>
    <row r="71" spans="1:10">
      <c r="A71" t="s">
        <v>53</v>
      </c>
      <c r="B71">
        <v>0.88859999999999995</v>
      </c>
    </row>
    <row r="74" spans="1:10">
      <c r="A74" s="7" t="s">
        <v>74</v>
      </c>
    </row>
    <row r="75" spans="1:10">
      <c r="A75" s="8" t="s">
        <v>75</v>
      </c>
    </row>
    <row r="76" spans="1:10">
      <c r="B76" t="s">
        <v>3</v>
      </c>
      <c r="C76" t="s">
        <v>4</v>
      </c>
      <c r="D76" t="s">
        <v>5</v>
      </c>
      <c r="E76" t="s">
        <v>6</v>
      </c>
      <c r="F76" t="s">
        <v>7</v>
      </c>
      <c r="G76" t="s">
        <v>8</v>
      </c>
      <c r="I76" t="s">
        <v>9</v>
      </c>
      <c r="J76" t="s">
        <v>10</v>
      </c>
    </row>
    <row r="77" spans="1:10">
      <c r="A77" t="s">
        <v>0</v>
      </c>
      <c r="B77">
        <v>0.125</v>
      </c>
      <c r="C77">
        <v>0.28333332999999999</v>
      </c>
      <c r="D77">
        <v>0.47499999999999998</v>
      </c>
      <c r="E77">
        <v>0.92105263000000004</v>
      </c>
      <c r="F77">
        <v>0.72289157000000004</v>
      </c>
      <c r="G77">
        <v>0.95381526000000005</v>
      </c>
      <c r="I77">
        <f>ROUND(SUM(B77:F77)/5,2)</f>
        <v>0.51</v>
      </c>
      <c r="J77">
        <f>ROUND(SUM(B77:G77)/6,2)</f>
        <v>0.57999999999999996</v>
      </c>
    </row>
    <row r="78" spans="1:10">
      <c r="A78" t="s">
        <v>1</v>
      </c>
      <c r="B78">
        <v>0.5</v>
      </c>
      <c r="C78">
        <v>0.70833332999999998</v>
      </c>
      <c r="D78">
        <v>0.73076923000000005</v>
      </c>
      <c r="E78">
        <v>0.42682926999999998</v>
      </c>
      <c r="F78">
        <v>0.75</v>
      </c>
      <c r="G78">
        <v>0.94433400000000001</v>
      </c>
      <c r="I78">
        <f t="shared" ref="I78" si="24">ROUND(SUM(B78:F78)/5,2)</f>
        <v>0.62</v>
      </c>
      <c r="J78">
        <f t="shared" ref="J78:J79" si="25">ROUND(SUM(B78:G78)/6,2)</f>
        <v>0.68</v>
      </c>
    </row>
    <row r="79" spans="1:10">
      <c r="A79" t="s">
        <v>2</v>
      </c>
      <c r="B79">
        <f>ROUND(2*(B77*B78)/(B77+B78),2)</f>
        <v>0.2</v>
      </c>
      <c r="C79">
        <f t="shared" ref="C79:G79" si="26">ROUND(2*(C77*C78)/(C77+C78),2)</f>
        <v>0.4</v>
      </c>
      <c r="D79">
        <f t="shared" si="26"/>
        <v>0.57999999999999996</v>
      </c>
      <c r="E79">
        <f t="shared" si="26"/>
        <v>0.57999999999999996</v>
      </c>
      <c r="F79">
        <f t="shared" si="26"/>
        <v>0.74</v>
      </c>
      <c r="G79">
        <f t="shared" si="26"/>
        <v>0.95</v>
      </c>
      <c r="I79">
        <f>ROUND(SUM(B79:F79)/5,2)</f>
        <v>0.5</v>
      </c>
      <c r="J79">
        <f t="shared" si="25"/>
        <v>0.57999999999999996</v>
      </c>
    </row>
    <row r="80" spans="1:10">
      <c r="A80" t="s">
        <v>53</v>
      </c>
      <c r="B80">
        <v>0.90369999999999995</v>
      </c>
    </row>
    <row r="82" spans="1:10">
      <c r="A82" s="2" t="s">
        <v>78</v>
      </c>
    </row>
    <row r="83" spans="1:10">
      <c r="A83" s="8" t="s">
        <v>77</v>
      </c>
    </row>
    <row r="84" spans="1:10">
      <c r="B84" t="s">
        <v>3</v>
      </c>
      <c r="C84" t="s">
        <v>4</v>
      </c>
      <c r="D84" t="s">
        <v>5</v>
      </c>
      <c r="E84" t="s">
        <v>6</v>
      </c>
      <c r="F84" t="s">
        <v>7</v>
      </c>
      <c r="G84" t="s">
        <v>8</v>
      </c>
      <c r="I84" t="s">
        <v>9</v>
      </c>
      <c r="J84" t="s">
        <v>10</v>
      </c>
    </row>
    <row r="85" spans="1:10">
      <c r="A85" t="s">
        <v>0</v>
      </c>
      <c r="B85">
        <v>0.125</v>
      </c>
      <c r="C85">
        <v>0.28333332999999999</v>
      </c>
      <c r="D85">
        <v>0.47499999999999998</v>
      </c>
      <c r="E85">
        <v>0.92105263000000004</v>
      </c>
      <c r="F85">
        <v>0.72289157000000004</v>
      </c>
      <c r="G85">
        <v>0.95381526000000005</v>
      </c>
      <c r="I85">
        <f>ROUND(SUM(B85:F85)/5,2)</f>
        <v>0.51</v>
      </c>
      <c r="J85">
        <f>ROUND(SUM(B85:G85)/6,2)</f>
        <v>0.57999999999999996</v>
      </c>
    </row>
    <row r="86" spans="1:10">
      <c r="A86" t="s">
        <v>1</v>
      </c>
      <c r="B86">
        <v>0.5</v>
      </c>
      <c r="C86">
        <v>0.70833332999999998</v>
      </c>
      <c r="D86">
        <v>0.73076923000000005</v>
      </c>
      <c r="E86">
        <v>0.42682926999999998</v>
      </c>
      <c r="F86">
        <v>0.75</v>
      </c>
      <c r="G86">
        <v>0.94433400000000001</v>
      </c>
      <c r="I86">
        <f t="shared" ref="I86" si="27">ROUND(SUM(B86:F86)/5,2)</f>
        <v>0.62</v>
      </c>
      <c r="J86">
        <f t="shared" ref="J86:J87" si="28">ROUND(SUM(B86:G86)/6,2)</f>
        <v>0.68</v>
      </c>
    </row>
    <row r="87" spans="1:10">
      <c r="A87" t="s">
        <v>2</v>
      </c>
      <c r="B87">
        <f>ROUND(2*(B85*B86)/(B85+B86),2)</f>
        <v>0.2</v>
      </c>
      <c r="C87">
        <f t="shared" ref="C87:G87" si="29">ROUND(2*(C85*C86)/(C85+C86),2)</f>
        <v>0.4</v>
      </c>
      <c r="D87">
        <f t="shared" si="29"/>
        <v>0.57999999999999996</v>
      </c>
      <c r="E87">
        <f t="shared" si="29"/>
        <v>0.57999999999999996</v>
      </c>
      <c r="F87">
        <f t="shared" si="29"/>
        <v>0.74</v>
      </c>
      <c r="G87">
        <f t="shared" si="29"/>
        <v>0.95</v>
      </c>
      <c r="I87">
        <f>ROUND(SUM(B87:F87)/5,2)</f>
        <v>0.5</v>
      </c>
      <c r="J87">
        <f t="shared" si="28"/>
        <v>0.57999999999999996</v>
      </c>
    </row>
    <row r="88" spans="1:10">
      <c r="A88" t="s">
        <v>53</v>
      </c>
      <c r="B88">
        <v>0.90369999999999995</v>
      </c>
    </row>
    <row r="90" spans="1:10">
      <c r="A90" s="2" t="s">
        <v>76</v>
      </c>
    </row>
    <row r="91" spans="1:10">
      <c r="A91" s="8" t="s">
        <v>80</v>
      </c>
    </row>
    <row r="92" spans="1:10">
      <c r="B92" t="s">
        <v>3</v>
      </c>
      <c r="C92" t="s">
        <v>4</v>
      </c>
      <c r="D92" t="s">
        <v>5</v>
      </c>
      <c r="E92" t="s">
        <v>6</v>
      </c>
      <c r="F92" t="s">
        <v>7</v>
      </c>
      <c r="G92" t="s">
        <v>8</v>
      </c>
      <c r="I92" t="s">
        <v>9</v>
      </c>
      <c r="J92" t="s">
        <v>10</v>
      </c>
    </row>
    <row r="93" spans="1:10">
      <c r="A93" t="s">
        <v>0</v>
      </c>
      <c r="B93">
        <v>0.1</v>
      </c>
      <c r="C93">
        <v>0.31707317000000002</v>
      </c>
      <c r="D93">
        <v>0.47368420999999999</v>
      </c>
      <c r="E93">
        <v>0.90243901999999998</v>
      </c>
      <c r="F93">
        <v>0.65217391000000002</v>
      </c>
      <c r="G93" t="s">
        <v>79</v>
      </c>
      <c r="I93">
        <f>ROUND(SUM(B93:F93)/5,2)</f>
        <v>0.49</v>
      </c>
      <c r="J93">
        <f>ROUND(SUM(B93:G93)/6,2)</f>
        <v>0.41</v>
      </c>
    </row>
    <row r="94" spans="1:10">
      <c r="A94" t="s">
        <v>1</v>
      </c>
      <c r="B94">
        <v>0.5</v>
      </c>
      <c r="C94">
        <v>0.54166667000000002</v>
      </c>
      <c r="D94">
        <v>0.72</v>
      </c>
      <c r="E94">
        <v>0.44578313000000003</v>
      </c>
      <c r="F94">
        <v>0.73170732000000005</v>
      </c>
      <c r="G94" t="s">
        <v>79</v>
      </c>
      <c r="I94">
        <f t="shared" ref="I94" si="30">ROUND(SUM(B94:F94)/5,2)</f>
        <v>0.59</v>
      </c>
      <c r="J94">
        <f t="shared" ref="J94:J95" si="31">ROUND(SUM(B94:G94)/6,2)</f>
        <v>0.49</v>
      </c>
    </row>
    <row r="95" spans="1:10">
      <c r="A95" t="s">
        <v>2</v>
      </c>
      <c r="B95">
        <f>ROUND(2*(B93*B94)/(B93+B94),2)</f>
        <v>0.17</v>
      </c>
      <c r="C95">
        <f t="shared" ref="C95:G95" si="32">ROUND(2*(C93*C94)/(C93+C94),2)</f>
        <v>0.4</v>
      </c>
      <c r="D95">
        <f t="shared" si="32"/>
        <v>0.56999999999999995</v>
      </c>
      <c r="E95">
        <f t="shared" si="32"/>
        <v>0.6</v>
      </c>
      <c r="F95">
        <f t="shared" si="32"/>
        <v>0.69</v>
      </c>
      <c r="G95" t="e">
        <f t="shared" si="32"/>
        <v>#VALUE!</v>
      </c>
      <c r="I95">
        <f>ROUND(SUM(B95:F95)/5,2)</f>
        <v>0.49</v>
      </c>
      <c r="J95" t="e">
        <f t="shared" si="31"/>
        <v>#VALUE!</v>
      </c>
    </row>
    <row r="96" spans="1:10">
      <c r="A96" t="s">
        <v>53</v>
      </c>
      <c r="B96" s="8">
        <v>0.89980000000000004</v>
      </c>
    </row>
    <row r="98" spans="1:10">
      <c r="A98" s="2" t="s">
        <v>76</v>
      </c>
    </row>
    <row r="99" spans="1:10">
      <c r="A99" s="8" t="s">
        <v>81</v>
      </c>
    </row>
    <row r="100" spans="1:10">
      <c r="B100" t="s">
        <v>3</v>
      </c>
      <c r="C100" t="s">
        <v>4</v>
      </c>
      <c r="D100" t="s">
        <v>5</v>
      </c>
      <c r="E100" t="s">
        <v>6</v>
      </c>
      <c r="F100" t="s">
        <v>7</v>
      </c>
      <c r="G100" t="s">
        <v>8</v>
      </c>
      <c r="I100" t="s">
        <v>9</v>
      </c>
      <c r="J100" t="s">
        <v>10</v>
      </c>
    </row>
    <row r="101" spans="1:10">
      <c r="A101" t="s">
        <v>0</v>
      </c>
      <c r="B101">
        <v>0.1</v>
      </c>
      <c r="C101">
        <v>0.38095237999999998</v>
      </c>
      <c r="D101">
        <v>0.38636364000000001</v>
      </c>
      <c r="E101">
        <v>0.89743589999999995</v>
      </c>
      <c r="F101">
        <v>0.64</v>
      </c>
      <c r="G101">
        <v>0.95103956999999995</v>
      </c>
      <c r="I101">
        <f>ROUND(SUM(B101:F101)/5,2)</f>
        <v>0.48</v>
      </c>
      <c r="J101">
        <f>ROUND(SUM(B101:G101)/6,2)</f>
        <v>0.56000000000000005</v>
      </c>
    </row>
    <row r="102" spans="1:10">
      <c r="A102" t="s">
        <v>1</v>
      </c>
      <c r="B102">
        <v>0.5</v>
      </c>
      <c r="C102">
        <v>0.66666667000000002</v>
      </c>
      <c r="D102">
        <v>0.68</v>
      </c>
      <c r="E102">
        <v>0.42168675</v>
      </c>
      <c r="F102">
        <v>0.78048779999999995</v>
      </c>
      <c r="G102">
        <v>0.93907284999999996</v>
      </c>
      <c r="I102">
        <f t="shared" ref="I102" si="33">ROUND(SUM(B102:F102)/5,2)</f>
        <v>0.61</v>
      </c>
      <c r="J102">
        <f t="shared" ref="J102:J103" si="34">ROUND(SUM(B102:G102)/6,2)</f>
        <v>0.66</v>
      </c>
    </row>
    <row r="103" spans="1:10">
      <c r="A103" t="s">
        <v>2</v>
      </c>
      <c r="B103">
        <f>ROUND(2*(B101*B102)/(B101+B102),2)</f>
        <v>0.17</v>
      </c>
      <c r="C103">
        <f t="shared" ref="C103:G103" si="35">ROUND(2*(C101*C102)/(C101+C102),2)</f>
        <v>0.48</v>
      </c>
      <c r="D103">
        <f t="shared" si="35"/>
        <v>0.49</v>
      </c>
      <c r="E103">
        <f t="shared" si="35"/>
        <v>0.56999999999999995</v>
      </c>
      <c r="F103">
        <f t="shared" si="35"/>
        <v>0.7</v>
      </c>
      <c r="G103">
        <f t="shared" si="35"/>
        <v>0.95</v>
      </c>
      <c r="I103">
        <f>ROUND(SUM(B103:F103)/5,2)</f>
        <v>0.48</v>
      </c>
      <c r="J103">
        <f t="shared" si="34"/>
        <v>0.56000000000000005</v>
      </c>
    </row>
    <row r="104" spans="1:10">
      <c r="A104" t="s">
        <v>53</v>
      </c>
      <c r="B104" s="8">
        <v>0.89980000000000004</v>
      </c>
    </row>
    <row r="106" spans="1:10" ht="15.75">
      <c r="A106" s="5" t="s">
        <v>63</v>
      </c>
    </row>
    <row r="107" spans="1:10">
      <c r="A107" s="7" t="s">
        <v>64</v>
      </c>
    </row>
    <row r="108" spans="1:10">
      <c r="A108" t="s">
        <v>62</v>
      </c>
    </row>
    <row r="109" spans="1:10">
      <c r="B109" t="s">
        <v>3</v>
      </c>
      <c r="C109" t="s">
        <v>4</v>
      </c>
      <c r="D109" t="s">
        <v>5</v>
      </c>
      <c r="E109" t="s">
        <v>6</v>
      </c>
      <c r="F109" t="s">
        <v>7</v>
      </c>
      <c r="G109" t="s">
        <v>8</v>
      </c>
      <c r="I109" t="s">
        <v>9</v>
      </c>
      <c r="J109" t="s">
        <v>10</v>
      </c>
    </row>
    <row r="110" spans="1:10">
      <c r="A110" t="s">
        <v>0</v>
      </c>
      <c r="B110">
        <v>0</v>
      </c>
      <c r="C110">
        <v>0.4</v>
      </c>
      <c r="D110">
        <v>0.4</v>
      </c>
      <c r="E110">
        <v>0.82142857000000002</v>
      </c>
      <c r="F110">
        <v>0.59523809999999999</v>
      </c>
      <c r="G110">
        <v>0.95345745000000004</v>
      </c>
      <c r="I110">
        <f>ROUND(SUM(B110:F110)/5,2)</f>
        <v>0.44</v>
      </c>
      <c r="J110">
        <f>ROUND(SUM(B110:G110)/6,2)</f>
        <v>0.53</v>
      </c>
    </row>
    <row r="111" spans="1:10">
      <c r="A111" t="s">
        <v>1</v>
      </c>
      <c r="B111">
        <v>0</v>
      </c>
      <c r="C111">
        <v>0.30769231000000002</v>
      </c>
      <c r="D111">
        <v>0.85714285999999995</v>
      </c>
      <c r="E111">
        <v>0.52272726999999997</v>
      </c>
      <c r="F111">
        <v>0.60975610000000002</v>
      </c>
      <c r="G111">
        <v>0.94966887</v>
      </c>
      <c r="I111">
        <f t="shared" ref="I111:I112" si="36">ROUND(SUM(B111:F111)/5,2)</f>
        <v>0.46</v>
      </c>
      <c r="J111">
        <f t="shared" ref="J111:J112" si="37">ROUND(SUM(B111:G111)/6,2)</f>
        <v>0.54</v>
      </c>
    </row>
    <row r="112" spans="1:10">
      <c r="A112" t="s">
        <v>2</v>
      </c>
      <c r="B112">
        <f>0</f>
        <v>0</v>
      </c>
      <c r="C112">
        <f t="shared" ref="C112:G112" si="38">ROUND(2*(C110*C111)/(C110+C111),2)</f>
        <v>0.35</v>
      </c>
      <c r="D112">
        <f t="shared" si="38"/>
        <v>0.55000000000000004</v>
      </c>
      <c r="E112">
        <f t="shared" si="38"/>
        <v>0.64</v>
      </c>
      <c r="F112">
        <f t="shared" si="38"/>
        <v>0.6</v>
      </c>
      <c r="G112">
        <f t="shared" si="38"/>
        <v>0.95</v>
      </c>
      <c r="I112">
        <f t="shared" si="36"/>
        <v>0.43</v>
      </c>
      <c r="J112">
        <f t="shared" si="37"/>
        <v>0.52</v>
      </c>
    </row>
    <row r="113" spans="1:2">
      <c r="A113" t="s">
        <v>53</v>
      </c>
      <c r="B113">
        <v>0.90080000000000005</v>
      </c>
    </row>
    <row r="117" spans="1:2" ht="15.75">
      <c r="A117" s="6"/>
    </row>
    <row r="118" spans="1:2">
      <c r="A118" s="7"/>
    </row>
    <row r="139" spans="1:1" ht="15.75">
      <c r="A139" s="5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N14" sqref="N14"/>
    </sheetView>
  </sheetViews>
  <sheetFormatPr baseColWidth="10" defaultRowHeight="15"/>
  <cols>
    <col min="1" max="1" width="12.7109375" customWidth="1"/>
    <col min="3" max="3" width="14.5703125" customWidth="1"/>
    <col min="7" max="7" width="16.28515625" customWidth="1"/>
  </cols>
  <sheetData>
    <row r="1" spans="1:8">
      <c r="A1" t="s">
        <v>19</v>
      </c>
    </row>
    <row r="3" spans="1:8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30</v>
      </c>
    </row>
    <row r="4" spans="1:8">
      <c r="A4" t="s">
        <v>3</v>
      </c>
      <c r="B4">
        <v>0.81</v>
      </c>
      <c r="C4">
        <v>0.85</v>
      </c>
      <c r="D4">
        <v>0.88</v>
      </c>
      <c r="E4">
        <v>0.85</v>
      </c>
      <c r="F4">
        <v>0.92</v>
      </c>
      <c r="G4">
        <v>0.88</v>
      </c>
      <c r="H4">
        <v>0.89</v>
      </c>
    </row>
    <row r="5" spans="1:8">
      <c r="A5" t="s">
        <v>26</v>
      </c>
      <c r="B5">
        <v>0.95</v>
      </c>
      <c r="C5">
        <v>0.98</v>
      </c>
      <c r="D5">
        <v>0.96</v>
      </c>
      <c r="E5">
        <v>0.98</v>
      </c>
      <c r="F5">
        <v>0.89</v>
      </c>
      <c r="G5">
        <v>0.97</v>
      </c>
      <c r="H5">
        <v>0.88</v>
      </c>
    </row>
    <row r="6" spans="1:8">
      <c r="A6" t="s">
        <v>27</v>
      </c>
      <c r="B6">
        <v>0.84</v>
      </c>
      <c r="C6">
        <v>0.82</v>
      </c>
      <c r="D6">
        <v>0.87</v>
      </c>
      <c r="E6">
        <v>0.89</v>
      </c>
      <c r="F6">
        <v>0.8</v>
      </c>
      <c r="G6">
        <v>0.84</v>
      </c>
      <c r="H6">
        <v>0.89</v>
      </c>
    </row>
    <row r="7" spans="1:8">
      <c r="A7" t="s">
        <v>28</v>
      </c>
      <c r="B7">
        <v>0.95</v>
      </c>
      <c r="C7">
        <v>0.95</v>
      </c>
      <c r="D7">
        <v>0.94</v>
      </c>
      <c r="E7">
        <v>0.97</v>
      </c>
      <c r="F7">
        <v>0.95</v>
      </c>
      <c r="G7">
        <v>0.95</v>
      </c>
      <c r="H7">
        <v>0.95</v>
      </c>
    </row>
    <row r="8" spans="1:8">
      <c r="A8" t="s">
        <v>29</v>
      </c>
      <c r="B8">
        <v>0.9</v>
      </c>
      <c r="C8">
        <v>0.99</v>
      </c>
      <c r="D8">
        <v>0.99</v>
      </c>
      <c r="E8">
        <v>0.99</v>
      </c>
      <c r="F8">
        <v>0.97</v>
      </c>
      <c r="G8">
        <v>0.87</v>
      </c>
      <c r="H8">
        <f>Best!F$9</f>
        <v>0.9</v>
      </c>
    </row>
    <row r="11" spans="1:8">
      <c r="A11" s="2" t="s">
        <v>39</v>
      </c>
      <c r="C11" t="s">
        <v>35</v>
      </c>
    </row>
    <row r="13" spans="1:8">
      <c r="A13" t="s">
        <v>31</v>
      </c>
      <c r="B13">
        <f>COUNT(B4:H4)</f>
        <v>7</v>
      </c>
    </row>
    <row r="14" spans="1:8">
      <c r="A14" t="s">
        <v>32</v>
      </c>
      <c r="B14">
        <f>COUNT(B4:B8)</f>
        <v>5</v>
      </c>
    </row>
    <row r="16" spans="1:8">
      <c r="A16" t="s">
        <v>33</v>
      </c>
      <c r="B16">
        <f>_xlfn.RANK.AVG(B4,$B4:$H4)</f>
        <v>7</v>
      </c>
      <c r="C16">
        <f t="shared" ref="C16:G16" si="0">_xlfn.RANK.AVG(C4,$B4:$H4)</f>
        <v>5.5</v>
      </c>
      <c r="D16">
        <f t="shared" si="0"/>
        <v>3.5</v>
      </c>
      <c r="E16">
        <f t="shared" si="0"/>
        <v>5.5</v>
      </c>
      <c r="F16">
        <f t="shared" si="0"/>
        <v>1</v>
      </c>
      <c r="G16">
        <f t="shared" si="0"/>
        <v>3.5</v>
      </c>
      <c r="H16">
        <f>_xlfn.RANK.AVG(H4,$B4:$H4)</f>
        <v>2</v>
      </c>
    </row>
    <row r="17" spans="1:8">
      <c r="B17">
        <f t="shared" ref="B17:G20" si="1">_xlfn.RANK.AVG(B5,$B5:$H5)</f>
        <v>5</v>
      </c>
      <c r="C17">
        <f t="shared" si="1"/>
        <v>1.5</v>
      </c>
      <c r="D17">
        <f t="shared" si="1"/>
        <v>4</v>
      </c>
      <c r="E17">
        <f t="shared" si="1"/>
        <v>1.5</v>
      </c>
      <c r="F17">
        <f t="shared" si="1"/>
        <v>6</v>
      </c>
      <c r="G17">
        <f t="shared" si="1"/>
        <v>3</v>
      </c>
      <c r="H17">
        <f>_xlfn.RANK.AVG(H5,$B5:$H5)</f>
        <v>7</v>
      </c>
    </row>
    <row r="18" spans="1:8">
      <c r="B18">
        <f t="shared" si="1"/>
        <v>4.5</v>
      </c>
      <c r="C18">
        <f t="shared" si="1"/>
        <v>6</v>
      </c>
      <c r="D18">
        <f t="shared" si="1"/>
        <v>3</v>
      </c>
      <c r="E18">
        <f t="shared" si="1"/>
        <v>1.5</v>
      </c>
      <c r="F18">
        <f t="shared" si="1"/>
        <v>7</v>
      </c>
      <c r="G18">
        <f t="shared" si="1"/>
        <v>4.5</v>
      </c>
      <c r="H18">
        <f>_xlfn.RANK.AVG(H6,$B6:$H6)</f>
        <v>1.5</v>
      </c>
    </row>
    <row r="19" spans="1:8">
      <c r="B19">
        <f t="shared" si="1"/>
        <v>4</v>
      </c>
      <c r="C19">
        <f t="shared" si="1"/>
        <v>4</v>
      </c>
      <c r="D19">
        <f t="shared" si="1"/>
        <v>7</v>
      </c>
      <c r="E19">
        <f t="shared" si="1"/>
        <v>1</v>
      </c>
      <c r="F19">
        <f t="shared" si="1"/>
        <v>4</v>
      </c>
      <c r="G19">
        <f t="shared" si="1"/>
        <v>4</v>
      </c>
      <c r="H19">
        <f>_xlfn.RANK.AVG(H7,$B7:$H7)</f>
        <v>4</v>
      </c>
    </row>
    <row r="20" spans="1:8">
      <c r="B20">
        <f t="shared" si="1"/>
        <v>5.5</v>
      </c>
      <c r="C20">
        <f t="shared" si="1"/>
        <v>2</v>
      </c>
      <c r="D20">
        <f t="shared" si="1"/>
        <v>2</v>
      </c>
      <c r="E20">
        <f t="shared" si="1"/>
        <v>2</v>
      </c>
      <c r="F20">
        <f t="shared" si="1"/>
        <v>4</v>
      </c>
      <c r="G20">
        <f t="shared" si="1"/>
        <v>7</v>
      </c>
      <c r="H20">
        <f>_xlfn.RANK.AVG(H8,$B8:$H8)</f>
        <v>5.5</v>
      </c>
    </row>
    <row r="22" spans="1:8">
      <c r="A22" t="s">
        <v>34</v>
      </c>
      <c r="B22">
        <f>(1/$B$14)*SUM(B16:B20)</f>
        <v>5.2</v>
      </c>
      <c r="C22">
        <f t="shared" ref="C22:F22" si="2">(1/$B$14)*SUM(C16:C20)</f>
        <v>3.8000000000000003</v>
      </c>
      <c r="D22">
        <f t="shared" si="2"/>
        <v>3.9000000000000004</v>
      </c>
      <c r="E22">
        <f t="shared" si="2"/>
        <v>2.3000000000000003</v>
      </c>
      <c r="F22">
        <f t="shared" si="2"/>
        <v>4.4000000000000004</v>
      </c>
      <c r="G22">
        <f>(1/$B$14)*SUM(G16:G20)</f>
        <v>4.4000000000000004</v>
      </c>
      <c r="H22">
        <f>(1/$B$14)*SUM(H16:H20)</f>
        <v>4</v>
      </c>
    </row>
    <row r="24" spans="1:8">
      <c r="A24" t="s">
        <v>37</v>
      </c>
      <c r="B24">
        <f>SUMSQ((B22-(($B$13+1)/2)))</f>
        <v>1.4400000000000004</v>
      </c>
      <c r="C24">
        <f t="shared" ref="C24:F24" si="3">SUMSQ((C22-(($B$13+1)/2)))</f>
        <v>3.9999999999999897E-2</v>
      </c>
      <c r="D24">
        <f t="shared" si="3"/>
        <v>9.9999999999999291E-3</v>
      </c>
      <c r="E24">
        <f t="shared" si="3"/>
        <v>2.8899999999999992</v>
      </c>
      <c r="F24">
        <f t="shared" si="3"/>
        <v>0.16000000000000028</v>
      </c>
      <c r="G24">
        <f>SUMSQ((G22-(($B$13+1)/2)))</f>
        <v>0.16000000000000028</v>
      </c>
      <c r="H24">
        <f>SUMSQ((H22-(($B$13+1)/2)))</f>
        <v>0</v>
      </c>
    </row>
    <row r="26" spans="1:8">
      <c r="A26" t="s">
        <v>36</v>
      </c>
      <c r="B26">
        <f>((12*B14)/(B13*(B13+1)))*SUM(B24:H24)</f>
        <v>5.0357142857142847</v>
      </c>
    </row>
    <row r="28" spans="1:8">
      <c r="A28" t="s">
        <v>38</v>
      </c>
      <c r="B28">
        <f>_xlfn.CHISQ.DIST.RT(B26,B13-1)</f>
        <v>0.53924072719382277</v>
      </c>
      <c r="C28" t="s">
        <v>41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workbookViewId="0">
      <selection activeCell="A11" sqref="A11"/>
    </sheetView>
  </sheetViews>
  <sheetFormatPr baseColWidth="10" defaultRowHeight="15"/>
  <cols>
    <col min="1" max="1" width="14.140625" customWidth="1"/>
  </cols>
  <sheetData>
    <row r="2" spans="1:9">
      <c r="A2" t="s">
        <v>56</v>
      </c>
    </row>
    <row r="3" spans="1:9">
      <c r="B3" t="s">
        <v>57</v>
      </c>
      <c r="C3" t="s">
        <v>58</v>
      </c>
      <c r="D3" t="s">
        <v>21</v>
      </c>
      <c r="E3" t="s">
        <v>22</v>
      </c>
      <c r="F3" t="s">
        <v>23</v>
      </c>
      <c r="G3" t="s">
        <v>24</v>
      </c>
      <c r="H3" t="s">
        <v>59</v>
      </c>
      <c r="I3" t="s">
        <v>30</v>
      </c>
    </row>
    <row r="4" spans="1:9">
      <c r="B4">
        <v>0.62</v>
      </c>
      <c r="C4">
        <v>0.81</v>
      </c>
      <c r="D4">
        <v>0.85</v>
      </c>
      <c r="E4">
        <v>0.88</v>
      </c>
      <c r="F4">
        <v>0.85</v>
      </c>
      <c r="G4">
        <v>0.92</v>
      </c>
      <c r="H4">
        <v>0.88</v>
      </c>
      <c r="I4">
        <v>0.89</v>
      </c>
    </row>
    <row r="5" spans="1:9">
      <c r="B5">
        <v>0.71</v>
      </c>
      <c r="C5">
        <v>0.95</v>
      </c>
      <c r="D5">
        <v>0.92</v>
      </c>
      <c r="E5">
        <v>0.96</v>
      </c>
      <c r="F5">
        <v>0.94</v>
      </c>
      <c r="G5">
        <v>0.89</v>
      </c>
      <c r="H5">
        <v>0.97</v>
      </c>
      <c r="I5">
        <v>0.88</v>
      </c>
    </row>
    <row r="6" spans="1:9">
      <c r="B6">
        <v>0.74</v>
      </c>
      <c r="C6">
        <v>0.84</v>
      </c>
      <c r="D6">
        <v>0.82</v>
      </c>
      <c r="E6">
        <v>0.87</v>
      </c>
      <c r="F6">
        <v>0.89</v>
      </c>
      <c r="G6">
        <v>0.8</v>
      </c>
      <c r="H6">
        <v>0.84</v>
      </c>
      <c r="I6">
        <v>0.89</v>
      </c>
    </row>
    <row r="7" spans="1:9">
      <c r="B7">
        <v>0.79</v>
      </c>
      <c r="C7">
        <v>0.95</v>
      </c>
      <c r="D7">
        <v>0.95</v>
      </c>
      <c r="E7">
        <v>0.94</v>
      </c>
      <c r="F7">
        <v>0.97</v>
      </c>
      <c r="G7">
        <v>0.95</v>
      </c>
      <c r="H7">
        <v>0.95</v>
      </c>
      <c r="I7">
        <v>0.95</v>
      </c>
    </row>
    <row r="8" spans="1:9">
      <c r="B8">
        <v>0.93</v>
      </c>
      <c r="C8">
        <v>0.9</v>
      </c>
      <c r="D8">
        <v>0.99</v>
      </c>
      <c r="E8">
        <v>0.99</v>
      </c>
      <c r="F8">
        <v>0.99</v>
      </c>
      <c r="G8">
        <v>0.97</v>
      </c>
      <c r="H8">
        <v>0.87</v>
      </c>
      <c r="I8">
        <v>0.9</v>
      </c>
    </row>
    <row r="10" spans="1:9">
      <c r="A10" t="s">
        <v>55</v>
      </c>
      <c r="B10">
        <f t="shared" ref="B10:H10" si="0">_xlfn.STDEV.S(B4:B8)</f>
        <v>0.11432410069622155</v>
      </c>
      <c r="C10">
        <f t="shared" si="0"/>
        <v>6.3639610306789246E-2</v>
      </c>
      <c r="D10">
        <f t="shared" si="0"/>
        <v>7.0213958726167841E-2</v>
      </c>
      <c r="E10">
        <f t="shared" si="0"/>
        <v>5.1672042731055239E-2</v>
      </c>
      <c r="F10">
        <f t="shared" si="0"/>
        <v>5.7619441163551728E-2</v>
      </c>
      <c r="G10">
        <f t="shared" si="0"/>
        <v>6.6558245169174912E-2</v>
      </c>
      <c r="H10">
        <f t="shared" si="0"/>
        <v>5.5407580708780269E-2</v>
      </c>
      <c r="I10">
        <f>_xlfn.STDEV.S(I4:I8)</f>
        <v>2.7748873851023193E-2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Best</vt:lpstr>
      <vt:lpstr>Shrunk</vt:lpstr>
      <vt:lpstr>BegOnly_512</vt:lpstr>
      <vt:lpstr>Hadoop</vt:lpstr>
      <vt:lpstr>Significance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Keim</dc:creator>
  <cp:lastModifiedBy>Jan Keim</cp:lastModifiedBy>
  <dcterms:created xsi:type="dcterms:W3CDTF">2019-08-07T15:20:48Z</dcterms:created>
  <dcterms:modified xsi:type="dcterms:W3CDTF">2020-04-15T14:43:13Z</dcterms:modified>
</cp:coreProperties>
</file>