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aw Data" sheetId="2" r:id="rId1"/>
    <sheet name="Sorted and plotted" sheetId="1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L28" i="1" l="1"/>
  <c r="AL27" i="1"/>
  <c r="AG28" i="1"/>
  <c r="AG27" i="1"/>
  <c r="AF29" i="1"/>
  <c r="AF28" i="1"/>
  <c r="AF27" i="1"/>
  <c r="AE29" i="1"/>
  <c r="AE28" i="1"/>
  <c r="AE27" i="1"/>
  <c r="AD29" i="1"/>
  <c r="AD28" i="1"/>
  <c r="AD27" i="1"/>
  <c r="AM28" i="1"/>
  <c r="AM29" i="1" s="1"/>
  <c r="AL29" i="1"/>
  <c r="AK28" i="1"/>
  <c r="AK29" i="1" s="1"/>
  <c r="AM27" i="1"/>
  <c r="AK27" i="1"/>
  <c r="Y46" i="1" l="1"/>
  <c r="Y44" i="1"/>
  <c r="Y42" i="1"/>
  <c r="Y40" i="1"/>
  <c r="Y38" i="1"/>
  <c r="Y36" i="1"/>
  <c r="Y34" i="1"/>
  <c r="Y32" i="1"/>
  <c r="Y30" i="1"/>
  <c r="Y28" i="1"/>
  <c r="Y26" i="1"/>
  <c r="X28" i="1" l="1"/>
  <c r="X30" i="1"/>
  <c r="X32" i="1"/>
  <c r="X34" i="1"/>
  <c r="X36" i="1"/>
  <c r="X38" i="1"/>
  <c r="X40" i="1"/>
  <c r="X42" i="1"/>
  <c r="X44" i="1"/>
  <c r="X46" i="1"/>
  <c r="X26" i="1"/>
  <c r="W28" i="1"/>
  <c r="W30" i="1"/>
  <c r="W32" i="1"/>
  <c r="W34" i="1"/>
  <c r="W36" i="1"/>
  <c r="W38" i="1"/>
  <c r="W40" i="1"/>
  <c r="W42" i="1"/>
  <c r="W44" i="1"/>
  <c r="W46" i="1"/>
  <c r="W26" i="1"/>
  <c r="T14" i="1" l="1"/>
  <c r="L73" i="1"/>
  <c r="L72" i="1"/>
  <c r="L71" i="1"/>
  <c r="L70" i="1"/>
  <c r="L69" i="1"/>
  <c r="L68" i="1"/>
  <c r="L67" i="1"/>
  <c r="V66" i="1"/>
  <c r="L66" i="1"/>
  <c r="L65" i="1"/>
  <c r="V64" i="1"/>
  <c r="L64" i="1"/>
  <c r="L63" i="1"/>
  <c r="V62" i="1"/>
  <c r="L62" i="1"/>
  <c r="L61" i="1"/>
  <c r="L60" i="1"/>
  <c r="L59" i="1"/>
  <c r="V58" i="1"/>
  <c r="L58" i="1"/>
  <c r="L57" i="1"/>
  <c r="U56" i="1"/>
  <c r="W56" i="1" s="1"/>
  <c r="X56" i="1" s="1"/>
  <c r="L56" i="1"/>
  <c r="L55" i="1"/>
  <c r="U54" i="1"/>
  <c r="W54" i="1" s="1"/>
  <c r="X54" i="1" s="1"/>
  <c r="L54" i="1"/>
  <c r="U52" i="1"/>
  <c r="W52" i="1" s="1"/>
  <c r="X52" i="1" s="1"/>
  <c r="L53" i="1"/>
  <c r="L52" i="1"/>
  <c r="L51" i="1"/>
  <c r="U50" i="1"/>
  <c r="W50" i="1" s="1"/>
  <c r="X50" i="1" s="1"/>
  <c r="Y50" i="1" s="1"/>
  <c r="AD38" i="1" s="1"/>
  <c r="L50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V46" i="1" s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V42" i="1" s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U40" i="1" s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U38" i="1" s="1"/>
  <c r="S38" i="1"/>
  <c r="R38" i="1"/>
  <c r="Q38" i="1"/>
  <c r="P38" i="1"/>
  <c r="O38" i="1"/>
  <c r="N38" i="1"/>
  <c r="M38" i="1"/>
  <c r="L38" i="1"/>
  <c r="T37" i="1"/>
  <c r="U36" i="1" s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U34" i="1" s="1"/>
  <c r="S34" i="1"/>
  <c r="R34" i="1"/>
  <c r="Q34" i="1"/>
  <c r="P34" i="1"/>
  <c r="O34" i="1"/>
  <c r="N34" i="1"/>
  <c r="M34" i="1"/>
  <c r="L34" i="1"/>
  <c r="T33" i="1"/>
  <c r="S33" i="1"/>
  <c r="R33" i="1"/>
  <c r="Q33" i="1"/>
  <c r="P33" i="1"/>
  <c r="O33" i="1"/>
  <c r="N33" i="1"/>
  <c r="M33" i="1"/>
  <c r="L33" i="1"/>
  <c r="T32" i="1"/>
  <c r="V32" i="1" s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V30" i="1" s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V26" i="1" s="1"/>
  <c r="S26" i="1"/>
  <c r="R26" i="1"/>
  <c r="Q26" i="1"/>
  <c r="P26" i="1"/>
  <c r="O26" i="1"/>
  <c r="N26" i="1"/>
  <c r="M26" i="1"/>
  <c r="L26" i="1"/>
  <c r="M25" i="1"/>
  <c r="N25" i="1"/>
  <c r="O25" i="1"/>
  <c r="P25" i="1"/>
  <c r="Q25" i="1"/>
  <c r="R25" i="1"/>
  <c r="S25" i="1"/>
  <c r="T25" i="1"/>
  <c r="L25" i="1"/>
  <c r="M23" i="1"/>
  <c r="N23" i="1"/>
  <c r="O23" i="1"/>
  <c r="P23" i="1"/>
  <c r="Q23" i="1"/>
  <c r="R23" i="1"/>
  <c r="S23" i="1"/>
  <c r="T23" i="1"/>
  <c r="M21" i="1"/>
  <c r="N21" i="1"/>
  <c r="O21" i="1"/>
  <c r="P21" i="1"/>
  <c r="Q21" i="1"/>
  <c r="R21" i="1"/>
  <c r="S21" i="1"/>
  <c r="T21" i="1"/>
  <c r="M19" i="1"/>
  <c r="N19" i="1"/>
  <c r="O19" i="1"/>
  <c r="P19" i="1"/>
  <c r="Q19" i="1"/>
  <c r="R19" i="1"/>
  <c r="S19" i="1"/>
  <c r="T19" i="1"/>
  <c r="M17" i="1"/>
  <c r="N17" i="1"/>
  <c r="O17" i="1"/>
  <c r="P17" i="1"/>
  <c r="Q17" i="1"/>
  <c r="R17" i="1"/>
  <c r="S17" i="1"/>
  <c r="T17" i="1"/>
  <c r="M15" i="1"/>
  <c r="N15" i="1"/>
  <c r="O15" i="1"/>
  <c r="P15" i="1"/>
  <c r="Q15" i="1"/>
  <c r="R15" i="1"/>
  <c r="S15" i="1"/>
  <c r="T15" i="1"/>
  <c r="U14" i="1" s="1"/>
  <c r="M13" i="1"/>
  <c r="N13" i="1"/>
  <c r="O13" i="1"/>
  <c r="P13" i="1"/>
  <c r="Q13" i="1"/>
  <c r="R13" i="1"/>
  <c r="S13" i="1"/>
  <c r="T13" i="1"/>
  <c r="M11" i="1"/>
  <c r="N11" i="1"/>
  <c r="O11" i="1"/>
  <c r="P11" i="1"/>
  <c r="Q11" i="1"/>
  <c r="R11" i="1"/>
  <c r="S11" i="1"/>
  <c r="T11" i="1"/>
  <c r="M9" i="1"/>
  <c r="N9" i="1"/>
  <c r="O9" i="1"/>
  <c r="P9" i="1"/>
  <c r="Q9" i="1"/>
  <c r="R9" i="1"/>
  <c r="S9" i="1"/>
  <c r="T9" i="1"/>
  <c r="M7" i="1"/>
  <c r="N7" i="1"/>
  <c r="O7" i="1"/>
  <c r="P7" i="1"/>
  <c r="Q7" i="1"/>
  <c r="R7" i="1"/>
  <c r="S7" i="1"/>
  <c r="T7" i="1"/>
  <c r="M5" i="1"/>
  <c r="N5" i="1"/>
  <c r="O5" i="1"/>
  <c r="P5" i="1"/>
  <c r="Q5" i="1"/>
  <c r="R5" i="1"/>
  <c r="S5" i="1"/>
  <c r="T5" i="1"/>
  <c r="L23" i="1"/>
  <c r="L21" i="1"/>
  <c r="L19" i="1"/>
  <c r="L17" i="1"/>
  <c r="L15" i="1"/>
  <c r="L13" i="1"/>
  <c r="L11" i="1"/>
  <c r="L9" i="1"/>
  <c r="L7" i="1"/>
  <c r="L5" i="1"/>
  <c r="M4" i="1"/>
  <c r="N4" i="1"/>
  <c r="O4" i="1"/>
  <c r="P4" i="1"/>
  <c r="Q4" i="1"/>
  <c r="R4" i="1"/>
  <c r="S4" i="1"/>
  <c r="T4" i="1"/>
  <c r="M6" i="1"/>
  <c r="N6" i="1"/>
  <c r="O6" i="1"/>
  <c r="P6" i="1"/>
  <c r="Q6" i="1"/>
  <c r="R6" i="1"/>
  <c r="S6" i="1"/>
  <c r="T6" i="1"/>
  <c r="M8" i="1"/>
  <c r="N8" i="1"/>
  <c r="O8" i="1"/>
  <c r="P8" i="1"/>
  <c r="Q8" i="1"/>
  <c r="R8" i="1"/>
  <c r="S8" i="1"/>
  <c r="T8" i="1"/>
  <c r="M10" i="1"/>
  <c r="N10" i="1"/>
  <c r="O10" i="1"/>
  <c r="P10" i="1"/>
  <c r="Q10" i="1"/>
  <c r="R10" i="1"/>
  <c r="S10" i="1"/>
  <c r="T10" i="1"/>
  <c r="M12" i="1"/>
  <c r="N12" i="1"/>
  <c r="O12" i="1"/>
  <c r="P12" i="1"/>
  <c r="Q12" i="1"/>
  <c r="R12" i="1"/>
  <c r="S12" i="1"/>
  <c r="T12" i="1"/>
  <c r="M14" i="1"/>
  <c r="N14" i="1"/>
  <c r="O14" i="1"/>
  <c r="P14" i="1"/>
  <c r="Q14" i="1"/>
  <c r="R14" i="1"/>
  <c r="S14" i="1"/>
  <c r="M16" i="1"/>
  <c r="N16" i="1"/>
  <c r="O16" i="1"/>
  <c r="P16" i="1"/>
  <c r="Q16" i="1"/>
  <c r="R16" i="1"/>
  <c r="S16" i="1"/>
  <c r="T16" i="1"/>
  <c r="M18" i="1"/>
  <c r="N18" i="1"/>
  <c r="O18" i="1"/>
  <c r="P18" i="1"/>
  <c r="Q18" i="1"/>
  <c r="R18" i="1"/>
  <c r="S18" i="1"/>
  <c r="T18" i="1"/>
  <c r="M20" i="1"/>
  <c r="N20" i="1"/>
  <c r="O20" i="1"/>
  <c r="P20" i="1"/>
  <c r="Q20" i="1"/>
  <c r="R20" i="1"/>
  <c r="S20" i="1"/>
  <c r="T20" i="1"/>
  <c r="M22" i="1"/>
  <c r="N22" i="1"/>
  <c r="O22" i="1"/>
  <c r="P22" i="1"/>
  <c r="Q22" i="1"/>
  <c r="R22" i="1"/>
  <c r="S22" i="1"/>
  <c r="T22" i="1"/>
  <c r="M24" i="1"/>
  <c r="N24" i="1"/>
  <c r="O24" i="1"/>
  <c r="P24" i="1"/>
  <c r="Q24" i="1"/>
  <c r="R24" i="1"/>
  <c r="S24" i="1"/>
  <c r="T24" i="1"/>
  <c r="L24" i="1"/>
  <c r="L22" i="1"/>
  <c r="L20" i="1"/>
  <c r="L18" i="1"/>
  <c r="L16" i="1"/>
  <c r="L14" i="1"/>
  <c r="L12" i="1"/>
  <c r="L10" i="1"/>
  <c r="L8" i="1"/>
  <c r="L6" i="1"/>
  <c r="L4" i="1"/>
  <c r="M2" i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L3" i="1"/>
  <c r="L2" i="1"/>
  <c r="V48" i="1" l="1"/>
  <c r="Y56" i="1"/>
  <c r="AG38" i="1" s="1"/>
  <c r="Y52" i="1"/>
  <c r="AE38" i="1" s="1"/>
  <c r="Y54" i="1"/>
  <c r="AF38" i="1" s="1"/>
  <c r="U72" i="1"/>
  <c r="W72" i="1" s="1"/>
  <c r="X72" i="1" s="1"/>
  <c r="V70" i="1"/>
  <c r="V2" i="1"/>
  <c r="U70" i="1"/>
  <c r="W70" i="1" s="1"/>
  <c r="X70" i="1" s="1"/>
  <c r="V28" i="1"/>
  <c r="V36" i="1"/>
  <c r="V44" i="1"/>
  <c r="V52" i="1"/>
  <c r="V60" i="1"/>
  <c r="U68" i="1"/>
  <c r="W68" i="1" s="1"/>
  <c r="X68" i="1" s="1"/>
  <c r="V12" i="1"/>
  <c r="V10" i="1"/>
  <c r="V8" i="1"/>
  <c r="U6" i="1"/>
  <c r="U4" i="1"/>
  <c r="U24" i="1"/>
  <c r="U22" i="1"/>
  <c r="U20" i="1"/>
  <c r="U18" i="1"/>
  <c r="V16" i="1"/>
  <c r="U66" i="1"/>
  <c r="W66" i="1" s="1"/>
  <c r="X66" i="1" s="1"/>
  <c r="Y66" i="1" s="1"/>
  <c r="AD40" i="1" s="1"/>
  <c r="U48" i="1"/>
  <c r="W48" i="1" s="1"/>
  <c r="X48" i="1" s="1"/>
  <c r="Y48" i="1" s="1"/>
  <c r="AG29" i="1" s="1"/>
  <c r="U32" i="1"/>
  <c r="U16" i="1"/>
  <c r="V72" i="1"/>
  <c r="V56" i="1"/>
  <c r="V40" i="1"/>
  <c r="V24" i="1"/>
  <c r="V6" i="1"/>
  <c r="U64" i="1"/>
  <c r="W64" i="1" s="1"/>
  <c r="X64" i="1" s="1"/>
  <c r="Y64" i="1" s="1"/>
  <c r="AG39" i="1" s="1"/>
  <c r="U46" i="1"/>
  <c r="U30" i="1"/>
  <c r="U12" i="1"/>
  <c r="V54" i="1"/>
  <c r="V38" i="1"/>
  <c r="V22" i="1"/>
  <c r="V4" i="1"/>
  <c r="U62" i="1"/>
  <c r="W62" i="1" s="1"/>
  <c r="X62" i="1" s="1"/>
  <c r="U44" i="1"/>
  <c r="U28" i="1"/>
  <c r="U10" i="1"/>
  <c r="V68" i="1"/>
  <c r="V20" i="1"/>
  <c r="V14" i="1"/>
  <c r="U2" i="1"/>
  <c r="U60" i="1"/>
  <c r="W60" i="1" s="1"/>
  <c r="X60" i="1" s="1"/>
  <c r="U42" i="1"/>
  <c r="U26" i="1"/>
  <c r="U8" i="1"/>
  <c r="V50" i="1"/>
  <c r="V34" i="1"/>
  <c r="V18" i="1"/>
  <c r="U58" i="1"/>
  <c r="W58" i="1" s="1"/>
  <c r="X58" i="1" s="1"/>
  <c r="Y58" i="1" s="1"/>
  <c r="AD39" i="1" s="1"/>
  <c r="AN27" i="1" l="1"/>
  <c r="AN28" i="1"/>
  <c r="AN29" i="1" s="1"/>
  <c r="AK39" i="1"/>
  <c r="AK40" i="1" s="1"/>
  <c r="Y60" i="1"/>
  <c r="AE39" i="1" s="1"/>
  <c r="AL38" i="1" s="1"/>
  <c r="Y62" i="1"/>
  <c r="AF39" i="1" s="1"/>
  <c r="Y68" i="1"/>
  <c r="AE40" i="1" s="1"/>
  <c r="Y72" i="1"/>
  <c r="AG40" i="1" s="1"/>
  <c r="AN39" i="1" s="1"/>
  <c r="AN40" i="1" s="1"/>
  <c r="AK38" i="1"/>
  <c r="Y70" i="1"/>
  <c r="AF40" i="1" s="1"/>
  <c r="AN38" i="1"/>
  <c r="AM39" i="1" l="1"/>
  <c r="AM40" i="1" s="1"/>
  <c r="AL39" i="1"/>
  <c r="AL40" i="1" s="1"/>
  <c r="AM38" i="1"/>
</calcChain>
</file>

<file path=xl/sharedStrings.xml><?xml version="1.0" encoding="utf-8"?>
<sst xmlns="http://schemas.openxmlformats.org/spreadsheetml/2006/main" count="1046" uniqueCount="106">
  <si>
    <t>Well</t>
  </si>
  <si>
    <t>Fluorophore</t>
  </si>
  <si>
    <t>Target</t>
  </si>
  <si>
    <t>Ct</t>
  </si>
  <si>
    <t>Cell line</t>
  </si>
  <si>
    <t>Condition</t>
  </si>
  <si>
    <t>Biological Replicate</t>
  </si>
  <si>
    <t>Technical Replicate</t>
  </si>
  <si>
    <t>Treatment</t>
  </si>
  <si>
    <t>Ct average</t>
  </si>
  <si>
    <t>Ct Difference</t>
  </si>
  <si>
    <t>A01</t>
  </si>
  <si>
    <t>SYBR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</si>
  <si>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</si>
  <si>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</si>
  <si>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</si>
  <si>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</si>
  <si>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</si>
  <si>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</si>
  <si>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</si>
  <si>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</si>
  <si>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</si>
  <si>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</si>
  <si>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</si>
  <si>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</si>
  <si>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</si>
  <si>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</si>
  <si>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</si>
  <si>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</si>
  <si>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</si>
  <si>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</si>
  <si>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</si>
  <si>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</si>
  <si>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</si>
  <si>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</si>
  <si>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</si>
  <si>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</si>
  <si>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</si>
  <si>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</si>
  <si>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</si>
  <si>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</si>
  <si>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</si>
  <si>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</si>
  <si>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</si>
  <si>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</si>
  <si>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</si>
  <si>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</si>
  <si>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</si>
  <si>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</si>
  <si>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</si>
  <si>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</si>
  <si>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</si>
  <si>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</si>
  <si>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</si>
  <si>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</si>
  <si>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</si>
  <si>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</si>
  <si>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</si>
  <si>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</si>
  <si>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</si>
  <si>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</si>
  <si>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</si>
  <si>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</si>
  <si>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</si>
  <si>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</si>
  <si>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</si>
  <si>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</si>
  <si>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</si>
  <si>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</si>
  <si>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</si>
  <si>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</si>
  <si>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</si>
  <si>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</si>
  <si>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</si>
  <si>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</si>
  <si>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</si>
  <si>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</si>
  <si>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</si>
  <si>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</si>
  <si>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</si>
  <si>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</si>
  <si>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</si>
  <si>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</si>
  <si>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</si>
  <si>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HCT116</t>
  </si>
  <si>
    <t>WT</t>
  </si>
  <si>
    <t>Untreated</t>
  </si>
  <si>
    <t>100 ng/ml dox</t>
  </si>
  <si>
    <t>200 ng/ml dox</t>
  </si>
  <si>
    <t>500 ng/ml dox</t>
  </si>
  <si>
    <t>Actin</t>
  </si>
  <si>
    <t>miR34a HG</t>
  </si>
  <si>
    <t>miR34a AS</t>
  </si>
  <si>
    <t>delta Ct</t>
  </si>
  <si>
    <t>2^-delta Ct</t>
  </si>
  <si>
    <t>2^-delta delta Ct</t>
  </si>
  <si>
    <t>mir34a HG</t>
  </si>
  <si>
    <t>100ng/ml</t>
  </si>
  <si>
    <t>200ng/ml</t>
  </si>
  <si>
    <t>500ng/ml</t>
  </si>
  <si>
    <t>R1</t>
  </si>
  <si>
    <t>R2</t>
  </si>
  <si>
    <t>Std dev</t>
  </si>
  <si>
    <t>R3</t>
  </si>
  <si>
    <t>Std error</t>
  </si>
  <si>
    <t>mir34a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</si>
</sst>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HG (fold change)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WT</c:v>
          </c:tx>
          <c:invertIfNegative val="0"/>
          <c:errBars>
            <c:errBarType val="both"/>
            <c:errValType val="cust"/>
            <c:noEndCap val="0"/>
            <c:plus>
              <c:numRef>
                <c:f>'Sorted and plotted'!$AK$29:$AN$29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0.19086418077702288</c:v>
                  </c:pt>
                  <c:pt idx="2">
                    <c:v>0.24019741062304956</c:v>
                  </c:pt>
                  <c:pt idx="3">
                    <c:v>1.0015531882829665</c:v>
                  </c:pt>
                </c:numCache>
              </c:numRef>
            </c:plus>
            <c:minus>
              <c:numRef>
                <c:f>'Sorted and plotted'!$AK$29:$AN$29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0.19086418077702288</c:v>
                  </c:pt>
                  <c:pt idx="2">
                    <c:v>0.24019741062304956</c:v>
                  </c:pt>
                  <c:pt idx="3">
                    <c:v>1.0015531882829665</c:v>
                  </c:pt>
                </c:numCache>
              </c:numRef>
            </c:minus>
          </c:errBars>
          <c:cat>
            <c:strRef>
              <c:f>'Sorted and plotted'!$AK$26:$AN$26</c:f>
              <c:strCache>
                <c:ptCount val="4"/>
                <c:pt idx="0">
                  <c:v>Untreated</c:v>
                </c:pt>
                <c:pt idx="1">
                  <c:v>100ng/ml</c:v>
                </c:pt>
                <c:pt idx="2">
                  <c:v>200ng/ml</c:v>
                </c:pt>
                <c:pt idx="3">
                  <c:v>500ng/ml</c:v>
                </c:pt>
              </c:strCache>
            </c:strRef>
          </c:cat>
          <c:val>
            <c:numRef>
              <c:f>'Sorted and plotted'!$AK$27:$AN$27</c:f>
              <c:numCache>
                <c:formatCode>General</c:formatCode>
                <c:ptCount val="4"/>
                <c:pt idx="0">
                  <c:v>1</c:v>
                </c:pt>
                <c:pt idx="1">
                  <c:v>5.0121240705594703</c:v>
                </c:pt>
                <c:pt idx="2">
                  <c:v>5.5825903978502778</c:v>
                </c:pt>
                <c:pt idx="3">
                  <c:v>16.376303559594945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9664"/>
        <c:axId val="203971200"/>
      </c:barChart>
      <c:catAx>
        <c:axId val="2039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71200"/>
        <c:crosses val="autoZero"/>
        <c:auto val="1"/>
        <c:lblAlgn val="ctr"/>
        <c:lblOffset val="100"/>
        <c:noMultiLvlLbl val="0"/>
      </c:catAx>
      <c:valAx>
        <c:axId val="20397120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 (fold change)</a:t>
            </a:r>
          </a:p>
        </c:rich>
      </c:tx>
      <c:layout>
        <c:manualLayout>
          <c:xMode val="edge"/>
          <c:yMode val="edge"/>
          <c:x val="0.38599300087489063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WT</c:v>
          </c:tx>
          <c:invertIfNegative val="0"/>
          <c:errBars>
            <c:errBarType val="both"/>
            <c:errValType val="cust"/>
            <c:noEndCap val="0"/>
            <c:plus>
              <c:numRef>
                <c:f>'Sorted and plotted'!$AK$40:$AN$40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1.1784497426323257</c:v>
                  </c:pt>
                  <c:pt idx="2">
                    <c:v>0.82226804858773139</c:v>
                  </c:pt>
                  <c:pt idx="3">
                    <c:v>4.0182564439094008</c:v>
                  </c:pt>
                </c:numCache>
              </c:numRef>
            </c:plus>
            <c:minus>
              <c:numRef>
                <c:f>'Sorted and plotted'!$AK$40:$AN$40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1.1784497426323257</c:v>
                  </c:pt>
                  <c:pt idx="2">
                    <c:v>0.82226804858773139</c:v>
                  </c:pt>
                  <c:pt idx="3">
                    <c:v>4.0182564439094008</c:v>
                  </c:pt>
                </c:numCache>
              </c:numRef>
            </c:minus>
          </c:errBars>
          <c:cat>
            <c:strRef>
              <c:f>'Sorted and plotted'!$AK$37:$AN$37</c:f>
              <c:strCache>
                <c:ptCount val="4"/>
                <c:pt idx="0">
                  <c:v>Untreated</c:v>
                </c:pt>
                <c:pt idx="1">
                  <c:v>100ng/ml</c:v>
                </c:pt>
                <c:pt idx="2">
                  <c:v>200ng/ml</c:v>
                </c:pt>
                <c:pt idx="3">
                  <c:v>500ng/ml</c:v>
                </c:pt>
              </c:strCache>
            </c:strRef>
          </c:cat>
          <c:val>
            <c:numRef>
              <c:f>'Sorted and plotted'!$AK$38:$AN$38</c:f>
              <c:numCache>
                <c:formatCode>General</c:formatCode>
                <c:ptCount val="4"/>
                <c:pt idx="0">
                  <c:v>1</c:v>
                </c:pt>
                <c:pt idx="1">
                  <c:v>5.8747917828256258</c:v>
                </c:pt>
                <c:pt idx="2">
                  <c:v>6.9872295370184219</c:v>
                </c:pt>
                <c:pt idx="3">
                  <c:v>22.723620770046733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96160"/>
        <c:axId val="204010240"/>
      </c:barChart>
      <c:catAx>
        <c:axId val="2039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10240"/>
        <c:crosses val="autoZero"/>
        <c:auto val="1"/>
        <c:lblAlgn val="ctr"/>
        <c:lblOffset val="100"/>
        <c:noMultiLvlLbl val="0"/>
      </c:catAx>
      <c:valAx>
        <c:axId val="204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HG</a:t>
            </a:r>
            <a:r>
              <a:rPr lang="en-US" baseline="0"/>
              <a:t> (fold change)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p53null</c:v>
          </c:tx>
          <c:invertIfNegative val="0"/>
          <c:errBars>
            <c:errBarType val="both"/>
            <c:errValType val="cust"/>
            <c:noEndCap val="0"/>
            <c:plus>
              <c:numRef>
                <c:f>'Sorted and plotted'!$BD$56:$BG$56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0.10032188568915645</c:v>
                  </c:pt>
                  <c:pt idx="2">
                    <c:v>0.36195756259226503</c:v>
                  </c:pt>
                  <c:pt idx="3">
                    <c:v>0.25514654831056849</c:v>
                  </c:pt>
                </c:numCache>
              </c:numRef>
            </c:plus>
            <c:minus>
              <c:numRef>
                <c:f>'Sorted and plotted'!$BD$56:$BG$56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0.10032188568915645</c:v>
                  </c:pt>
                  <c:pt idx="2">
                    <c:v>0.36195756259226503</c:v>
                  </c:pt>
                  <c:pt idx="3">
                    <c:v>0.25514654831056849</c:v>
                  </c:pt>
                </c:numCache>
              </c:numRef>
            </c:minus>
          </c:errBars>
          <c:cat>
            <c:numRef>
              <c:f>[1]Sheet1!$AK$26:$AN$26</c:f>
              <c:numCache>
                <c:formatCode>General</c:formatCode>
                <c:ptCount val="4"/>
              </c:numCache>
            </c:numRef>
          </c:cat>
          <c:val>
            <c:numRef>
              <c:f>[1]Sheet1!$AK$27:$AN$27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48192"/>
        <c:axId val="204249728"/>
      </c:barChart>
      <c:catAx>
        <c:axId val="2042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49728"/>
        <c:crosses val="autoZero"/>
        <c:auto val="1"/>
        <c:lblAlgn val="ctr"/>
        <c:lblOffset val="100"/>
        <c:noMultiLvlLbl val="0"/>
      </c:catAx>
      <c:valAx>
        <c:axId val="20424972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miR34a AS (fold change)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HCT116 p53null</c:v>
          </c:tx>
          <c:invertIfNegative val="0"/>
          <c:errBars>
            <c:errBarType val="both"/>
            <c:errValType val="cust"/>
            <c:noEndCap val="0"/>
            <c:plus>
              <c:numRef>
                <c:f>'Sorted and plotted'!$BD$57:$BG$57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0.73169455778810844</c:v>
                  </c:pt>
                  <c:pt idx="2">
                    <c:v>0.90198091237441214</c:v>
                  </c:pt>
                  <c:pt idx="3">
                    <c:v>2.5930198604193286</c:v>
                  </c:pt>
                </c:numCache>
              </c:numRef>
            </c:plus>
            <c:minus>
              <c:numRef>
                <c:f>'Sorted and plotted'!$BD$57:$BG$57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0.73169455778810844</c:v>
                  </c:pt>
                  <c:pt idx="2">
                    <c:v>0.90198091237441214</c:v>
                  </c:pt>
                  <c:pt idx="3">
                    <c:v>2.5930198604193286</c:v>
                  </c:pt>
                </c:numCache>
              </c:numRef>
            </c:minus>
          </c:errBars>
          <c:cat>
            <c:numRef>
              <c:f>[1]Sheet1!$AK$37:$AN$37</c:f>
              <c:numCache>
                <c:formatCode>General</c:formatCode>
                <c:ptCount val="4"/>
              </c:numCache>
            </c:numRef>
          </c:cat>
          <c:val>
            <c:numRef>
              <c:f>[1]Sheet1!$AK$38:$AN$38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8464"/>
        <c:axId val="211360000"/>
      </c:barChart>
      <c:catAx>
        <c:axId val="2113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0000"/>
        <c:crosses val="autoZero"/>
        <c:auto val="1"/>
        <c:lblAlgn val="ctr"/>
        <c:lblOffset val="100"/>
        <c:noMultiLvlLbl val="0"/>
      </c:catAx>
      <c:valAx>
        <c:axId val="21136000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581025</xdr:colOff>
      <xdr:row>19</xdr:row>
      <xdr:rowOff>66675</xdr:rowOff>
    </xdr:from>
    <xdr:to>
      <xdr:col>51</xdr:col>
      <xdr:colOff>276225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552450</xdr:colOff>
      <xdr:row>35</xdr:row>
      <xdr:rowOff>76200</xdr:rowOff>
    </xdr:from>
    <xdr:to>
      <xdr:col>51</xdr:col>
      <xdr:colOff>247650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200025</xdr:colOff>
      <xdr:row>19</xdr:row>
      <xdr:rowOff>95250</xdr:rowOff>
    </xdr:from>
    <xdr:to>
      <xdr:col>60</xdr:col>
      <xdr:colOff>504825</xdr:colOff>
      <xdr:row>33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171450</xdr:colOff>
      <xdr:row>35</xdr:row>
      <xdr:rowOff>76200</xdr:rowOff>
    </xdr:from>
    <xdr:to>
      <xdr:col>60</xdr:col>
      <xdr:colOff>476250</xdr:colOff>
      <xdr:row>49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PCR%20dat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1" workbookViewId="0">
      <selection activeCell="O40" sqref="O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6</v>
      </c>
      <c r="G1" t="s">
        <v>7</v>
      </c>
      <c r="H1" t="s">
        <v>2</v>
      </c>
      <c r="I1" t="s">
        <v>3</v>
      </c>
    </row>
    <row r="2" spans="1:9" x14ac:dyDescent="0.25">
      <c r="A2" t="s">
        <v>11</v>
      </c>
      <c r="B2" t="s">
        <v>12</v>
      </c>
      <c r="C2" t="s">
        <v>84</v>
      </c>
      <c r="D2" s="1" t="s">
        <v>85</v>
      </c>
      <c r="E2" s="2" t="s">
        <v>86</v>
      </c>
      <c r="F2" s="1">
        <v>1</v>
      </c>
      <c r="G2">
        <v>1</v>
      </c>
      <c r="H2" t="s">
        <v>90</v>
      </c>
      <c r="I2" s="1">
        <v>17.02</v>
      </c>
    </row>
    <row r="3" spans="1:9" x14ac:dyDescent="0.25">
      <c r="A3" t="s">
        <v>13</v>
      </c>
      <c r="B3" t="s">
        <v>12</v>
      </c>
      <c r="C3" t="s">
        <v>84</v>
      </c>
      <c r="D3" s="1" t="s">
        <v>85</v>
      </c>
      <c r="E3" s="2" t="s">
        <v>87</v>
      </c>
      <c r="F3" s="1">
        <v>1</v>
      </c>
      <c r="G3">
        <v>1</v>
      </c>
      <c r="H3" t="s">
        <v>90</v>
      </c>
      <c r="I3" s="1">
        <v>17.36</v>
      </c>
    </row>
    <row r="4" spans="1:9" x14ac:dyDescent="0.25">
      <c r="A4" t="s">
        <v>14</v>
      </c>
      <c r="B4" t="s">
        <v>12</v>
      </c>
      <c r="C4" t="s">
        <v>84</v>
      </c>
      <c r="D4" s="1" t="s">
        <v>85</v>
      </c>
      <c r="E4" s="2" t="s">
        <v>88</v>
      </c>
      <c r="F4" s="1">
        <v>1</v>
      </c>
      <c r="G4">
        <v>1</v>
      </c>
      <c r="H4" t="s">
        <v>90</v>
      </c>
      <c r="I4" s="1">
        <v>17.11</v>
      </c>
    </row>
    <row r="5" spans="1:9" x14ac:dyDescent="0.25">
      <c r="A5" t="s">
        <v>15</v>
      </c>
      <c r="B5" t="s">
        <v>12</v>
      </c>
      <c r="C5" t="s">
        <v>84</v>
      </c>
      <c r="D5" s="1" t="s">
        <v>85</v>
      </c>
      <c r="E5" s="2" t="s">
        <v>89</v>
      </c>
      <c r="F5" s="2">
        <v>1</v>
      </c>
      <c r="G5">
        <v>1</v>
      </c>
      <c r="H5" t="s">
        <v>90</v>
      </c>
      <c r="I5" s="1">
        <v>19.43</v>
      </c>
    </row>
    <row r="6" spans="1:9" x14ac:dyDescent="0.25">
      <c r="A6" t="s">
        <v>16</v>
      </c>
      <c r="B6" t="s">
        <v>12</v>
      </c>
      <c r="C6" t="s">
        <v>84</v>
      </c>
      <c r="D6" s="1" t="s">
        <v>85</v>
      </c>
      <c r="E6" s="2" t="s">
        <v>86</v>
      </c>
      <c r="F6" s="2">
        <v>2</v>
      </c>
      <c r="G6">
        <v>1</v>
      </c>
      <c r="H6" t="s">
        <v>90</v>
      </c>
      <c r="I6" s="1">
        <v>17.12</v>
      </c>
    </row>
    <row r="7" spans="1:9" x14ac:dyDescent="0.25">
      <c r="A7" t="s">
        <v>17</v>
      </c>
      <c r="B7" t="s">
        <v>12</v>
      </c>
      <c r="C7" t="s">
        <v>84</v>
      </c>
      <c r="D7" s="1" t="s">
        <v>85</v>
      </c>
      <c r="E7" s="2" t="s">
        <v>87</v>
      </c>
      <c r="F7" s="2">
        <v>2</v>
      </c>
      <c r="G7">
        <v>1</v>
      </c>
      <c r="H7" t="s">
        <v>90</v>
      </c>
      <c r="I7" s="1">
        <v>17.510000000000002</v>
      </c>
    </row>
    <row r="8" spans="1:9" x14ac:dyDescent="0.25">
      <c r="A8" t="s">
        <v>18</v>
      </c>
      <c r="B8" t="s">
        <v>12</v>
      </c>
      <c r="C8" t="s">
        <v>84</v>
      </c>
      <c r="D8" s="1" t="s">
        <v>85</v>
      </c>
      <c r="E8" s="2" t="s">
        <v>88</v>
      </c>
      <c r="F8" s="2">
        <v>2</v>
      </c>
      <c r="G8">
        <v>1</v>
      </c>
      <c r="H8" t="s">
        <v>90</v>
      </c>
      <c r="I8" s="1">
        <v>17.38</v>
      </c>
    </row>
    <row r="9" spans="1:9" x14ac:dyDescent="0.25">
      <c r="A9" t="s">
        <v>19</v>
      </c>
      <c r="B9" t="s">
        <v>12</v>
      </c>
      <c r="C9" t="s">
        <v>84</v>
      </c>
      <c r="D9" s="1" t="s">
        <v>85</v>
      </c>
      <c r="E9" s="2" t="s">
        <v>89</v>
      </c>
      <c r="F9" s="2">
        <v>2</v>
      </c>
      <c r="G9">
        <v>1</v>
      </c>
      <c r="H9" t="s">
        <v>90</v>
      </c>
      <c r="I9" s="1">
        <v>19.170000000000002</v>
      </c>
    </row>
    <row r="10" spans="1:9" x14ac:dyDescent="0.25">
      <c r="A10" t="s">
        <v>20</v>
      </c>
      <c r="B10" t="s">
        <v>12</v>
      </c>
      <c r="C10" t="s">
        <v>84</v>
      </c>
      <c r="D10" s="1" t="s">
        <v>85</v>
      </c>
      <c r="E10" s="2" t="s">
        <v>86</v>
      </c>
      <c r="F10" s="2">
        <v>3</v>
      </c>
      <c r="G10">
        <v>1</v>
      </c>
      <c r="H10" t="s">
        <v>90</v>
      </c>
      <c r="I10" s="1">
        <v>17.600000000000001</v>
      </c>
    </row>
    <row r="11" spans="1:9" x14ac:dyDescent="0.25">
      <c r="A11" t="s">
        <v>21</v>
      </c>
      <c r="B11" t="s">
        <v>12</v>
      </c>
      <c r="C11" t="s">
        <v>84</v>
      </c>
      <c r="D11" s="1" t="s">
        <v>85</v>
      </c>
      <c r="E11" s="2" t="s">
        <v>87</v>
      </c>
      <c r="F11" s="2">
        <v>3</v>
      </c>
      <c r="G11">
        <v>1</v>
      </c>
      <c r="H11" t="s">
        <v>90</v>
      </c>
      <c r="I11" s="1">
        <v>18.04</v>
      </c>
    </row>
    <row r="12" spans="1:9" x14ac:dyDescent="0.25">
      <c r="A12" t="s">
        <v>22</v>
      </c>
      <c r="B12" t="s">
        <v>12</v>
      </c>
      <c r="C12" t="s">
        <v>84</v>
      </c>
      <c r="D12" s="1" t="s">
        <v>85</v>
      </c>
      <c r="E12" s="2" t="s">
        <v>88</v>
      </c>
      <c r="F12" s="2">
        <v>3</v>
      </c>
      <c r="G12">
        <v>1</v>
      </c>
      <c r="H12" t="s">
        <v>90</v>
      </c>
      <c r="I12" s="1">
        <v>17.8</v>
      </c>
    </row>
    <row r="13" spans="1:9" x14ac:dyDescent="0.25">
      <c r="A13" t="s">
        <v>23</v>
      </c>
      <c r="B13" t="s">
        <v>12</v>
      </c>
      <c r="C13" t="s">
        <v>84</v>
      </c>
      <c r="D13" s="1" t="s">
        <v>85</v>
      </c>
      <c r="E13" s="2" t="s">
        <v>89</v>
      </c>
      <c r="F13" s="2">
        <v>3</v>
      </c>
      <c r="G13">
        <v>1</v>
      </c>
      <c r="H13" t="s">
        <v>90</v>
      </c>
      <c r="I13" s="1">
        <v>19.600000000000001</v>
      </c>
    </row>
    <row r="14" spans="1:9" x14ac:dyDescent="0.25">
      <c r="A14" t="s">
        <v>24</v>
      </c>
      <c r="B14" t="s">
        <v>12</v>
      </c>
      <c r="C14" t="s">
        <v>84</v>
      </c>
      <c r="D14" s="1" t="s">
        <v>85</v>
      </c>
      <c r="E14" s="2" t="s">
        <v>86</v>
      </c>
      <c r="F14" s="2">
        <v>1</v>
      </c>
      <c r="G14">
        <v>2</v>
      </c>
      <c r="H14" t="s">
        <v>90</v>
      </c>
      <c r="I14" s="1">
        <v>17.37</v>
      </c>
    </row>
    <row r="15" spans="1:9" x14ac:dyDescent="0.25">
      <c r="A15" t="s">
        <v>25</v>
      </c>
      <c r="B15" t="s">
        <v>12</v>
      </c>
      <c r="C15" t="s">
        <v>84</v>
      </c>
      <c r="D15" s="1" t="s">
        <v>85</v>
      </c>
      <c r="E15" s="2" t="s">
        <v>87</v>
      </c>
      <c r="F15" s="2">
        <v>1</v>
      </c>
      <c r="G15">
        <v>2</v>
      </c>
      <c r="H15" t="s">
        <v>90</v>
      </c>
      <c r="I15" s="1">
        <v>17.600000000000001</v>
      </c>
    </row>
    <row r="16" spans="1:9" x14ac:dyDescent="0.25">
      <c r="A16" t="s">
        <v>26</v>
      </c>
      <c r="B16" t="s">
        <v>12</v>
      </c>
      <c r="C16" t="s">
        <v>84</v>
      </c>
      <c r="D16" s="1" t="s">
        <v>85</v>
      </c>
      <c r="E16" s="2" t="s">
        <v>88</v>
      </c>
      <c r="F16" s="2">
        <v>1</v>
      </c>
      <c r="G16">
        <v>2</v>
      </c>
      <c r="H16" t="s">
        <v>90</v>
      </c>
      <c r="I16" s="1">
        <v>17.23</v>
      </c>
    </row>
    <row r="17" spans="1:9" x14ac:dyDescent="0.25">
      <c r="A17" t="s">
        <v>27</v>
      </c>
      <c r="B17" t="s">
        <v>12</v>
      </c>
      <c r="C17" t="s">
        <v>84</v>
      </c>
      <c r="D17" s="1" t="s">
        <v>85</v>
      </c>
      <c r="E17" s="2" t="s">
        <v>89</v>
      </c>
      <c r="F17" s="2">
        <v>1</v>
      </c>
      <c r="G17">
        <v>2</v>
      </c>
      <c r="H17" t="s">
        <v>90</v>
      </c>
      <c r="I17" s="1">
        <v>19.579999999999998</v>
      </c>
    </row>
    <row r="18" spans="1:9" x14ac:dyDescent="0.25">
      <c r="A18" t="s">
        <v>28</v>
      </c>
      <c r="B18" t="s">
        <v>12</v>
      </c>
      <c r="C18" t="s">
        <v>84</v>
      </c>
      <c r="D18" s="1" t="s">
        <v>85</v>
      </c>
      <c r="E18" s="2" t="s">
        <v>86</v>
      </c>
      <c r="F18" s="2">
        <v>2</v>
      </c>
      <c r="G18">
        <v>2</v>
      </c>
      <c r="H18" t="s">
        <v>90</v>
      </c>
      <c r="I18" s="1">
        <v>17.3</v>
      </c>
    </row>
    <row r="19" spans="1:9" x14ac:dyDescent="0.25">
      <c r="A19" t="s">
        <v>29</v>
      </c>
      <c r="B19" t="s">
        <v>12</v>
      </c>
      <c r="C19" t="s">
        <v>84</v>
      </c>
      <c r="D19" s="1" t="s">
        <v>85</v>
      </c>
      <c r="E19" s="2" t="s">
        <v>87</v>
      </c>
      <c r="F19" s="2">
        <v>2</v>
      </c>
      <c r="G19">
        <v>2</v>
      </c>
      <c r="H19" t="s">
        <v>90</v>
      </c>
      <c r="I19" s="1">
        <v>17.73</v>
      </c>
    </row>
    <row r="20" spans="1:9" x14ac:dyDescent="0.25">
      <c r="A20" t="s">
        <v>30</v>
      </c>
      <c r="B20" t="s">
        <v>12</v>
      </c>
      <c r="C20" t="s">
        <v>84</v>
      </c>
      <c r="D20" s="1" t="s">
        <v>85</v>
      </c>
      <c r="E20" s="2" t="s">
        <v>88</v>
      </c>
      <c r="F20" s="2">
        <v>2</v>
      </c>
      <c r="G20">
        <v>2</v>
      </c>
      <c r="H20" t="s">
        <v>90</v>
      </c>
      <c r="I20" s="1">
        <v>17.510000000000002</v>
      </c>
    </row>
    <row r="21" spans="1:9" x14ac:dyDescent="0.25">
      <c r="A21" t="s">
        <v>31</v>
      </c>
      <c r="B21" t="s">
        <v>12</v>
      </c>
      <c r="C21" t="s">
        <v>84</v>
      </c>
      <c r="D21" s="1" t="s">
        <v>85</v>
      </c>
      <c r="E21" s="2" t="s">
        <v>89</v>
      </c>
      <c r="F21" s="2">
        <v>2</v>
      </c>
      <c r="G21">
        <v>2</v>
      </c>
      <c r="H21" t="s">
        <v>90</v>
      </c>
      <c r="I21" s="1">
        <v>19.260000000000002</v>
      </c>
    </row>
    <row r="22" spans="1:9" x14ac:dyDescent="0.25">
      <c r="A22" t="s">
        <v>32</v>
      </c>
      <c r="B22" t="s">
        <v>12</v>
      </c>
      <c r="C22" t="s">
        <v>84</v>
      </c>
      <c r="D22" s="1" t="s">
        <v>85</v>
      </c>
      <c r="E22" s="2" t="s">
        <v>86</v>
      </c>
      <c r="F22" s="2">
        <v>3</v>
      </c>
      <c r="G22">
        <v>2</v>
      </c>
      <c r="H22" t="s">
        <v>90</v>
      </c>
      <c r="I22" s="1">
        <v>17.66</v>
      </c>
    </row>
    <row r="23" spans="1:9" x14ac:dyDescent="0.25">
      <c r="A23" t="s">
        <v>33</v>
      </c>
      <c r="B23" t="s">
        <v>12</v>
      </c>
      <c r="C23" t="s">
        <v>84</v>
      </c>
      <c r="D23" s="1" t="s">
        <v>85</v>
      </c>
      <c r="E23" s="2" t="s">
        <v>87</v>
      </c>
      <c r="F23" s="2">
        <v>3</v>
      </c>
      <c r="G23">
        <v>2</v>
      </c>
      <c r="H23" t="s">
        <v>90</v>
      </c>
      <c r="I23" s="1">
        <v>18.25</v>
      </c>
    </row>
    <row r="24" spans="1:9" x14ac:dyDescent="0.25">
      <c r="A24" t="s">
        <v>34</v>
      </c>
      <c r="B24" t="s">
        <v>12</v>
      </c>
      <c r="C24" t="s">
        <v>84</v>
      </c>
      <c r="D24" s="1" t="s">
        <v>85</v>
      </c>
      <c r="E24" s="2" t="s">
        <v>88</v>
      </c>
      <c r="F24" s="2">
        <v>3</v>
      </c>
      <c r="G24">
        <v>2</v>
      </c>
      <c r="H24" t="s">
        <v>90</v>
      </c>
      <c r="I24" s="1">
        <v>17.89</v>
      </c>
    </row>
    <row r="25" spans="1:9" x14ac:dyDescent="0.25">
      <c r="A25" t="s">
        <v>35</v>
      </c>
      <c r="B25" t="s">
        <v>12</v>
      </c>
      <c r="C25" t="s">
        <v>84</v>
      </c>
      <c r="D25" s="1" t="s">
        <v>85</v>
      </c>
      <c r="E25" s="2" t="s">
        <v>89</v>
      </c>
      <c r="F25" s="2">
        <v>3</v>
      </c>
      <c r="G25">
        <v>2</v>
      </c>
      <c r="H25" t="s">
        <v>90</v>
      </c>
      <c r="I25" s="1">
        <v>19.68</v>
      </c>
    </row>
    <row r="26" spans="1:9" x14ac:dyDescent="0.25">
      <c r="A26" t="s">
        <v>36</v>
      </c>
      <c r="B26" t="s">
        <v>12</v>
      </c>
      <c r="C26" t="s">
        <v>84</v>
      </c>
      <c r="D26" s="1" t="s">
        <v>85</v>
      </c>
      <c r="E26" s="2" t="s">
        <v>86</v>
      </c>
      <c r="F26" s="1">
        <v>1</v>
      </c>
      <c r="G26">
        <v>1</v>
      </c>
      <c r="H26" t="s">
        <v>91</v>
      </c>
      <c r="I26" s="1">
        <v>28.96</v>
      </c>
    </row>
    <row r="27" spans="1:9" x14ac:dyDescent="0.25">
      <c r="A27" t="s">
        <v>37</v>
      </c>
      <c r="B27" t="s">
        <v>12</v>
      </c>
      <c r="C27" t="s">
        <v>84</v>
      </c>
      <c r="D27" s="1" t="s">
        <v>85</v>
      </c>
      <c r="E27" s="2" t="s">
        <v>87</v>
      </c>
      <c r="F27" s="1">
        <v>1</v>
      </c>
      <c r="G27">
        <v>1</v>
      </c>
      <c r="H27" t="s">
        <v>91</v>
      </c>
      <c r="I27" s="1">
        <v>27.11</v>
      </c>
    </row>
    <row r="28" spans="1:9" x14ac:dyDescent="0.25">
      <c r="A28" t="s">
        <v>38</v>
      </c>
      <c r="B28" t="s">
        <v>12</v>
      </c>
      <c r="C28" t="s">
        <v>84</v>
      </c>
      <c r="D28" s="1" t="s">
        <v>85</v>
      </c>
      <c r="E28" s="2" t="s">
        <v>88</v>
      </c>
      <c r="F28" s="1">
        <v>1</v>
      </c>
      <c r="G28">
        <v>1</v>
      </c>
      <c r="H28" t="s">
        <v>91</v>
      </c>
      <c r="I28" s="1">
        <v>26.56</v>
      </c>
    </row>
    <row r="29" spans="1:9" x14ac:dyDescent="0.25">
      <c r="A29" t="s">
        <v>39</v>
      </c>
      <c r="B29" t="s">
        <v>12</v>
      </c>
      <c r="C29" t="s">
        <v>84</v>
      </c>
      <c r="D29" s="1" t="s">
        <v>85</v>
      </c>
      <c r="E29" s="2" t="s">
        <v>89</v>
      </c>
      <c r="F29" s="2">
        <v>1</v>
      </c>
      <c r="G29">
        <v>1</v>
      </c>
      <c r="H29" t="s">
        <v>91</v>
      </c>
      <c r="I29" s="1">
        <v>27.34</v>
      </c>
    </row>
    <row r="30" spans="1:9" x14ac:dyDescent="0.25">
      <c r="A30" t="s">
        <v>40</v>
      </c>
      <c r="B30" t="s">
        <v>12</v>
      </c>
      <c r="C30" t="s">
        <v>84</v>
      </c>
      <c r="D30" s="1" t="s">
        <v>85</v>
      </c>
      <c r="E30" s="2" t="s">
        <v>86</v>
      </c>
      <c r="F30" s="2">
        <v>2</v>
      </c>
      <c r="G30">
        <v>1</v>
      </c>
      <c r="H30" t="s">
        <v>91</v>
      </c>
      <c r="I30" s="1">
        <v>29.17</v>
      </c>
    </row>
    <row r="31" spans="1:9" x14ac:dyDescent="0.25">
      <c r="A31" t="s">
        <v>41</v>
      </c>
      <c r="B31" t="s">
        <v>12</v>
      </c>
      <c r="C31" t="s">
        <v>84</v>
      </c>
      <c r="D31" s="1" t="s">
        <v>85</v>
      </c>
      <c r="E31" s="2" t="s">
        <v>87</v>
      </c>
      <c r="F31" s="2">
        <v>2</v>
      </c>
      <c r="G31">
        <v>1</v>
      </c>
      <c r="H31" t="s">
        <v>91</v>
      </c>
      <c r="I31" s="1">
        <v>27.33</v>
      </c>
    </row>
    <row r="32" spans="1:9" x14ac:dyDescent="0.25">
      <c r="A32" t="s">
        <v>42</v>
      </c>
      <c r="B32" t="s">
        <v>12</v>
      </c>
      <c r="C32" t="s">
        <v>84</v>
      </c>
      <c r="D32" s="1" t="s">
        <v>85</v>
      </c>
      <c r="E32" s="2" t="s">
        <v>88</v>
      </c>
      <c r="F32" s="2">
        <v>2</v>
      </c>
      <c r="G32">
        <v>1</v>
      </c>
      <c r="H32" t="s">
        <v>91</v>
      </c>
      <c r="I32" s="2">
        <v>26.94</v>
      </c>
    </row>
    <row r="33" spans="1:9" x14ac:dyDescent="0.25">
      <c r="A33" t="s">
        <v>43</v>
      </c>
      <c r="B33" t="s">
        <v>12</v>
      </c>
      <c r="C33" t="s">
        <v>84</v>
      </c>
      <c r="D33" s="1" t="s">
        <v>85</v>
      </c>
      <c r="E33" s="2" t="s">
        <v>89</v>
      </c>
      <c r="F33" s="2">
        <v>2</v>
      </c>
      <c r="G33">
        <v>1</v>
      </c>
      <c r="H33" t="s">
        <v>91</v>
      </c>
      <c r="I33" s="1">
        <v>27.07</v>
      </c>
    </row>
    <row r="34" spans="1:9" x14ac:dyDescent="0.25">
      <c r="A34" t="s">
        <v>44</v>
      </c>
      <c r="B34" t="s">
        <v>12</v>
      </c>
      <c r="C34" t="s">
        <v>84</v>
      </c>
      <c r="D34" s="1" t="s">
        <v>85</v>
      </c>
      <c r="E34" s="2" t="s">
        <v>86</v>
      </c>
      <c r="F34" s="2">
        <v>3</v>
      </c>
      <c r="G34">
        <v>1</v>
      </c>
      <c r="H34" t="s">
        <v>91</v>
      </c>
      <c r="I34" s="1">
        <v>29.34</v>
      </c>
    </row>
    <row r="35" spans="1:9" x14ac:dyDescent="0.25">
      <c r="A35" t="s">
        <v>45</v>
      </c>
      <c r="B35" t="s">
        <v>12</v>
      </c>
      <c r="C35" t="s">
        <v>84</v>
      </c>
      <c r="D35" s="1" t="s">
        <v>85</v>
      </c>
      <c r="E35" s="2" t="s">
        <v>87</v>
      </c>
      <c r="F35" s="2">
        <v>3</v>
      </c>
      <c r="G35">
        <v>1</v>
      </c>
      <c r="H35" t="s">
        <v>91</v>
      </c>
      <c r="I35" s="1">
        <v>27.62</v>
      </c>
    </row>
    <row r="36" spans="1:9" x14ac:dyDescent="0.25">
      <c r="A36" t="s">
        <v>46</v>
      </c>
      <c r="B36" t="s">
        <v>12</v>
      </c>
      <c r="C36" t="s">
        <v>84</v>
      </c>
      <c r="D36" s="1" t="s">
        <v>85</v>
      </c>
      <c r="E36" s="2" t="s">
        <v>88</v>
      </c>
      <c r="F36" s="2">
        <v>3</v>
      </c>
      <c r="G36">
        <v>1</v>
      </c>
      <c r="H36" t="s">
        <v>91</v>
      </c>
      <c r="I36" s="1">
        <v>27.34</v>
      </c>
    </row>
    <row r="37" spans="1:9" x14ac:dyDescent="0.25">
      <c r="A37" t="s">
        <v>47</v>
      </c>
      <c r="B37" t="s">
        <v>12</v>
      </c>
      <c r="C37" t="s">
        <v>84</v>
      </c>
      <c r="D37" s="1" t="s">
        <v>85</v>
      </c>
      <c r="E37" s="2" t="s">
        <v>89</v>
      </c>
      <c r="F37" s="2">
        <v>3</v>
      </c>
      <c r="G37">
        <v>1</v>
      </c>
      <c r="H37" t="s">
        <v>91</v>
      </c>
      <c r="I37" s="2">
        <v>27.64</v>
      </c>
    </row>
    <row r="38" spans="1:9" x14ac:dyDescent="0.25">
      <c r="A38" t="s">
        <v>48</v>
      </c>
      <c r="B38" t="s">
        <v>12</v>
      </c>
      <c r="C38" t="s">
        <v>84</v>
      </c>
      <c r="D38" s="1" t="s">
        <v>85</v>
      </c>
      <c r="E38" s="2" t="s">
        <v>86</v>
      </c>
      <c r="F38" s="2">
        <v>1</v>
      </c>
      <c r="G38">
        <v>2</v>
      </c>
      <c r="H38" t="s">
        <v>91</v>
      </c>
      <c r="I38" s="1">
        <v>28.95</v>
      </c>
    </row>
    <row r="39" spans="1:9" x14ac:dyDescent="0.25">
      <c r="A39" t="s">
        <v>49</v>
      </c>
      <c r="B39" t="s">
        <v>12</v>
      </c>
      <c r="C39" t="s">
        <v>84</v>
      </c>
      <c r="D39" s="1" t="s">
        <v>85</v>
      </c>
      <c r="E39" s="2" t="s">
        <v>87</v>
      </c>
      <c r="F39" s="2">
        <v>1</v>
      </c>
      <c r="G39">
        <v>2</v>
      </c>
      <c r="H39" t="s">
        <v>91</v>
      </c>
      <c r="I39" s="1">
        <v>26.91</v>
      </c>
    </row>
    <row r="40" spans="1:9" x14ac:dyDescent="0.25">
      <c r="A40" t="s">
        <v>50</v>
      </c>
      <c r="B40" t="s">
        <v>12</v>
      </c>
      <c r="C40" t="s">
        <v>84</v>
      </c>
      <c r="D40" s="1" t="s">
        <v>85</v>
      </c>
      <c r="E40" s="2" t="s">
        <v>88</v>
      </c>
      <c r="F40" s="2">
        <v>1</v>
      </c>
      <c r="G40">
        <v>2</v>
      </c>
      <c r="H40" t="s">
        <v>91</v>
      </c>
      <c r="I40" s="1">
        <v>26.46</v>
      </c>
    </row>
    <row r="41" spans="1:9" x14ac:dyDescent="0.25">
      <c r="A41" t="s">
        <v>51</v>
      </c>
      <c r="B41" t="s">
        <v>12</v>
      </c>
      <c r="C41" t="s">
        <v>84</v>
      </c>
      <c r="D41" s="1" t="s">
        <v>85</v>
      </c>
      <c r="E41" s="2" t="s">
        <v>89</v>
      </c>
      <c r="F41" s="2">
        <v>1</v>
      </c>
      <c r="G41">
        <v>2</v>
      </c>
      <c r="H41" t="s">
        <v>91</v>
      </c>
      <c r="I41" s="1">
        <v>27.31</v>
      </c>
    </row>
    <row r="42" spans="1:9" x14ac:dyDescent="0.25">
      <c r="A42" t="s">
        <v>52</v>
      </c>
      <c r="B42" t="s">
        <v>12</v>
      </c>
      <c r="C42" t="s">
        <v>84</v>
      </c>
      <c r="D42" s="1" t="s">
        <v>85</v>
      </c>
      <c r="E42" s="2" t="s">
        <v>86</v>
      </c>
      <c r="F42" s="2">
        <v>2</v>
      </c>
      <c r="G42">
        <v>2</v>
      </c>
      <c r="H42" t="s">
        <v>91</v>
      </c>
      <c r="I42" s="1">
        <v>29.04</v>
      </c>
    </row>
    <row r="43" spans="1:9" x14ac:dyDescent="0.25">
      <c r="A43" t="s">
        <v>53</v>
      </c>
      <c r="B43" t="s">
        <v>12</v>
      </c>
      <c r="C43" t="s">
        <v>84</v>
      </c>
      <c r="D43" s="1" t="s">
        <v>85</v>
      </c>
      <c r="E43" s="2" t="s">
        <v>87</v>
      </c>
      <c r="F43" s="2">
        <v>2</v>
      </c>
      <c r="G43">
        <v>2</v>
      </c>
      <c r="H43" t="s">
        <v>91</v>
      </c>
      <c r="I43" s="1">
        <v>27.06</v>
      </c>
    </row>
    <row r="44" spans="1:9" x14ac:dyDescent="0.25">
      <c r="A44" t="s">
        <v>54</v>
      </c>
      <c r="B44" t="s">
        <v>12</v>
      </c>
      <c r="C44" t="s">
        <v>84</v>
      </c>
      <c r="D44" s="1" t="s">
        <v>85</v>
      </c>
      <c r="E44" s="2" t="s">
        <v>88</v>
      </c>
      <c r="F44" s="2">
        <v>2</v>
      </c>
      <c r="G44">
        <v>2</v>
      </c>
      <c r="H44" t="s">
        <v>91</v>
      </c>
      <c r="I44" s="2">
        <v>26.67</v>
      </c>
    </row>
    <row r="45" spans="1:9" x14ac:dyDescent="0.25">
      <c r="A45" t="s">
        <v>55</v>
      </c>
      <c r="B45" t="s">
        <v>12</v>
      </c>
      <c r="C45" t="s">
        <v>84</v>
      </c>
      <c r="D45" s="1" t="s">
        <v>85</v>
      </c>
      <c r="E45" s="2" t="s">
        <v>89</v>
      </c>
      <c r="F45" s="2">
        <v>2</v>
      </c>
      <c r="G45">
        <v>2</v>
      </c>
      <c r="H45" t="s">
        <v>91</v>
      </c>
      <c r="I45" s="1">
        <v>26.75</v>
      </c>
    </row>
    <row r="46" spans="1:9" x14ac:dyDescent="0.25">
      <c r="A46" t="s">
        <v>56</v>
      </c>
      <c r="B46" t="s">
        <v>12</v>
      </c>
      <c r="C46" t="s">
        <v>84</v>
      </c>
      <c r="D46" s="1" t="s">
        <v>85</v>
      </c>
      <c r="E46" s="2" t="s">
        <v>86</v>
      </c>
      <c r="F46" s="2">
        <v>3</v>
      </c>
      <c r="G46">
        <v>2</v>
      </c>
      <c r="H46" t="s">
        <v>91</v>
      </c>
      <c r="I46" s="1">
        <v>29.41</v>
      </c>
    </row>
    <row r="47" spans="1:9" x14ac:dyDescent="0.25">
      <c r="A47" t="s">
        <v>57</v>
      </c>
      <c r="B47" t="s">
        <v>12</v>
      </c>
      <c r="C47" t="s">
        <v>84</v>
      </c>
      <c r="D47" s="1" t="s">
        <v>85</v>
      </c>
      <c r="E47" s="2" t="s">
        <v>87</v>
      </c>
      <c r="F47" s="2">
        <v>3</v>
      </c>
      <c r="G47">
        <v>2</v>
      </c>
      <c r="H47" t="s">
        <v>91</v>
      </c>
      <c r="I47" s="1">
        <v>27.32</v>
      </c>
    </row>
    <row r="48" spans="1:9" x14ac:dyDescent="0.25">
      <c r="A48" t="s">
        <v>58</v>
      </c>
      <c r="B48" t="s">
        <v>12</v>
      </c>
      <c r="C48" t="s">
        <v>84</v>
      </c>
      <c r="D48" s="1" t="s">
        <v>85</v>
      </c>
      <c r="E48" s="2" t="s">
        <v>88</v>
      </c>
      <c r="F48" s="2">
        <v>3</v>
      </c>
      <c r="G48">
        <v>2</v>
      </c>
      <c r="H48" t="s">
        <v>91</v>
      </c>
      <c r="I48" s="1">
        <v>27.01</v>
      </c>
    </row>
    <row r="49" spans="1:9" x14ac:dyDescent="0.25">
      <c r="A49" t="s">
        <v>59</v>
      </c>
      <c r="B49" t="s">
        <v>12</v>
      </c>
      <c r="C49" t="s">
        <v>84</v>
      </c>
      <c r="D49" s="1" t="s">
        <v>85</v>
      </c>
      <c r="E49" s="2" t="s">
        <v>89</v>
      </c>
      <c r="F49" s="2">
        <v>3</v>
      </c>
      <c r="G49">
        <v>2</v>
      </c>
      <c r="H49" t="s">
        <v>91</v>
      </c>
      <c r="I49" s="2">
        <v>27.24</v>
      </c>
    </row>
    <row r="50" spans="1:9" x14ac:dyDescent="0.25">
      <c r="A50" t="s">
        <v>60</v>
      </c>
      <c r="B50" t="s">
        <v>12</v>
      </c>
      <c r="C50" t="s">
        <v>84</v>
      </c>
      <c r="D50" s="1" t="s">
        <v>85</v>
      </c>
      <c r="E50" s="2" t="s">
        <v>86</v>
      </c>
      <c r="F50" s="1">
        <v>1</v>
      </c>
      <c r="G50">
        <v>1</v>
      </c>
      <c r="H50" t="s">
        <v>92</v>
      </c>
      <c r="I50" s="1">
        <v>30.69</v>
      </c>
    </row>
    <row r="51" spans="1:9" x14ac:dyDescent="0.25">
      <c r="A51" t="s">
        <v>61</v>
      </c>
      <c r="B51" t="s">
        <v>12</v>
      </c>
      <c r="C51" t="s">
        <v>84</v>
      </c>
      <c r="D51" s="1" t="s">
        <v>85</v>
      </c>
      <c r="E51" s="2" t="s">
        <v>97</v>
      </c>
      <c r="F51" s="1">
        <v>1</v>
      </c>
      <c r="G51">
        <v>1</v>
      </c>
      <c r="H51" t="s">
        <v>92</v>
      </c>
      <c r="I51" s="1">
        <v>29.12</v>
      </c>
    </row>
    <row r="52" spans="1:9" x14ac:dyDescent="0.25">
      <c r="A52" t="s">
        <v>62</v>
      </c>
      <c r="B52" t="s">
        <v>12</v>
      </c>
      <c r="C52" t="s">
        <v>84</v>
      </c>
      <c r="D52" s="1" t="s">
        <v>85</v>
      </c>
      <c r="E52" s="2" t="s">
        <v>98</v>
      </c>
      <c r="F52" s="1">
        <v>1</v>
      </c>
      <c r="G52">
        <v>1</v>
      </c>
      <c r="H52" t="s">
        <v>92</v>
      </c>
      <c r="I52" s="1">
        <v>28.22</v>
      </c>
    </row>
    <row r="53" spans="1:9" x14ac:dyDescent="0.25">
      <c r="A53" t="s">
        <v>63</v>
      </c>
      <c r="B53" t="s">
        <v>12</v>
      </c>
      <c r="C53" t="s">
        <v>84</v>
      </c>
      <c r="D53" s="1" t="s">
        <v>85</v>
      </c>
      <c r="E53" s="2" t="s">
        <v>99</v>
      </c>
      <c r="F53" s="2">
        <v>1</v>
      </c>
      <c r="G53">
        <v>1</v>
      </c>
      <c r="H53" t="s">
        <v>92</v>
      </c>
      <c r="I53" s="1">
        <v>28.93</v>
      </c>
    </row>
    <row r="54" spans="1:9" x14ac:dyDescent="0.25">
      <c r="A54" t="s">
        <v>64</v>
      </c>
      <c r="B54" t="s">
        <v>12</v>
      </c>
      <c r="C54" t="s">
        <v>84</v>
      </c>
      <c r="D54" s="1" t="s">
        <v>85</v>
      </c>
      <c r="E54" s="2" t="s">
        <v>86</v>
      </c>
      <c r="F54" s="2">
        <v>2</v>
      </c>
      <c r="G54">
        <v>1</v>
      </c>
      <c r="H54" t="s">
        <v>92</v>
      </c>
      <c r="I54" s="1">
        <v>31.08</v>
      </c>
    </row>
    <row r="55" spans="1:9" x14ac:dyDescent="0.25">
      <c r="A55" t="s">
        <v>65</v>
      </c>
      <c r="B55" t="s">
        <v>12</v>
      </c>
      <c r="C55" t="s">
        <v>84</v>
      </c>
      <c r="D55" s="1" t="s">
        <v>85</v>
      </c>
      <c r="E55" s="2" t="s">
        <v>97</v>
      </c>
      <c r="F55" s="2">
        <v>2</v>
      </c>
      <c r="G55">
        <v>1</v>
      </c>
      <c r="H55" t="s">
        <v>92</v>
      </c>
      <c r="I55" s="1">
        <v>28.69</v>
      </c>
    </row>
    <row r="56" spans="1:9" x14ac:dyDescent="0.25">
      <c r="A56" t="s">
        <v>66</v>
      </c>
      <c r="B56" t="s">
        <v>12</v>
      </c>
      <c r="C56" t="s">
        <v>84</v>
      </c>
      <c r="D56" s="1" t="s">
        <v>85</v>
      </c>
      <c r="E56" s="2" t="s">
        <v>98</v>
      </c>
      <c r="F56" s="2">
        <v>2</v>
      </c>
      <c r="G56">
        <v>1</v>
      </c>
      <c r="H56" t="s">
        <v>92</v>
      </c>
      <c r="I56" s="1">
        <v>28.44</v>
      </c>
    </row>
    <row r="57" spans="1:9" x14ac:dyDescent="0.25">
      <c r="A57" t="s">
        <v>67</v>
      </c>
      <c r="B57" t="s">
        <v>12</v>
      </c>
      <c r="C57" t="s">
        <v>84</v>
      </c>
      <c r="D57" s="1" t="s">
        <v>85</v>
      </c>
      <c r="E57" s="2" t="s">
        <v>99</v>
      </c>
      <c r="F57" s="2">
        <v>2</v>
      </c>
      <c r="G57">
        <v>1</v>
      </c>
      <c r="H57" t="s">
        <v>92</v>
      </c>
      <c r="I57" s="1">
        <v>28.44</v>
      </c>
    </row>
    <row r="58" spans="1:9" x14ac:dyDescent="0.25">
      <c r="A58" t="s">
        <v>68</v>
      </c>
      <c r="B58" t="s">
        <v>12</v>
      </c>
      <c r="C58" t="s">
        <v>84</v>
      </c>
      <c r="D58" s="1" t="s">
        <v>85</v>
      </c>
      <c r="E58" s="2" t="s">
        <v>86</v>
      </c>
      <c r="F58" s="2">
        <v>3</v>
      </c>
      <c r="G58">
        <v>1</v>
      </c>
      <c r="H58" t="s">
        <v>92</v>
      </c>
      <c r="I58" s="1">
        <v>31.4</v>
      </c>
    </row>
    <row r="59" spans="1:9" x14ac:dyDescent="0.25">
      <c r="A59" t="s">
        <v>69</v>
      </c>
      <c r="B59" t="s">
        <v>12</v>
      </c>
      <c r="C59" t="s">
        <v>84</v>
      </c>
      <c r="D59" s="1" t="s">
        <v>85</v>
      </c>
      <c r="E59" s="2" t="s">
        <v>97</v>
      </c>
      <c r="F59" s="2">
        <v>3</v>
      </c>
      <c r="G59">
        <v>1</v>
      </c>
      <c r="H59" t="s">
        <v>92</v>
      </c>
      <c r="I59" s="1">
        <v>29.57</v>
      </c>
    </row>
    <row r="60" spans="1:9" x14ac:dyDescent="0.25">
      <c r="A60" t="s">
        <v>70</v>
      </c>
      <c r="B60" t="s">
        <v>12</v>
      </c>
      <c r="C60" t="s">
        <v>84</v>
      </c>
      <c r="D60" s="1" t="s">
        <v>85</v>
      </c>
      <c r="E60" s="2" t="s">
        <v>98</v>
      </c>
      <c r="F60" s="2">
        <v>3</v>
      </c>
      <c r="G60">
        <v>1</v>
      </c>
      <c r="H60" t="s">
        <v>92</v>
      </c>
      <c r="I60" s="1">
        <v>28.91</v>
      </c>
    </row>
    <row r="61" spans="1:9" x14ac:dyDescent="0.25">
      <c r="A61" t="s">
        <v>71</v>
      </c>
      <c r="B61" t="s">
        <v>12</v>
      </c>
      <c r="C61" t="s">
        <v>84</v>
      </c>
      <c r="D61" s="1" t="s">
        <v>85</v>
      </c>
      <c r="E61" s="2" t="s">
        <v>99</v>
      </c>
      <c r="F61" s="2">
        <v>3</v>
      </c>
      <c r="G61">
        <v>1</v>
      </c>
      <c r="H61" t="s">
        <v>92</v>
      </c>
      <c r="I61" s="1">
        <v>29.06</v>
      </c>
    </row>
    <row r="62" spans="1:9" x14ac:dyDescent="0.25">
      <c r="A62" t="s">
        <v>72</v>
      </c>
      <c r="B62" t="s">
        <v>12</v>
      </c>
      <c r="C62" t="s">
        <v>84</v>
      </c>
      <c r="D62" s="1" t="s">
        <v>85</v>
      </c>
      <c r="E62" s="2" t="s">
        <v>86</v>
      </c>
      <c r="F62" s="2">
        <v>1</v>
      </c>
      <c r="G62">
        <v>2</v>
      </c>
      <c r="H62" t="s">
        <v>92</v>
      </c>
      <c r="I62" s="1">
        <v>32.25</v>
      </c>
    </row>
    <row r="63" spans="1:9" x14ac:dyDescent="0.25">
      <c r="A63" t="s">
        <v>73</v>
      </c>
      <c r="B63" t="s">
        <v>12</v>
      </c>
      <c r="C63" t="s">
        <v>84</v>
      </c>
      <c r="D63" s="1" t="s">
        <v>85</v>
      </c>
      <c r="E63" s="2" t="s">
        <v>87</v>
      </c>
      <c r="F63" s="2">
        <v>1</v>
      </c>
      <c r="G63">
        <v>2</v>
      </c>
      <c r="H63" t="s">
        <v>92</v>
      </c>
      <c r="I63" s="1">
        <v>29.57</v>
      </c>
    </row>
    <row r="64" spans="1:9" x14ac:dyDescent="0.25">
      <c r="A64" t="s">
        <v>74</v>
      </c>
      <c r="B64" t="s">
        <v>12</v>
      </c>
      <c r="C64" t="s">
        <v>84</v>
      </c>
      <c r="D64" s="1" t="s">
        <v>85</v>
      </c>
      <c r="E64" s="2" t="s">
        <v>88</v>
      </c>
      <c r="F64" s="2">
        <v>1</v>
      </c>
      <c r="G64">
        <v>2</v>
      </c>
      <c r="H64" t="s">
        <v>92</v>
      </c>
      <c r="I64" s="1">
        <v>28.97</v>
      </c>
    </row>
    <row r="65" spans="1:9" x14ac:dyDescent="0.25">
      <c r="A65" t="s">
        <v>75</v>
      </c>
      <c r="B65" t="s">
        <v>12</v>
      </c>
      <c r="C65" t="s">
        <v>84</v>
      </c>
      <c r="D65" s="1" t="s">
        <v>85</v>
      </c>
      <c r="E65" s="2" t="s">
        <v>89</v>
      </c>
      <c r="F65" s="2">
        <v>1</v>
      </c>
      <c r="G65">
        <v>2</v>
      </c>
      <c r="H65" t="s">
        <v>92</v>
      </c>
      <c r="I65" s="1">
        <v>29.39</v>
      </c>
    </row>
    <row r="66" spans="1:9" x14ac:dyDescent="0.25">
      <c r="A66" t="s">
        <v>76</v>
      </c>
      <c r="B66" t="s">
        <v>12</v>
      </c>
      <c r="C66" t="s">
        <v>84</v>
      </c>
      <c r="D66" s="1" t="s">
        <v>85</v>
      </c>
      <c r="E66" s="2" t="s">
        <v>86</v>
      </c>
      <c r="F66" s="2">
        <v>2</v>
      </c>
      <c r="G66">
        <v>2</v>
      </c>
      <c r="H66" t="s">
        <v>92</v>
      </c>
      <c r="I66" s="1">
        <v>31.38</v>
      </c>
    </row>
    <row r="67" spans="1:9" x14ac:dyDescent="0.25">
      <c r="A67" t="s">
        <v>77</v>
      </c>
      <c r="B67" t="s">
        <v>12</v>
      </c>
      <c r="C67" t="s">
        <v>84</v>
      </c>
      <c r="D67" s="1" t="s">
        <v>85</v>
      </c>
      <c r="E67" s="2" t="s">
        <v>97</v>
      </c>
      <c r="F67" s="2">
        <v>2</v>
      </c>
      <c r="G67">
        <v>2</v>
      </c>
      <c r="H67" t="s">
        <v>92</v>
      </c>
      <c r="I67" s="1">
        <v>28.61</v>
      </c>
    </row>
    <row r="68" spans="1:9" x14ac:dyDescent="0.25">
      <c r="A68" t="s">
        <v>78</v>
      </c>
      <c r="B68" t="s">
        <v>12</v>
      </c>
      <c r="C68" t="s">
        <v>84</v>
      </c>
      <c r="D68" s="1" t="s">
        <v>85</v>
      </c>
      <c r="E68" s="2" t="s">
        <v>98</v>
      </c>
      <c r="F68" s="2">
        <v>2</v>
      </c>
      <c r="G68">
        <v>2</v>
      </c>
      <c r="H68" t="s">
        <v>92</v>
      </c>
      <c r="I68" s="1">
        <v>28.44</v>
      </c>
    </row>
    <row r="69" spans="1:9" x14ac:dyDescent="0.25">
      <c r="A69" t="s">
        <v>79</v>
      </c>
      <c r="B69" t="s">
        <v>12</v>
      </c>
      <c r="C69" t="s">
        <v>84</v>
      </c>
      <c r="D69" s="1" t="s">
        <v>85</v>
      </c>
      <c r="E69" s="2" t="s">
        <v>99</v>
      </c>
      <c r="F69" s="2">
        <v>2</v>
      </c>
      <c r="G69">
        <v>2</v>
      </c>
      <c r="H69" t="s">
        <v>92</v>
      </c>
      <c r="I69" s="1">
        <v>28.19</v>
      </c>
    </row>
    <row r="70" spans="1:9" x14ac:dyDescent="0.25">
      <c r="A70" t="s">
        <v>80</v>
      </c>
      <c r="B70" t="s">
        <v>12</v>
      </c>
      <c r="C70" t="s">
        <v>84</v>
      </c>
      <c r="D70" s="1" t="s">
        <v>85</v>
      </c>
      <c r="E70" s="2" t="s">
        <v>86</v>
      </c>
      <c r="F70" s="2">
        <v>3</v>
      </c>
      <c r="G70">
        <v>2</v>
      </c>
      <c r="H70" t="s">
        <v>92</v>
      </c>
      <c r="I70" s="1">
        <v>31.51</v>
      </c>
    </row>
    <row r="71" spans="1:9" x14ac:dyDescent="0.25">
      <c r="A71" t="s">
        <v>81</v>
      </c>
      <c r="B71" t="s">
        <v>12</v>
      </c>
      <c r="C71" t="s">
        <v>84</v>
      </c>
      <c r="D71" s="1" t="s">
        <v>85</v>
      </c>
      <c r="E71" s="2" t="s">
        <v>97</v>
      </c>
      <c r="F71" s="2">
        <v>3</v>
      </c>
      <c r="G71">
        <v>2</v>
      </c>
      <c r="H71" t="s">
        <v>92</v>
      </c>
      <c r="I71" s="1">
        <v>29.29</v>
      </c>
    </row>
    <row r="72" spans="1:9" x14ac:dyDescent="0.25">
      <c r="A72" t="s">
        <v>82</v>
      </c>
      <c r="B72" t="s">
        <v>12</v>
      </c>
      <c r="C72" t="s">
        <v>84</v>
      </c>
      <c r="D72" s="1" t="s">
        <v>85</v>
      </c>
      <c r="E72" s="2" t="s">
        <v>98</v>
      </c>
      <c r="F72" s="2">
        <v>3</v>
      </c>
      <c r="G72">
        <v>2</v>
      </c>
      <c r="H72" t="s">
        <v>92</v>
      </c>
      <c r="I72" s="1">
        <v>28.92</v>
      </c>
    </row>
    <row r="73" spans="1:9" x14ac:dyDescent="0.25">
      <c r="A73" t="s">
        <v>83</v>
      </c>
      <c r="B73" t="s">
        <v>12</v>
      </c>
      <c r="C73" t="s">
        <v>84</v>
      </c>
      <c r="D73" s="1" t="s">
        <v>85</v>
      </c>
      <c r="E73" s="2" t="s">
        <v>99</v>
      </c>
      <c r="F73" s="2">
        <v>3</v>
      </c>
      <c r="G73">
        <v>2</v>
      </c>
      <c r="H73" t="s">
        <v>92</v>
      </c>
      <c r="I73" s="1">
        <v>29.04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97"/>
  <sheetViews>
    <sheetView tabSelected="1" zoomScale="85" zoomScaleNormal="85" workbookViewId="0">
      <selection activeCell="D27" sqref="D27"/>
    </sheetView>
  </sheetViews>
  <sheetFormatPr defaultRowHeight="15" x14ac:dyDescent="0.25"/>
  <cols>
    <col min="2" max="2" width="12" bestFit="1" customWidth="1"/>
    <col min="3" max="3" width="8.28515625" bestFit="1" customWidth="1"/>
    <col min="4" max="4" width="9.7109375" bestFit="1" customWidth="1"/>
    <col min="5" max="5" width="19.7109375" bestFit="1" customWidth="1"/>
    <col min="6" max="6" width="18.5703125" bestFit="1" customWidth="1"/>
    <col min="7" max="7" width="18.28515625" bestFit="1" customWidth="1"/>
    <col min="8" max="8" width="10.42578125" bestFit="1" customWidth="1"/>
    <col min="13" max="13" width="12" bestFit="1" customWidth="1"/>
    <col min="15" max="15" width="6.140625" bestFit="1" customWidth="1"/>
    <col min="16" max="17" width="22.140625" bestFit="1" customWidth="1"/>
    <col min="19" max="19" width="10.42578125" bestFit="1" customWidth="1"/>
    <col min="21" max="21" width="10.28515625" bestFit="1" customWidth="1"/>
    <col min="22" max="22" width="12.7109375" bestFit="1" customWidth="1"/>
    <col min="24" max="24" width="12" bestFit="1" customWidth="1"/>
    <col min="25" max="25" width="15.7109375" bestFit="1" customWidth="1"/>
    <col min="34" max="34" width="10.42578125" bestFit="1" customWidth="1"/>
    <col min="37" max="37" width="10.5703125" bestFit="1" customWidth="1"/>
  </cols>
  <sheetData>
    <row r="1" spans="1:25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6</v>
      </c>
      <c r="G1" t="s">
        <v>7</v>
      </c>
      <c r="H1" t="s">
        <v>2</v>
      </c>
      <c r="I1" t="s">
        <v>3</v>
      </c>
      <c r="L1" t="s">
        <v>0</v>
      </c>
      <c r="M1" t="s">
        <v>1</v>
      </c>
      <c r="N1" t="s">
        <v>4</v>
      </c>
      <c r="O1" t="s">
        <v>5</v>
      </c>
      <c r="P1" t="s">
        <v>8</v>
      </c>
      <c r="Q1" t="s">
        <v>6</v>
      </c>
      <c r="R1" t="s">
        <v>7</v>
      </c>
      <c r="S1" t="s">
        <v>2</v>
      </c>
      <c r="T1" t="s">
        <v>3</v>
      </c>
      <c r="U1" t="s">
        <v>9</v>
      </c>
      <c r="V1" t="s">
        <v>10</v>
      </c>
      <c r="W1" t="s">
        <v>93</v>
      </c>
      <c r="X1" t="s">
        <v>94</v>
      </c>
      <c r="Y1" t="s">
        <v>95</v>
      </c>
    </row>
    <row r="2" spans="1:25" x14ac:dyDescent="0.25">
      <c r="A2" t="s">
        <v>11</v>
      </c>
      <c r="B2" t="s">
        <v>12</v>
      </c>
      <c r="C2" t="s">
        <v>84</v>
      </c>
      <c r="D2" s="1" t="s">
        <v>85</v>
      </c>
      <c r="E2" s="2" t="s">
        <v>86</v>
      </c>
      <c r="F2" s="1">
        <v>1</v>
      </c>
      <c r="G2">
        <v>1</v>
      </c>
      <c r="H2" t="s">
        <v>90</v>
      </c>
      <c r="I2" s="1">
        <v>17.02</v>
      </c>
      <c r="L2" t="str">
        <f>A2</f>
        <v>A01</v>
      </c>
      <c r="M2" t="str">
        <f t="shared" ref="M2:T2" si="0">B2</f>
        <v>SYBR</v>
      </c>
      <c r="N2" t="str">
        <f t="shared" si="0"/>
        <v>HCT116</v>
      </c>
      <c r="O2" t="str">
        <f t="shared" si="0"/>
        <v>WT</v>
      </c>
      <c r="P2" t="str">
        <f t="shared" si="0"/>
        <v>Untreated</v>
      </c>
      <c r="Q2">
        <f t="shared" si="0"/>
        <v>1</v>
      </c>
      <c r="R2">
        <f t="shared" si="0"/>
        <v>1</v>
      </c>
      <c r="S2" t="str">
        <f t="shared" si="0"/>
        <v>Actin</v>
      </c>
      <c r="T2">
        <f t="shared" si="0"/>
        <v>17.02</v>
      </c>
      <c r="U2" s="4">
        <f>AVERAGE(T2:T3)</f>
        <v>17.195</v>
      </c>
      <c r="V2" s="4">
        <f>T2-T3</f>
        <v>-0.35000000000000142</v>
      </c>
      <c r="W2" s="4"/>
      <c r="X2" s="4"/>
    </row>
    <row r="3" spans="1:25" x14ac:dyDescent="0.25">
      <c r="A3" t="s">
        <v>13</v>
      </c>
      <c r="B3" t="s">
        <v>12</v>
      </c>
      <c r="C3" t="s">
        <v>84</v>
      </c>
      <c r="D3" s="1" t="s">
        <v>85</v>
      </c>
      <c r="E3" s="2" t="s">
        <v>87</v>
      </c>
      <c r="F3" s="1">
        <v>1</v>
      </c>
      <c r="G3">
        <v>1</v>
      </c>
      <c r="H3" t="s">
        <v>90</v>
      </c>
      <c r="I3" s="1">
        <v>17.36</v>
      </c>
      <c r="L3" t="str">
        <f>A14</f>
        <v>B01</v>
      </c>
      <c r="M3" t="str">
        <f t="shared" ref="M3:T3" si="1">B14</f>
        <v>SYBR</v>
      </c>
      <c r="N3" t="str">
        <f t="shared" si="1"/>
        <v>HCT116</v>
      </c>
      <c r="O3" t="str">
        <f t="shared" si="1"/>
        <v>WT</v>
      </c>
      <c r="P3" t="str">
        <f t="shared" si="1"/>
        <v>Untreated</v>
      </c>
      <c r="Q3">
        <f t="shared" si="1"/>
        <v>1</v>
      </c>
      <c r="R3">
        <f t="shared" si="1"/>
        <v>2</v>
      </c>
      <c r="S3" t="str">
        <f t="shared" si="1"/>
        <v>Actin</v>
      </c>
      <c r="T3">
        <f t="shared" si="1"/>
        <v>17.37</v>
      </c>
      <c r="U3" s="4"/>
      <c r="V3" s="4"/>
      <c r="W3" s="4"/>
      <c r="X3" s="4"/>
    </row>
    <row r="4" spans="1:25" x14ac:dyDescent="0.25">
      <c r="A4" t="s">
        <v>14</v>
      </c>
      <c r="B4" t="s">
        <v>12</v>
      </c>
      <c r="C4" t="s">
        <v>84</v>
      </c>
      <c r="D4" s="1" t="s">
        <v>85</v>
      </c>
      <c r="E4" s="2" t="s">
        <v>88</v>
      </c>
      <c r="F4" s="1">
        <v>1</v>
      </c>
      <c r="G4">
        <v>1</v>
      </c>
      <c r="H4" t="s">
        <v>90</v>
      </c>
      <c r="I4" s="1">
        <v>17.11</v>
      </c>
      <c r="L4" t="str">
        <f>A3</f>
        <v>A02</v>
      </c>
      <c r="M4" t="str">
        <f t="shared" ref="M4:T4" si="2">B3</f>
        <v>SYBR</v>
      </c>
      <c r="N4" t="str">
        <f t="shared" si="2"/>
        <v>HCT116</v>
      </c>
      <c r="O4" t="str">
        <f t="shared" si="2"/>
        <v>WT</v>
      </c>
      <c r="P4" t="str">
        <f t="shared" si="2"/>
        <v>100 ng/ml dox</v>
      </c>
      <c r="Q4">
        <f t="shared" si="2"/>
        <v>1</v>
      </c>
      <c r="R4">
        <f t="shared" si="2"/>
        <v>1</v>
      </c>
      <c r="S4" t="str">
        <f t="shared" si="2"/>
        <v>Actin</v>
      </c>
      <c r="T4">
        <f t="shared" si="2"/>
        <v>17.36</v>
      </c>
      <c r="U4" s="4">
        <f t="shared" ref="U4" si="3">AVERAGE(T4:T5)</f>
        <v>17.48</v>
      </c>
      <c r="V4" s="4">
        <f t="shared" ref="V4" si="4">T4-T5</f>
        <v>-0.24000000000000199</v>
      </c>
      <c r="W4" s="4"/>
      <c r="X4" s="4"/>
    </row>
    <row r="5" spans="1:25" x14ac:dyDescent="0.25">
      <c r="A5" t="s">
        <v>15</v>
      </c>
      <c r="B5" t="s">
        <v>12</v>
      </c>
      <c r="C5" t="s">
        <v>84</v>
      </c>
      <c r="D5" s="1" t="s">
        <v>85</v>
      </c>
      <c r="E5" s="2" t="s">
        <v>89</v>
      </c>
      <c r="F5" s="2">
        <v>1</v>
      </c>
      <c r="G5">
        <v>1</v>
      </c>
      <c r="H5" t="s">
        <v>90</v>
      </c>
      <c r="I5" s="1">
        <v>19.43</v>
      </c>
      <c r="L5" t="str">
        <f>A15</f>
        <v>B02</v>
      </c>
      <c r="M5" t="str">
        <f t="shared" ref="M5:T5" si="5">B15</f>
        <v>SYBR</v>
      </c>
      <c r="N5" t="str">
        <f t="shared" si="5"/>
        <v>HCT116</v>
      </c>
      <c r="O5" t="str">
        <f t="shared" si="5"/>
        <v>WT</v>
      </c>
      <c r="P5" t="str">
        <f t="shared" si="5"/>
        <v>100 ng/ml dox</v>
      </c>
      <c r="Q5">
        <f t="shared" si="5"/>
        <v>1</v>
      </c>
      <c r="R5">
        <f t="shared" si="5"/>
        <v>2</v>
      </c>
      <c r="S5" t="str">
        <f t="shared" si="5"/>
        <v>Actin</v>
      </c>
      <c r="T5">
        <f t="shared" si="5"/>
        <v>17.600000000000001</v>
      </c>
      <c r="U5" s="4"/>
      <c r="V5" s="4"/>
      <c r="W5" s="4"/>
      <c r="X5" s="4"/>
    </row>
    <row r="6" spans="1:25" x14ac:dyDescent="0.25">
      <c r="A6" t="s">
        <v>16</v>
      </c>
      <c r="B6" t="s">
        <v>12</v>
      </c>
      <c r="C6" t="s">
        <v>84</v>
      </c>
      <c r="D6" s="1" t="s">
        <v>85</v>
      </c>
      <c r="E6" s="2" t="s">
        <v>86</v>
      </c>
      <c r="F6" s="2">
        <v>2</v>
      </c>
      <c r="G6">
        <v>1</v>
      </c>
      <c r="H6" t="s">
        <v>90</v>
      </c>
      <c r="I6" s="1">
        <v>17.12</v>
      </c>
      <c r="L6" t="str">
        <f>A4</f>
        <v>A03</v>
      </c>
      <c r="M6" t="str">
        <f t="shared" ref="M6:T6" si="6">B4</f>
        <v>SYBR</v>
      </c>
      <c r="N6" t="str">
        <f t="shared" si="6"/>
        <v>HCT116</v>
      </c>
      <c r="O6" t="str">
        <f t="shared" si="6"/>
        <v>WT</v>
      </c>
      <c r="P6" t="str">
        <f t="shared" si="6"/>
        <v>200 ng/ml dox</v>
      </c>
      <c r="Q6">
        <f t="shared" si="6"/>
        <v>1</v>
      </c>
      <c r="R6">
        <f t="shared" si="6"/>
        <v>1</v>
      </c>
      <c r="S6" t="str">
        <f t="shared" si="6"/>
        <v>Actin</v>
      </c>
      <c r="T6">
        <f t="shared" si="6"/>
        <v>17.11</v>
      </c>
      <c r="U6" s="4">
        <f t="shared" ref="U6" si="7">AVERAGE(T6:T7)</f>
        <v>17.170000000000002</v>
      </c>
      <c r="V6" s="4">
        <f t="shared" ref="V6" si="8">T6-T7</f>
        <v>-0.12000000000000099</v>
      </c>
      <c r="W6" s="4"/>
      <c r="X6" s="4"/>
    </row>
    <row r="7" spans="1:25" x14ac:dyDescent="0.25">
      <c r="A7" t="s">
        <v>17</v>
      </c>
      <c r="B7" t="s">
        <v>12</v>
      </c>
      <c r="C7" t="s">
        <v>84</v>
      </c>
      <c r="D7" s="1" t="s">
        <v>85</v>
      </c>
      <c r="E7" s="2" t="s">
        <v>87</v>
      </c>
      <c r="F7" s="2">
        <v>2</v>
      </c>
      <c r="G7">
        <v>1</v>
      </c>
      <c r="H7" t="s">
        <v>90</v>
      </c>
      <c r="I7" s="1">
        <v>17.510000000000002</v>
      </c>
      <c r="L7" t="str">
        <f>A16</f>
        <v>B03</v>
      </c>
      <c r="M7" t="str">
        <f t="shared" ref="M7:T7" si="9">B16</f>
        <v>SYBR</v>
      </c>
      <c r="N7" t="str">
        <f t="shared" si="9"/>
        <v>HCT116</v>
      </c>
      <c r="O7" t="str">
        <f t="shared" si="9"/>
        <v>WT</v>
      </c>
      <c r="P7" t="str">
        <f t="shared" si="9"/>
        <v>200 ng/ml dox</v>
      </c>
      <c r="Q7">
        <f t="shared" si="9"/>
        <v>1</v>
      </c>
      <c r="R7">
        <f t="shared" si="9"/>
        <v>2</v>
      </c>
      <c r="S7" t="str">
        <f t="shared" si="9"/>
        <v>Actin</v>
      </c>
      <c r="T7">
        <f t="shared" si="9"/>
        <v>17.23</v>
      </c>
      <c r="U7" s="4"/>
      <c r="V7" s="4"/>
      <c r="W7" s="4"/>
      <c r="X7" s="4"/>
    </row>
    <row r="8" spans="1:25" x14ac:dyDescent="0.25">
      <c r="A8" t="s">
        <v>18</v>
      </c>
      <c r="B8" t="s">
        <v>12</v>
      </c>
      <c r="C8" t="s">
        <v>84</v>
      </c>
      <c r="D8" s="1" t="s">
        <v>85</v>
      </c>
      <c r="E8" s="2" t="s">
        <v>88</v>
      </c>
      <c r="F8" s="2">
        <v>2</v>
      </c>
      <c r="G8">
        <v>1</v>
      </c>
      <c r="H8" t="s">
        <v>90</v>
      </c>
      <c r="I8" s="1">
        <v>17.38</v>
      </c>
      <c r="L8" t="str">
        <f>A5</f>
        <v>A04</v>
      </c>
      <c r="M8" t="str">
        <f t="shared" ref="M8:T8" si="10">B5</f>
        <v>SYBR</v>
      </c>
      <c r="N8" t="str">
        <f t="shared" si="10"/>
        <v>HCT116</v>
      </c>
      <c r="O8" t="str">
        <f t="shared" si="10"/>
        <v>WT</v>
      </c>
      <c r="P8" t="str">
        <f t="shared" si="10"/>
        <v>500 ng/ml dox</v>
      </c>
      <c r="Q8">
        <f t="shared" si="10"/>
        <v>1</v>
      </c>
      <c r="R8">
        <f t="shared" si="10"/>
        <v>1</v>
      </c>
      <c r="S8" t="str">
        <f t="shared" si="10"/>
        <v>Actin</v>
      </c>
      <c r="T8">
        <f t="shared" si="10"/>
        <v>19.43</v>
      </c>
      <c r="U8" s="4">
        <f t="shared" ref="U8" si="11">AVERAGE(T8:T9)</f>
        <v>19.504999999999999</v>
      </c>
      <c r="V8" s="4">
        <f t="shared" ref="V8" si="12">T8-T9</f>
        <v>-0.14999999999999858</v>
      </c>
      <c r="W8" s="4"/>
      <c r="X8" s="4"/>
    </row>
    <row r="9" spans="1:25" x14ac:dyDescent="0.25">
      <c r="A9" t="s">
        <v>19</v>
      </c>
      <c r="B9" t="s">
        <v>12</v>
      </c>
      <c r="C9" t="s">
        <v>84</v>
      </c>
      <c r="D9" s="1" t="s">
        <v>85</v>
      </c>
      <c r="E9" s="2" t="s">
        <v>89</v>
      </c>
      <c r="F9" s="2">
        <v>2</v>
      </c>
      <c r="G9">
        <v>1</v>
      </c>
      <c r="H9" t="s">
        <v>90</v>
      </c>
      <c r="I9" s="1">
        <v>19.170000000000002</v>
      </c>
      <c r="L9" t="str">
        <f>A17</f>
        <v>B04</v>
      </c>
      <c r="M9" t="str">
        <f t="shared" ref="M9:T9" si="13">B17</f>
        <v>SYBR</v>
      </c>
      <c r="N9" t="str">
        <f t="shared" si="13"/>
        <v>HCT116</v>
      </c>
      <c r="O9" t="str">
        <f t="shared" si="13"/>
        <v>WT</v>
      </c>
      <c r="P9" t="str">
        <f t="shared" si="13"/>
        <v>500 ng/ml dox</v>
      </c>
      <c r="Q9">
        <f t="shared" si="13"/>
        <v>1</v>
      </c>
      <c r="R9">
        <f t="shared" si="13"/>
        <v>2</v>
      </c>
      <c r="S9" t="str">
        <f t="shared" si="13"/>
        <v>Actin</v>
      </c>
      <c r="T9">
        <f t="shared" si="13"/>
        <v>19.579999999999998</v>
      </c>
      <c r="U9" s="4"/>
      <c r="V9" s="4"/>
      <c r="W9" s="4"/>
      <c r="X9" s="4"/>
    </row>
    <row r="10" spans="1:25" x14ac:dyDescent="0.25">
      <c r="A10" t="s">
        <v>20</v>
      </c>
      <c r="B10" t="s">
        <v>12</v>
      </c>
      <c r="C10" t="s">
        <v>84</v>
      </c>
      <c r="D10" s="1" t="s">
        <v>85</v>
      </c>
      <c r="E10" s="2" t="s">
        <v>86</v>
      </c>
      <c r="F10" s="2">
        <v>3</v>
      </c>
      <c r="G10">
        <v>1</v>
      </c>
      <c r="H10" t="s">
        <v>90</v>
      </c>
      <c r="I10" s="1">
        <v>17.600000000000001</v>
      </c>
      <c r="L10" t="str">
        <f>A6</f>
        <v>A05</v>
      </c>
      <c r="M10" t="str">
        <f t="shared" ref="M10:T10" si="14">B6</f>
        <v>SYBR</v>
      </c>
      <c r="N10" t="str">
        <f t="shared" si="14"/>
        <v>HCT116</v>
      </c>
      <c r="O10" t="str">
        <f t="shared" si="14"/>
        <v>WT</v>
      </c>
      <c r="P10" t="str">
        <f t="shared" si="14"/>
        <v>Untreated</v>
      </c>
      <c r="Q10">
        <f t="shared" si="14"/>
        <v>2</v>
      </c>
      <c r="R10">
        <f t="shared" si="14"/>
        <v>1</v>
      </c>
      <c r="S10" t="str">
        <f t="shared" si="14"/>
        <v>Actin</v>
      </c>
      <c r="T10">
        <f t="shared" si="14"/>
        <v>17.12</v>
      </c>
      <c r="U10" s="4">
        <f t="shared" ref="U10" si="15">AVERAGE(T10:T11)</f>
        <v>17.21</v>
      </c>
      <c r="V10" s="4">
        <f t="shared" ref="V10" si="16">T10-T11</f>
        <v>-0.17999999999999972</v>
      </c>
      <c r="W10" s="4"/>
      <c r="X10" s="4"/>
    </row>
    <row r="11" spans="1:25" x14ac:dyDescent="0.25">
      <c r="A11" t="s">
        <v>21</v>
      </c>
      <c r="B11" t="s">
        <v>12</v>
      </c>
      <c r="C11" t="s">
        <v>84</v>
      </c>
      <c r="D11" s="1" t="s">
        <v>85</v>
      </c>
      <c r="E11" s="2" t="s">
        <v>87</v>
      </c>
      <c r="F11" s="2">
        <v>3</v>
      </c>
      <c r="G11">
        <v>1</v>
      </c>
      <c r="H11" t="s">
        <v>90</v>
      </c>
      <c r="I11" s="1">
        <v>18.04</v>
      </c>
      <c r="L11" t="str">
        <f>A18</f>
        <v>B05</v>
      </c>
      <c r="M11" t="str">
        <f t="shared" ref="M11:T11" si="17">B18</f>
        <v>SYBR</v>
      </c>
      <c r="N11" t="str">
        <f t="shared" si="17"/>
        <v>HCT116</v>
      </c>
      <c r="O11" t="str">
        <f t="shared" si="17"/>
        <v>WT</v>
      </c>
      <c r="P11" t="str">
        <f t="shared" si="17"/>
        <v>Untreated</v>
      </c>
      <c r="Q11">
        <f t="shared" si="17"/>
        <v>2</v>
      </c>
      <c r="R11">
        <f t="shared" si="17"/>
        <v>2</v>
      </c>
      <c r="S11" t="str">
        <f t="shared" si="17"/>
        <v>Actin</v>
      </c>
      <c r="T11">
        <f t="shared" si="17"/>
        <v>17.3</v>
      </c>
      <c r="U11" s="4"/>
      <c r="V11" s="4"/>
      <c r="W11" s="4"/>
      <c r="X11" s="4"/>
    </row>
    <row r="12" spans="1:25" x14ac:dyDescent="0.25">
      <c r="A12" t="s">
        <v>22</v>
      </c>
      <c r="B12" t="s">
        <v>12</v>
      </c>
      <c r="C12" t="s">
        <v>84</v>
      </c>
      <c r="D12" s="1" t="s">
        <v>85</v>
      </c>
      <c r="E12" s="2" t="s">
        <v>88</v>
      </c>
      <c r="F12" s="2">
        <v>3</v>
      </c>
      <c r="G12">
        <v>1</v>
      </c>
      <c r="H12" t="s">
        <v>90</v>
      </c>
      <c r="I12" s="1">
        <v>17.8</v>
      </c>
      <c r="L12" t="str">
        <f>A7</f>
        <v>A06</v>
      </c>
      <c r="M12" t="str">
        <f t="shared" ref="M12:T12" si="18">B7</f>
        <v>SYBR</v>
      </c>
      <c r="N12" t="str">
        <f t="shared" si="18"/>
        <v>HCT116</v>
      </c>
      <c r="O12" t="str">
        <f t="shared" si="18"/>
        <v>WT</v>
      </c>
      <c r="P12" t="str">
        <f t="shared" si="18"/>
        <v>100 ng/ml dox</v>
      </c>
      <c r="Q12">
        <f t="shared" si="18"/>
        <v>2</v>
      </c>
      <c r="R12">
        <f t="shared" si="18"/>
        <v>1</v>
      </c>
      <c r="S12" t="str">
        <f t="shared" si="18"/>
        <v>Actin</v>
      </c>
      <c r="T12">
        <f t="shared" si="18"/>
        <v>17.510000000000002</v>
      </c>
      <c r="U12" s="4">
        <f t="shared" ref="U12" si="19">AVERAGE(T12:T13)</f>
        <v>17.62</v>
      </c>
      <c r="V12" s="4">
        <f t="shared" ref="V12" si="20">T12-T13</f>
        <v>-0.21999999999999886</v>
      </c>
      <c r="W12" s="4"/>
      <c r="X12" s="4"/>
    </row>
    <row r="13" spans="1:25" x14ac:dyDescent="0.25">
      <c r="A13" t="s">
        <v>23</v>
      </c>
      <c r="B13" t="s">
        <v>12</v>
      </c>
      <c r="C13" t="s">
        <v>84</v>
      </c>
      <c r="D13" s="1" t="s">
        <v>85</v>
      </c>
      <c r="E13" s="2" t="s">
        <v>89</v>
      </c>
      <c r="F13" s="2">
        <v>3</v>
      </c>
      <c r="G13">
        <v>1</v>
      </c>
      <c r="H13" t="s">
        <v>90</v>
      </c>
      <c r="I13" s="1">
        <v>19.600000000000001</v>
      </c>
      <c r="L13" t="str">
        <f>A19</f>
        <v>B06</v>
      </c>
      <c r="M13" t="str">
        <f t="shared" ref="M13:T13" si="21">B19</f>
        <v>SYBR</v>
      </c>
      <c r="N13" t="str">
        <f t="shared" si="21"/>
        <v>HCT116</v>
      </c>
      <c r="O13" t="str">
        <f t="shared" si="21"/>
        <v>WT</v>
      </c>
      <c r="P13" t="str">
        <f t="shared" si="21"/>
        <v>100 ng/ml dox</v>
      </c>
      <c r="Q13">
        <f t="shared" si="21"/>
        <v>2</v>
      </c>
      <c r="R13">
        <f t="shared" si="21"/>
        <v>2</v>
      </c>
      <c r="S13" t="str">
        <f t="shared" si="21"/>
        <v>Actin</v>
      </c>
      <c r="T13">
        <f t="shared" si="21"/>
        <v>17.73</v>
      </c>
      <c r="U13" s="4"/>
      <c r="V13" s="4"/>
      <c r="W13" s="4"/>
      <c r="X13" s="4"/>
    </row>
    <row r="14" spans="1:25" x14ac:dyDescent="0.25">
      <c r="A14" t="s">
        <v>24</v>
      </c>
      <c r="B14" t="s">
        <v>12</v>
      </c>
      <c r="C14" t="s">
        <v>84</v>
      </c>
      <c r="D14" s="1" t="s">
        <v>85</v>
      </c>
      <c r="E14" s="2" t="s">
        <v>86</v>
      </c>
      <c r="F14" s="2">
        <v>1</v>
      </c>
      <c r="G14">
        <v>2</v>
      </c>
      <c r="H14" t="s">
        <v>90</v>
      </c>
      <c r="I14" s="1">
        <v>17.37</v>
      </c>
      <c r="L14" t="str">
        <f>A8</f>
        <v>A07</v>
      </c>
      <c r="M14" t="str">
        <f t="shared" ref="M14:T14" si="22">B8</f>
        <v>SYBR</v>
      </c>
      <c r="N14" t="str">
        <f t="shared" si="22"/>
        <v>HCT116</v>
      </c>
      <c r="O14" t="str">
        <f t="shared" si="22"/>
        <v>WT</v>
      </c>
      <c r="P14" t="str">
        <f t="shared" si="22"/>
        <v>200 ng/ml dox</v>
      </c>
      <c r="Q14">
        <f t="shared" si="22"/>
        <v>2</v>
      </c>
      <c r="R14">
        <f t="shared" si="22"/>
        <v>1</v>
      </c>
      <c r="S14" t="str">
        <f t="shared" si="22"/>
        <v>Actin</v>
      </c>
      <c r="T14">
        <f t="shared" si="22"/>
        <v>17.38</v>
      </c>
      <c r="U14" s="4">
        <f>AVERAGE(T15)</f>
        <v>17.510000000000002</v>
      </c>
      <c r="V14" s="4">
        <f t="shared" ref="V14" si="23">T14-T15</f>
        <v>-0.13000000000000256</v>
      </c>
      <c r="W14" s="4"/>
      <c r="X14" s="4"/>
    </row>
    <row r="15" spans="1:25" x14ac:dyDescent="0.25">
      <c r="A15" t="s">
        <v>25</v>
      </c>
      <c r="B15" t="s">
        <v>12</v>
      </c>
      <c r="C15" t="s">
        <v>84</v>
      </c>
      <c r="D15" s="1" t="s">
        <v>85</v>
      </c>
      <c r="E15" s="2" t="s">
        <v>87</v>
      </c>
      <c r="F15" s="2">
        <v>1</v>
      </c>
      <c r="G15">
        <v>2</v>
      </c>
      <c r="H15" t="s">
        <v>90</v>
      </c>
      <c r="I15" s="1">
        <v>17.600000000000001</v>
      </c>
      <c r="L15" t="str">
        <f>A20</f>
        <v>B07</v>
      </c>
      <c r="M15" t="str">
        <f t="shared" ref="M15:T15" si="24">B20</f>
        <v>SYBR</v>
      </c>
      <c r="N15" t="str">
        <f t="shared" si="24"/>
        <v>HCT116</v>
      </c>
      <c r="O15" t="str">
        <f t="shared" si="24"/>
        <v>WT</v>
      </c>
      <c r="P15" t="str">
        <f t="shared" si="24"/>
        <v>200 ng/ml dox</v>
      </c>
      <c r="Q15">
        <f t="shared" si="24"/>
        <v>2</v>
      </c>
      <c r="R15">
        <f t="shared" si="24"/>
        <v>2</v>
      </c>
      <c r="S15" t="str">
        <f t="shared" si="24"/>
        <v>Actin</v>
      </c>
      <c r="T15">
        <f t="shared" si="24"/>
        <v>17.510000000000002</v>
      </c>
      <c r="U15" s="4"/>
      <c r="V15" s="4"/>
      <c r="W15" s="4"/>
      <c r="X15" s="4"/>
    </row>
    <row r="16" spans="1:25" x14ac:dyDescent="0.25">
      <c r="A16" t="s">
        <v>26</v>
      </c>
      <c r="B16" t="s">
        <v>12</v>
      </c>
      <c r="C16" t="s">
        <v>84</v>
      </c>
      <c r="D16" s="1" t="s">
        <v>85</v>
      </c>
      <c r="E16" s="2" t="s">
        <v>88</v>
      </c>
      <c r="F16" s="2">
        <v>1</v>
      </c>
      <c r="G16">
        <v>2</v>
      </c>
      <c r="H16" t="s">
        <v>90</v>
      </c>
      <c r="I16" s="1">
        <v>17.23</v>
      </c>
      <c r="L16" t="str">
        <f>A9</f>
        <v>A08</v>
      </c>
      <c r="M16" t="str">
        <f t="shared" ref="M16:T16" si="25">B9</f>
        <v>SYBR</v>
      </c>
      <c r="N16" t="str">
        <f t="shared" si="25"/>
        <v>HCT116</v>
      </c>
      <c r="O16" t="str">
        <f t="shared" si="25"/>
        <v>WT</v>
      </c>
      <c r="P16" t="str">
        <f t="shared" si="25"/>
        <v>500 ng/ml dox</v>
      </c>
      <c r="Q16">
        <f t="shared" si="25"/>
        <v>2</v>
      </c>
      <c r="R16">
        <f t="shared" si="25"/>
        <v>1</v>
      </c>
      <c r="S16" t="str">
        <f t="shared" si="25"/>
        <v>Actin</v>
      </c>
      <c r="T16">
        <f t="shared" si="25"/>
        <v>19.170000000000002</v>
      </c>
      <c r="U16" s="4">
        <f t="shared" ref="U16" si="26">AVERAGE(T16:T17)</f>
        <v>19.215000000000003</v>
      </c>
      <c r="V16" s="4">
        <f t="shared" ref="V16" si="27">T16-T17</f>
        <v>-8.9999999999999858E-2</v>
      </c>
      <c r="W16" s="4"/>
      <c r="X16" s="4"/>
    </row>
    <row r="17" spans="1:40" x14ac:dyDescent="0.25">
      <c r="A17" t="s">
        <v>27</v>
      </c>
      <c r="B17" t="s">
        <v>12</v>
      </c>
      <c r="C17" t="s">
        <v>84</v>
      </c>
      <c r="D17" s="1" t="s">
        <v>85</v>
      </c>
      <c r="E17" s="2" t="s">
        <v>89</v>
      </c>
      <c r="F17" s="2">
        <v>1</v>
      </c>
      <c r="G17">
        <v>2</v>
      </c>
      <c r="H17" t="s">
        <v>90</v>
      </c>
      <c r="I17" s="1">
        <v>19.579999999999998</v>
      </c>
      <c r="L17" t="str">
        <f>A21</f>
        <v>B08</v>
      </c>
      <c r="M17" t="str">
        <f t="shared" ref="M17:T17" si="28">B21</f>
        <v>SYBR</v>
      </c>
      <c r="N17" t="str">
        <f t="shared" si="28"/>
        <v>HCT116</v>
      </c>
      <c r="O17" t="str">
        <f t="shared" si="28"/>
        <v>WT</v>
      </c>
      <c r="P17" t="str">
        <f t="shared" si="28"/>
        <v>500 ng/ml dox</v>
      </c>
      <c r="Q17">
        <f t="shared" si="28"/>
        <v>2</v>
      </c>
      <c r="R17">
        <f t="shared" si="28"/>
        <v>2</v>
      </c>
      <c r="S17" t="str">
        <f t="shared" si="28"/>
        <v>Actin</v>
      </c>
      <c r="T17">
        <f t="shared" si="28"/>
        <v>19.260000000000002</v>
      </c>
      <c r="U17" s="4"/>
      <c r="V17" s="4"/>
      <c r="W17" s="4"/>
      <c r="X17" s="4"/>
    </row>
    <row r="18" spans="1:40" x14ac:dyDescent="0.25">
      <c r="A18" t="s">
        <v>28</v>
      </c>
      <c r="B18" t="s">
        <v>12</v>
      </c>
      <c r="C18" t="s">
        <v>84</v>
      </c>
      <c r="D18" s="1" t="s">
        <v>85</v>
      </c>
      <c r="E18" s="2" t="s">
        <v>86</v>
      </c>
      <c r="F18" s="2">
        <v>2</v>
      </c>
      <c r="G18">
        <v>2</v>
      </c>
      <c r="H18" t="s">
        <v>90</v>
      </c>
      <c r="I18" s="1">
        <v>17.3</v>
      </c>
      <c r="L18" t="str">
        <f>A10</f>
        <v>A09</v>
      </c>
      <c r="M18" t="str">
        <f t="shared" ref="M18:T18" si="29">B10</f>
        <v>SYBR</v>
      </c>
      <c r="N18" t="str">
        <f t="shared" si="29"/>
        <v>HCT116</v>
      </c>
      <c r="O18" t="str">
        <f t="shared" si="29"/>
        <v>WT</v>
      </c>
      <c r="P18" t="str">
        <f t="shared" si="29"/>
        <v>Untreated</v>
      </c>
      <c r="Q18">
        <f t="shared" si="29"/>
        <v>3</v>
      </c>
      <c r="R18">
        <f t="shared" si="29"/>
        <v>1</v>
      </c>
      <c r="S18" t="str">
        <f t="shared" si="29"/>
        <v>Actin</v>
      </c>
      <c r="T18">
        <f t="shared" si="29"/>
        <v>17.600000000000001</v>
      </c>
      <c r="U18" s="4">
        <f t="shared" ref="U18" si="30">AVERAGE(T18:T19)</f>
        <v>17.630000000000003</v>
      </c>
      <c r="V18" s="4">
        <f t="shared" ref="V18" si="31">T18-T19</f>
        <v>-5.9999999999998721E-2</v>
      </c>
      <c r="W18" s="4"/>
      <c r="X18" s="4"/>
    </row>
    <row r="19" spans="1:40" x14ac:dyDescent="0.25">
      <c r="A19" t="s">
        <v>29</v>
      </c>
      <c r="B19" t="s">
        <v>12</v>
      </c>
      <c r="C19" t="s">
        <v>84</v>
      </c>
      <c r="D19" s="1" t="s">
        <v>85</v>
      </c>
      <c r="E19" s="2" t="s">
        <v>87</v>
      </c>
      <c r="F19" s="2">
        <v>2</v>
      </c>
      <c r="G19">
        <v>2</v>
      </c>
      <c r="H19" t="s">
        <v>90</v>
      </c>
      <c r="I19" s="1">
        <v>17.73</v>
      </c>
      <c r="L19" t="str">
        <f>A22</f>
        <v>B09</v>
      </c>
      <c r="M19" t="str">
        <f t="shared" ref="M19:T19" si="32">B22</f>
        <v>SYBR</v>
      </c>
      <c r="N19" t="str">
        <f t="shared" si="32"/>
        <v>HCT116</v>
      </c>
      <c r="O19" t="str">
        <f t="shared" si="32"/>
        <v>WT</v>
      </c>
      <c r="P19" t="str">
        <f t="shared" si="32"/>
        <v>Untreated</v>
      </c>
      <c r="Q19">
        <f t="shared" si="32"/>
        <v>3</v>
      </c>
      <c r="R19">
        <f t="shared" si="32"/>
        <v>2</v>
      </c>
      <c r="S19" t="str">
        <f t="shared" si="32"/>
        <v>Actin</v>
      </c>
      <c r="T19">
        <f t="shared" si="32"/>
        <v>17.66</v>
      </c>
      <c r="U19" s="4"/>
      <c r="V19" s="4"/>
      <c r="W19" s="4"/>
      <c r="X19" s="4"/>
    </row>
    <row r="20" spans="1:40" x14ac:dyDescent="0.25">
      <c r="A20" t="s">
        <v>30</v>
      </c>
      <c r="B20" t="s">
        <v>12</v>
      </c>
      <c r="C20" t="s">
        <v>84</v>
      </c>
      <c r="D20" s="1" t="s">
        <v>85</v>
      </c>
      <c r="E20" s="2" t="s">
        <v>88</v>
      </c>
      <c r="F20" s="2">
        <v>2</v>
      </c>
      <c r="G20">
        <v>2</v>
      </c>
      <c r="H20" t="s">
        <v>90</v>
      </c>
      <c r="I20" s="1">
        <v>17.510000000000002</v>
      </c>
      <c r="L20" t="str">
        <f>A11</f>
        <v>A10</v>
      </c>
      <c r="M20" t="str">
        <f t="shared" ref="M20:T20" si="33">B11</f>
        <v>SYBR</v>
      </c>
      <c r="N20" t="str">
        <f t="shared" si="33"/>
        <v>HCT116</v>
      </c>
      <c r="O20" t="str">
        <f t="shared" si="33"/>
        <v>WT</v>
      </c>
      <c r="P20" t="str">
        <f t="shared" si="33"/>
        <v>100 ng/ml dox</v>
      </c>
      <c r="Q20">
        <f t="shared" si="33"/>
        <v>3</v>
      </c>
      <c r="R20">
        <f t="shared" si="33"/>
        <v>1</v>
      </c>
      <c r="S20" t="str">
        <f t="shared" si="33"/>
        <v>Actin</v>
      </c>
      <c r="T20">
        <f t="shared" si="33"/>
        <v>18.04</v>
      </c>
      <c r="U20" s="4">
        <f t="shared" ref="U20" si="34">AVERAGE(T20:T21)</f>
        <v>18.145</v>
      </c>
      <c r="V20" s="4">
        <f t="shared" ref="V20" si="35">T20-T21</f>
        <v>-0.21000000000000085</v>
      </c>
      <c r="W20" s="4"/>
      <c r="X20" s="4"/>
    </row>
    <row r="21" spans="1:40" x14ac:dyDescent="0.25">
      <c r="A21" t="s">
        <v>31</v>
      </c>
      <c r="B21" t="s">
        <v>12</v>
      </c>
      <c r="C21" t="s">
        <v>84</v>
      </c>
      <c r="D21" s="1" t="s">
        <v>85</v>
      </c>
      <c r="E21" s="2" t="s">
        <v>89</v>
      </c>
      <c r="F21" s="2">
        <v>2</v>
      </c>
      <c r="G21">
        <v>2</v>
      </c>
      <c r="H21" t="s">
        <v>90</v>
      </c>
      <c r="I21" s="1">
        <v>19.260000000000002</v>
      </c>
      <c r="L21" t="str">
        <f>A23</f>
        <v>B10</v>
      </c>
      <c r="M21" t="str">
        <f t="shared" ref="M21:T21" si="36">B23</f>
        <v>SYBR</v>
      </c>
      <c r="N21" t="str">
        <f t="shared" si="36"/>
        <v>HCT116</v>
      </c>
      <c r="O21" t="str">
        <f t="shared" si="36"/>
        <v>WT</v>
      </c>
      <c r="P21" t="str">
        <f t="shared" si="36"/>
        <v>100 ng/ml dox</v>
      </c>
      <c r="Q21">
        <f t="shared" si="36"/>
        <v>3</v>
      </c>
      <c r="R21">
        <f t="shared" si="36"/>
        <v>2</v>
      </c>
      <c r="S21" t="str">
        <f t="shared" si="36"/>
        <v>Actin</v>
      </c>
      <c r="T21">
        <f t="shared" si="36"/>
        <v>18.25</v>
      </c>
      <c r="U21" s="4"/>
      <c r="V21" s="4"/>
      <c r="W21" s="4"/>
      <c r="X21" s="4"/>
    </row>
    <row r="22" spans="1:40" x14ac:dyDescent="0.25">
      <c r="A22" t="s">
        <v>32</v>
      </c>
      <c r="B22" t="s">
        <v>12</v>
      </c>
      <c r="C22" t="s">
        <v>84</v>
      </c>
      <c r="D22" s="1" t="s">
        <v>85</v>
      </c>
      <c r="E22" s="2" t="s">
        <v>86</v>
      </c>
      <c r="F22" s="2">
        <v>3</v>
      </c>
      <c r="G22">
        <v>2</v>
      </c>
      <c r="H22" t="s">
        <v>90</v>
      </c>
      <c r="I22" s="1">
        <v>17.66</v>
      </c>
      <c r="L22" t="str">
        <f>A12</f>
        <v>A11</v>
      </c>
      <c r="M22" t="str">
        <f t="shared" ref="M22:T22" si="37">B12</f>
        <v>SYBR</v>
      </c>
      <c r="N22" t="str">
        <f t="shared" si="37"/>
        <v>HCT116</v>
      </c>
      <c r="O22" t="str">
        <f t="shared" si="37"/>
        <v>WT</v>
      </c>
      <c r="P22" t="str">
        <f t="shared" si="37"/>
        <v>200 ng/ml dox</v>
      </c>
      <c r="Q22">
        <f t="shared" si="37"/>
        <v>3</v>
      </c>
      <c r="R22">
        <f t="shared" si="37"/>
        <v>1</v>
      </c>
      <c r="S22" t="str">
        <f t="shared" si="37"/>
        <v>Actin</v>
      </c>
      <c r="T22">
        <f t="shared" si="37"/>
        <v>17.8</v>
      </c>
      <c r="U22" s="4">
        <f t="shared" ref="U22" si="38">AVERAGE(T22:T23)</f>
        <v>17.844999999999999</v>
      </c>
      <c r="V22" s="4">
        <f t="shared" ref="V22" si="39">T22-T23</f>
        <v>-8.9999999999999858E-2</v>
      </c>
      <c r="W22" s="4"/>
      <c r="X22" s="4"/>
    </row>
    <row r="23" spans="1:40" x14ac:dyDescent="0.25">
      <c r="A23" t="s">
        <v>33</v>
      </c>
      <c r="B23" t="s">
        <v>12</v>
      </c>
      <c r="C23" t="s">
        <v>84</v>
      </c>
      <c r="D23" s="1" t="s">
        <v>85</v>
      </c>
      <c r="E23" s="2" t="s">
        <v>87</v>
      </c>
      <c r="F23" s="2">
        <v>3</v>
      </c>
      <c r="G23">
        <v>2</v>
      </c>
      <c r="H23" t="s">
        <v>90</v>
      </c>
      <c r="I23" s="1">
        <v>18.25</v>
      </c>
      <c r="L23" t="str">
        <f>A24</f>
        <v>B11</v>
      </c>
      <c r="M23" t="str">
        <f t="shared" ref="M23:T23" si="40">B24</f>
        <v>SYBR</v>
      </c>
      <c r="N23" t="str">
        <f t="shared" si="40"/>
        <v>HCT116</v>
      </c>
      <c r="O23" t="str">
        <f t="shared" si="40"/>
        <v>WT</v>
      </c>
      <c r="P23" t="str">
        <f t="shared" si="40"/>
        <v>200 ng/ml dox</v>
      </c>
      <c r="Q23">
        <f t="shared" si="40"/>
        <v>3</v>
      </c>
      <c r="R23">
        <f t="shared" si="40"/>
        <v>2</v>
      </c>
      <c r="S23" t="str">
        <f t="shared" si="40"/>
        <v>Actin</v>
      </c>
      <c r="T23">
        <f t="shared" si="40"/>
        <v>17.89</v>
      </c>
      <c r="U23" s="4"/>
      <c r="V23" s="4"/>
      <c r="W23" s="4"/>
      <c r="X23" s="4"/>
    </row>
    <row r="24" spans="1:40" x14ac:dyDescent="0.25">
      <c r="A24" t="s">
        <v>34</v>
      </c>
      <c r="B24" t="s">
        <v>12</v>
      </c>
      <c r="C24" t="s">
        <v>84</v>
      </c>
      <c r="D24" s="1" t="s">
        <v>85</v>
      </c>
      <c r="E24" s="2" t="s">
        <v>88</v>
      </c>
      <c r="F24" s="2">
        <v>3</v>
      </c>
      <c r="G24">
        <v>2</v>
      </c>
      <c r="H24" t="s">
        <v>90</v>
      </c>
      <c r="I24" s="1">
        <v>17.89</v>
      </c>
      <c r="L24" t="str">
        <f>A13</f>
        <v>A12</v>
      </c>
      <c r="M24" t="str">
        <f t="shared" ref="M24:T24" si="41">B13</f>
        <v>SYBR</v>
      </c>
      <c r="N24" t="str">
        <f t="shared" si="41"/>
        <v>HCT116</v>
      </c>
      <c r="O24" t="str">
        <f t="shared" si="41"/>
        <v>WT</v>
      </c>
      <c r="P24" t="str">
        <f t="shared" si="41"/>
        <v>500 ng/ml dox</v>
      </c>
      <c r="Q24">
        <f t="shared" si="41"/>
        <v>3</v>
      </c>
      <c r="R24">
        <f t="shared" si="41"/>
        <v>1</v>
      </c>
      <c r="S24" t="str">
        <f t="shared" si="41"/>
        <v>Actin</v>
      </c>
      <c r="T24">
        <f t="shared" si="41"/>
        <v>19.600000000000001</v>
      </c>
      <c r="U24" s="4">
        <f t="shared" ref="U24" si="42">AVERAGE(T24:T25)</f>
        <v>19.64</v>
      </c>
      <c r="V24" s="4">
        <f t="shared" ref="V24" si="43">T24-T25</f>
        <v>-7.9999999999998295E-2</v>
      </c>
      <c r="W24" s="4"/>
      <c r="X24" s="4"/>
    </row>
    <row r="25" spans="1:40" x14ac:dyDescent="0.25">
      <c r="A25" t="s">
        <v>35</v>
      </c>
      <c r="B25" t="s">
        <v>12</v>
      </c>
      <c r="C25" t="s">
        <v>84</v>
      </c>
      <c r="D25" s="1" t="s">
        <v>85</v>
      </c>
      <c r="E25" s="2" t="s">
        <v>89</v>
      </c>
      <c r="F25" s="2">
        <v>3</v>
      </c>
      <c r="G25">
        <v>2</v>
      </c>
      <c r="H25" t="s">
        <v>90</v>
      </c>
      <c r="I25" s="1">
        <v>19.68</v>
      </c>
      <c r="L25" t="str">
        <f>A25</f>
        <v>B12</v>
      </c>
      <c r="M25" t="str">
        <f t="shared" ref="M25:T26" si="44">B25</f>
        <v>SYBR</v>
      </c>
      <c r="N25" t="str">
        <f t="shared" si="44"/>
        <v>HCT116</v>
      </c>
      <c r="O25" t="str">
        <f t="shared" si="44"/>
        <v>WT</v>
      </c>
      <c r="P25" t="str">
        <f t="shared" si="44"/>
        <v>500 ng/ml dox</v>
      </c>
      <c r="Q25">
        <f t="shared" si="44"/>
        <v>3</v>
      </c>
      <c r="R25">
        <f t="shared" si="44"/>
        <v>2</v>
      </c>
      <c r="S25" t="str">
        <f t="shared" si="44"/>
        <v>Actin</v>
      </c>
      <c r="T25">
        <f t="shared" si="44"/>
        <v>19.68</v>
      </c>
      <c r="U25" s="4"/>
      <c r="V25" s="4"/>
      <c r="W25" s="4"/>
      <c r="X25" s="4"/>
    </row>
    <row r="26" spans="1:40" x14ac:dyDescent="0.25">
      <c r="A26" t="s">
        <v>36</v>
      </c>
      <c r="B26" t="s">
        <v>12</v>
      </c>
      <c r="C26" t="s">
        <v>84</v>
      </c>
      <c r="D26" s="1" t="s">
        <v>85</v>
      </c>
      <c r="E26" s="2" t="s">
        <v>86</v>
      </c>
      <c r="F26" s="1">
        <v>1</v>
      </c>
      <c r="G26">
        <v>1</v>
      </c>
      <c r="H26" t="s">
        <v>91</v>
      </c>
      <c r="I26" s="1">
        <v>28.96</v>
      </c>
      <c r="L26" t="str">
        <f>A26</f>
        <v>C01</v>
      </c>
      <c r="M26" t="str">
        <f t="shared" si="44"/>
        <v>SYBR</v>
      </c>
      <c r="N26" t="str">
        <f t="shared" si="44"/>
        <v>HCT116</v>
      </c>
      <c r="O26" t="str">
        <f t="shared" si="44"/>
        <v>WT</v>
      </c>
      <c r="P26" t="str">
        <f t="shared" si="44"/>
        <v>Untreated</v>
      </c>
      <c r="Q26">
        <f t="shared" si="44"/>
        <v>1</v>
      </c>
      <c r="R26">
        <f t="shared" si="44"/>
        <v>1</v>
      </c>
      <c r="S26" t="str">
        <f t="shared" si="44"/>
        <v>miR34a HG</v>
      </c>
      <c r="T26">
        <f t="shared" si="44"/>
        <v>28.96</v>
      </c>
      <c r="U26" s="4">
        <f t="shared" ref="U26" si="45">AVERAGE(T26:T27)</f>
        <v>28.954999999999998</v>
      </c>
      <c r="V26" s="4">
        <f t="shared" ref="V26" si="46">T26-T27</f>
        <v>1.0000000000001563E-2</v>
      </c>
      <c r="W26" s="4">
        <f>U26-U2</f>
        <v>11.759999999999998</v>
      </c>
      <c r="X26" s="4">
        <f>2^-W26</f>
        <v>2.8832828648181946E-4</v>
      </c>
      <c r="Y26" s="3">
        <f>X26/X26</f>
        <v>1</v>
      </c>
      <c r="AC26" t="s">
        <v>96</v>
      </c>
      <c r="AD26" t="s">
        <v>86</v>
      </c>
      <c r="AE26" t="s">
        <v>97</v>
      </c>
      <c r="AF26" t="s">
        <v>98</v>
      </c>
      <c r="AG26" t="s">
        <v>99</v>
      </c>
      <c r="AJ26" t="s">
        <v>96</v>
      </c>
      <c r="AK26" t="s">
        <v>86</v>
      </c>
      <c r="AL26" t="s">
        <v>97</v>
      </c>
      <c r="AM26" t="s">
        <v>98</v>
      </c>
      <c r="AN26" t="s">
        <v>99</v>
      </c>
    </row>
    <row r="27" spans="1:40" x14ac:dyDescent="0.25">
      <c r="A27" t="s">
        <v>37</v>
      </c>
      <c r="B27" t="s">
        <v>12</v>
      </c>
      <c r="C27" t="s">
        <v>84</v>
      </c>
      <c r="D27" s="1" t="s">
        <v>85</v>
      </c>
      <c r="E27" s="2" t="s">
        <v>87</v>
      </c>
      <c r="F27" s="1">
        <v>1</v>
      </c>
      <c r="G27">
        <v>1</v>
      </c>
      <c r="H27" t="s">
        <v>91</v>
      </c>
      <c r="I27" s="1">
        <v>27.11</v>
      </c>
      <c r="L27" t="str">
        <f>A38</f>
        <v>D01</v>
      </c>
      <c r="M27" t="str">
        <f t="shared" ref="M27" si="47">B38</f>
        <v>SYBR</v>
      </c>
      <c r="N27" t="str">
        <f t="shared" ref="N27" si="48">C38</f>
        <v>HCT116</v>
      </c>
      <c r="O27" t="str">
        <f t="shared" ref="O27" si="49">D38</f>
        <v>WT</v>
      </c>
      <c r="P27" t="str">
        <f t="shared" ref="P27" si="50">E38</f>
        <v>Untreated</v>
      </c>
      <c r="Q27">
        <f t="shared" ref="Q27" si="51">F38</f>
        <v>1</v>
      </c>
      <c r="R27">
        <f t="shared" ref="R27" si="52">G38</f>
        <v>2</v>
      </c>
      <c r="S27" t="str">
        <f t="shared" ref="S27" si="53">H38</f>
        <v>miR34a HG</v>
      </c>
      <c r="T27">
        <f t="shared" ref="T27" si="54">I38</f>
        <v>28.95</v>
      </c>
      <c r="U27" s="4"/>
      <c r="V27" s="4"/>
      <c r="W27" s="4"/>
      <c r="X27" s="4"/>
      <c r="Y27" s="3"/>
      <c r="AC27" t="s">
        <v>100</v>
      </c>
      <c r="AD27">
        <f>Y26</f>
        <v>1</v>
      </c>
      <c r="AE27">
        <f>Y28</f>
        <v>4.6913397969275152</v>
      </c>
      <c r="AF27">
        <f>Y30</f>
        <v>5.3517102191444526</v>
      </c>
      <c r="AG27">
        <f>Y32</f>
        <v>15.348225909204199</v>
      </c>
      <c r="AK27">
        <f>AVERAGE(AD27:AD29)</f>
        <v>1</v>
      </c>
      <c r="AL27">
        <f>AVERAGE(AE27:AE29)</f>
        <v>5.0121240705594703</v>
      </c>
      <c r="AM27">
        <f t="shared" ref="AM27:AN27" si="55">AVERAGE(AF27:AF29)</f>
        <v>5.5825903978502778</v>
      </c>
      <c r="AN27">
        <f t="shared" si="55"/>
        <v>16.376303559594945</v>
      </c>
    </row>
    <row r="28" spans="1:40" x14ac:dyDescent="0.25">
      <c r="A28" t="s">
        <v>38</v>
      </c>
      <c r="B28" t="s">
        <v>12</v>
      </c>
      <c r="C28" t="s">
        <v>84</v>
      </c>
      <c r="D28" s="1" t="s">
        <v>85</v>
      </c>
      <c r="E28" s="2" t="s">
        <v>88</v>
      </c>
      <c r="F28" s="1">
        <v>1</v>
      </c>
      <c r="G28">
        <v>1</v>
      </c>
      <c r="H28" t="s">
        <v>91</v>
      </c>
      <c r="I28" s="1">
        <v>26.56</v>
      </c>
      <c r="L28" t="str">
        <f>A27</f>
        <v>C02</v>
      </c>
      <c r="M28" t="str">
        <f t="shared" ref="M28" si="56">B27</f>
        <v>SYBR</v>
      </c>
      <c r="N28" t="str">
        <f t="shared" ref="N28" si="57">C27</f>
        <v>HCT116</v>
      </c>
      <c r="O28" t="str">
        <f t="shared" ref="O28" si="58">D27</f>
        <v>WT</v>
      </c>
      <c r="P28" t="str">
        <f t="shared" ref="P28" si="59">E27</f>
        <v>100 ng/ml dox</v>
      </c>
      <c r="Q28">
        <f t="shared" ref="Q28" si="60">F27</f>
        <v>1</v>
      </c>
      <c r="R28">
        <f t="shared" ref="R28" si="61">G27</f>
        <v>1</v>
      </c>
      <c r="S28" t="str">
        <f t="shared" ref="S28" si="62">H27</f>
        <v>miR34a HG</v>
      </c>
      <c r="T28">
        <f t="shared" ref="T28" si="63">I27</f>
        <v>27.11</v>
      </c>
      <c r="U28" s="4">
        <f t="shared" ref="U28" si="64">AVERAGE(T28:T29)</f>
        <v>27.009999999999998</v>
      </c>
      <c r="V28" s="4">
        <f t="shared" ref="V28" si="65">T28-T29</f>
        <v>0.19999999999999929</v>
      </c>
      <c r="W28" s="4">
        <f t="shared" ref="W28" si="66">U28-U4</f>
        <v>9.5299999999999976</v>
      </c>
      <c r="X28" s="4">
        <f t="shared" ref="X28" si="67">2^-W28</f>
        <v>1.3526459649520774E-3</v>
      </c>
      <c r="Y28" s="3">
        <f>X28/X26</f>
        <v>4.6913397969275152</v>
      </c>
      <c r="AC28" t="s">
        <v>101</v>
      </c>
      <c r="AD28">
        <f>Y34</f>
        <v>1</v>
      </c>
      <c r="AE28">
        <f>Y36</f>
        <v>4.993322195606452</v>
      </c>
      <c r="AF28">
        <f>Y38</f>
        <v>6.0628662660415991</v>
      </c>
      <c r="AG28">
        <f>Y40</f>
        <v>18.379173679952601</v>
      </c>
      <c r="AJ28" t="s">
        <v>102</v>
      </c>
      <c r="AK28">
        <f>_xlfn.STDEV.S(AD27:AD29)</f>
        <v>0</v>
      </c>
      <c r="AL28">
        <f>_xlfn.STDEV.S(AE27:AE29)</f>
        <v>0.33058645845081464</v>
      </c>
      <c r="AM28">
        <f t="shared" ref="AM28:AN28" si="68">_xlfn.STDEV.S(AF27:AF29)</f>
        <v>0.41603411904560617</v>
      </c>
      <c r="AN28">
        <f t="shared" si="68"/>
        <v>1.7347410085886956</v>
      </c>
    </row>
    <row r="29" spans="1:40" x14ac:dyDescent="0.25">
      <c r="A29" t="s">
        <v>39</v>
      </c>
      <c r="B29" t="s">
        <v>12</v>
      </c>
      <c r="C29" t="s">
        <v>84</v>
      </c>
      <c r="D29" s="1" t="s">
        <v>85</v>
      </c>
      <c r="E29" s="2" t="s">
        <v>89</v>
      </c>
      <c r="F29" s="2">
        <v>1</v>
      </c>
      <c r="G29">
        <v>1</v>
      </c>
      <c r="H29" t="s">
        <v>91</v>
      </c>
      <c r="I29" s="1">
        <v>27.34</v>
      </c>
      <c r="L29" t="str">
        <f>A39</f>
        <v>D02</v>
      </c>
      <c r="M29" t="str">
        <f t="shared" ref="M29" si="69">B39</f>
        <v>SYBR</v>
      </c>
      <c r="N29" t="str">
        <f t="shared" ref="N29" si="70">C39</f>
        <v>HCT116</v>
      </c>
      <c r="O29" t="str">
        <f t="shared" ref="O29" si="71">D39</f>
        <v>WT</v>
      </c>
      <c r="P29" t="str">
        <f t="shared" ref="P29" si="72">E39</f>
        <v>100 ng/ml dox</v>
      </c>
      <c r="Q29">
        <f t="shared" ref="Q29" si="73">F39</f>
        <v>1</v>
      </c>
      <c r="R29">
        <f t="shared" ref="R29" si="74">G39</f>
        <v>2</v>
      </c>
      <c r="S29" t="str">
        <f t="shared" ref="S29" si="75">H39</f>
        <v>miR34a HG</v>
      </c>
      <c r="T29">
        <f t="shared" ref="T29" si="76">I39</f>
        <v>26.91</v>
      </c>
      <c r="U29" s="4"/>
      <c r="V29" s="4"/>
      <c r="W29" s="4"/>
      <c r="X29" s="4"/>
      <c r="Y29" s="3"/>
      <c r="AC29" t="s">
        <v>103</v>
      </c>
      <c r="AD29">
        <f>Y42</f>
        <v>1</v>
      </c>
      <c r="AE29">
        <f>Y44</f>
        <v>5.3517102191444419</v>
      </c>
      <c r="AF29">
        <f>Y46</f>
        <v>5.3331947083647817</v>
      </c>
      <c r="AG29">
        <f>Y48</f>
        <v>15.401511089628027</v>
      </c>
      <c r="AJ29" t="s">
        <v>104</v>
      </c>
      <c r="AK29">
        <f>AK28/SQRT(3)</f>
        <v>0</v>
      </c>
      <c r="AL29">
        <f t="shared" ref="AL29:AN29" si="77">AL28/SQRT(3)</f>
        <v>0.19086418077702288</v>
      </c>
      <c r="AM29">
        <f t="shared" si="77"/>
        <v>0.24019741062304956</v>
      </c>
      <c r="AN29">
        <f t="shared" si="77"/>
        <v>1.0015531882829665</v>
      </c>
    </row>
    <row r="30" spans="1:40" x14ac:dyDescent="0.25">
      <c r="A30" t="s">
        <v>40</v>
      </c>
      <c r="B30" t="s">
        <v>12</v>
      </c>
      <c r="C30" t="s">
        <v>84</v>
      </c>
      <c r="D30" s="1" t="s">
        <v>85</v>
      </c>
      <c r="E30" s="2" t="s">
        <v>86</v>
      </c>
      <c r="F30" s="2">
        <v>2</v>
      </c>
      <c r="G30">
        <v>1</v>
      </c>
      <c r="H30" t="s">
        <v>91</v>
      </c>
      <c r="I30" s="1">
        <v>29.17</v>
      </c>
      <c r="L30" t="str">
        <f>A28</f>
        <v>C03</v>
      </c>
      <c r="M30" t="str">
        <f t="shared" ref="M30" si="78">B28</f>
        <v>SYBR</v>
      </c>
      <c r="N30" t="str">
        <f t="shared" ref="N30" si="79">C28</f>
        <v>HCT116</v>
      </c>
      <c r="O30" t="str">
        <f t="shared" ref="O30" si="80">D28</f>
        <v>WT</v>
      </c>
      <c r="P30" t="str">
        <f t="shared" ref="P30" si="81">E28</f>
        <v>200 ng/ml dox</v>
      </c>
      <c r="Q30">
        <f t="shared" ref="Q30" si="82">F28</f>
        <v>1</v>
      </c>
      <c r="R30">
        <f t="shared" ref="R30" si="83">G28</f>
        <v>1</v>
      </c>
      <c r="S30" t="str">
        <f t="shared" ref="S30" si="84">H28</f>
        <v>miR34a HG</v>
      </c>
      <c r="T30">
        <f t="shared" ref="T30" si="85">I28</f>
        <v>26.56</v>
      </c>
      <c r="U30" s="4">
        <f t="shared" ref="U30" si="86">AVERAGE(T30:T31)</f>
        <v>26.509999999999998</v>
      </c>
      <c r="V30" s="4">
        <f t="shared" ref="V30" si="87">T30-T31</f>
        <v>9.9999999999997868E-2</v>
      </c>
      <c r="W30" s="4">
        <f t="shared" ref="W30" si="88">U30-U6</f>
        <v>9.3399999999999963</v>
      </c>
      <c r="X30" s="4">
        <f t="shared" ref="X30" si="89">2^-W30</f>
        <v>1.5430494372331625E-3</v>
      </c>
      <c r="Y30" s="3">
        <f>X30/X26</f>
        <v>5.3517102191444526</v>
      </c>
    </row>
    <row r="31" spans="1:40" x14ac:dyDescent="0.25">
      <c r="A31" t="s">
        <v>41</v>
      </c>
      <c r="B31" t="s">
        <v>12</v>
      </c>
      <c r="C31" t="s">
        <v>84</v>
      </c>
      <c r="D31" s="1" t="s">
        <v>85</v>
      </c>
      <c r="E31" s="2" t="s">
        <v>87</v>
      </c>
      <c r="F31" s="2">
        <v>2</v>
      </c>
      <c r="G31">
        <v>1</v>
      </c>
      <c r="H31" t="s">
        <v>91</v>
      </c>
      <c r="I31" s="1">
        <v>27.33</v>
      </c>
      <c r="L31" t="str">
        <f>A40</f>
        <v>D03</v>
      </c>
      <c r="M31" t="str">
        <f t="shared" ref="M31" si="90">B40</f>
        <v>SYBR</v>
      </c>
      <c r="N31" t="str">
        <f t="shared" ref="N31" si="91">C40</f>
        <v>HCT116</v>
      </c>
      <c r="O31" t="str">
        <f t="shared" ref="O31" si="92">D40</f>
        <v>WT</v>
      </c>
      <c r="P31" t="str">
        <f t="shared" ref="P31" si="93">E40</f>
        <v>200 ng/ml dox</v>
      </c>
      <c r="Q31">
        <f t="shared" ref="Q31" si="94">F40</f>
        <v>1</v>
      </c>
      <c r="R31">
        <f t="shared" ref="R31" si="95">G40</f>
        <v>2</v>
      </c>
      <c r="S31" t="str">
        <f t="shared" ref="S31" si="96">H40</f>
        <v>miR34a HG</v>
      </c>
      <c r="T31">
        <f t="shared" ref="T31" si="97">I40</f>
        <v>26.46</v>
      </c>
      <c r="U31" s="4"/>
      <c r="V31" s="4"/>
      <c r="W31" s="4"/>
      <c r="X31" s="4"/>
      <c r="Y31" s="3"/>
    </row>
    <row r="32" spans="1:40" x14ac:dyDescent="0.25">
      <c r="A32" t="s">
        <v>42</v>
      </c>
      <c r="B32" t="s">
        <v>12</v>
      </c>
      <c r="C32" t="s">
        <v>84</v>
      </c>
      <c r="D32" s="1" t="s">
        <v>85</v>
      </c>
      <c r="E32" s="2" t="s">
        <v>88</v>
      </c>
      <c r="F32" s="2">
        <v>2</v>
      </c>
      <c r="G32">
        <v>1</v>
      </c>
      <c r="H32" t="s">
        <v>91</v>
      </c>
      <c r="I32" s="2">
        <v>26.94</v>
      </c>
      <c r="L32" t="str">
        <f>A29</f>
        <v>C04</v>
      </c>
      <c r="M32" t="str">
        <f t="shared" ref="M32" si="98">B29</f>
        <v>SYBR</v>
      </c>
      <c r="N32" t="str">
        <f t="shared" ref="N32" si="99">C29</f>
        <v>HCT116</v>
      </c>
      <c r="O32" t="str">
        <f t="shared" ref="O32" si="100">D29</f>
        <v>WT</v>
      </c>
      <c r="P32" t="str">
        <f t="shared" ref="P32" si="101">E29</f>
        <v>500 ng/ml dox</v>
      </c>
      <c r="Q32">
        <f t="shared" ref="Q32" si="102">F29</f>
        <v>1</v>
      </c>
      <c r="R32">
        <f t="shared" ref="R32" si="103">G29</f>
        <v>1</v>
      </c>
      <c r="S32" t="str">
        <f t="shared" ref="S32" si="104">H29</f>
        <v>miR34a HG</v>
      </c>
      <c r="T32">
        <f t="shared" ref="T32" si="105">I29</f>
        <v>27.34</v>
      </c>
      <c r="U32" s="4">
        <f t="shared" ref="U32" si="106">AVERAGE(T32:T33)</f>
        <v>27.324999999999999</v>
      </c>
      <c r="V32" s="4">
        <f t="shared" ref="V32" si="107">T32-T33</f>
        <v>3.0000000000001137E-2</v>
      </c>
      <c r="W32" s="4">
        <f t="shared" ref="W32" si="108">U32-U8</f>
        <v>7.82</v>
      </c>
      <c r="X32" s="4">
        <f t="shared" ref="X32" si="109">2^-W32</f>
        <v>4.4253276769367121E-3</v>
      </c>
      <c r="Y32" s="3">
        <f>X32/X26</f>
        <v>15.348225909204199</v>
      </c>
    </row>
    <row r="33" spans="1:40" x14ac:dyDescent="0.25">
      <c r="A33" t="s">
        <v>43</v>
      </c>
      <c r="B33" t="s">
        <v>12</v>
      </c>
      <c r="C33" t="s">
        <v>84</v>
      </c>
      <c r="D33" s="1" t="s">
        <v>85</v>
      </c>
      <c r="E33" s="2" t="s">
        <v>89</v>
      </c>
      <c r="F33" s="2">
        <v>2</v>
      </c>
      <c r="G33">
        <v>1</v>
      </c>
      <c r="H33" t="s">
        <v>91</v>
      </c>
      <c r="I33" s="1">
        <v>27.07</v>
      </c>
      <c r="L33" t="str">
        <f>A41</f>
        <v>D04</v>
      </c>
      <c r="M33" t="str">
        <f t="shared" ref="M33" si="110">B41</f>
        <v>SYBR</v>
      </c>
      <c r="N33" t="str">
        <f t="shared" ref="N33" si="111">C41</f>
        <v>HCT116</v>
      </c>
      <c r="O33" t="str">
        <f t="shared" ref="O33" si="112">D41</f>
        <v>WT</v>
      </c>
      <c r="P33" t="str">
        <f t="shared" ref="P33" si="113">E41</f>
        <v>500 ng/ml dox</v>
      </c>
      <c r="Q33">
        <f t="shared" ref="Q33" si="114">F41</f>
        <v>1</v>
      </c>
      <c r="R33">
        <f t="shared" ref="R33" si="115">G41</f>
        <v>2</v>
      </c>
      <c r="S33" t="str">
        <f t="shared" ref="S33" si="116">H41</f>
        <v>miR34a HG</v>
      </c>
      <c r="T33">
        <f t="shared" ref="T33" si="117">I41</f>
        <v>27.31</v>
      </c>
      <c r="U33" s="4"/>
      <c r="V33" s="4"/>
      <c r="W33" s="4"/>
      <c r="X33" s="4"/>
      <c r="Y33" s="3"/>
    </row>
    <row r="34" spans="1:40" x14ac:dyDescent="0.25">
      <c r="A34" t="s">
        <v>44</v>
      </c>
      <c r="B34" t="s">
        <v>12</v>
      </c>
      <c r="C34" t="s">
        <v>84</v>
      </c>
      <c r="D34" s="1" t="s">
        <v>85</v>
      </c>
      <c r="E34" s="2" t="s">
        <v>86</v>
      </c>
      <c r="F34" s="2">
        <v>3</v>
      </c>
      <c r="G34">
        <v>1</v>
      </c>
      <c r="H34" t="s">
        <v>91</v>
      </c>
      <c r="I34" s="1">
        <v>29.34</v>
      </c>
      <c r="L34" t="str">
        <f>A30</f>
        <v>C05</v>
      </c>
      <c r="M34" t="str">
        <f t="shared" ref="M34" si="118">B30</f>
        <v>SYBR</v>
      </c>
      <c r="N34" t="str">
        <f t="shared" ref="N34" si="119">C30</f>
        <v>HCT116</v>
      </c>
      <c r="O34" t="str">
        <f t="shared" ref="O34" si="120">D30</f>
        <v>WT</v>
      </c>
      <c r="P34" t="str">
        <f t="shared" ref="P34" si="121">E30</f>
        <v>Untreated</v>
      </c>
      <c r="Q34">
        <f t="shared" ref="Q34" si="122">F30</f>
        <v>2</v>
      </c>
      <c r="R34">
        <f t="shared" ref="R34" si="123">G30</f>
        <v>1</v>
      </c>
      <c r="S34" t="str">
        <f t="shared" ref="S34" si="124">H30</f>
        <v>miR34a HG</v>
      </c>
      <c r="T34">
        <f t="shared" ref="T34" si="125">I30</f>
        <v>29.17</v>
      </c>
      <c r="U34" s="4">
        <f t="shared" ref="U34" si="126">AVERAGE(T34:T35)</f>
        <v>29.105</v>
      </c>
      <c r="V34" s="4">
        <f t="shared" ref="V34" si="127">T34-T35</f>
        <v>0.13000000000000256</v>
      </c>
      <c r="W34" s="4">
        <f t="shared" ref="W34" si="128">U34-U10</f>
        <v>11.895</v>
      </c>
      <c r="X34" s="4">
        <f t="shared" ref="X34" si="129">2^-W34</f>
        <v>2.6257187267025845E-4</v>
      </c>
      <c r="Y34" s="3">
        <f>X34/X34</f>
        <v>1</v>
      </c>
    </row>
    <row r="35" spans="1:40" x14ac:dyDescent="0.25">
      <c r="A35" t="s">
        <v>45</v>
      </c>
      <c r="B35" t="s">
        <v>12</v>
      </c>
      <c r="C35" t="s">
        <v>84</v>
      </c>
      <c r="D35" s="1" t="s">
        <v>85</v>
      </c>
      <c r="E35" s="2" t="s">
        <v>87</v>
      </c>
      <c r="F35" s="2">
        <v>3</v>
      </c>
      <c r="G35">
        <v>1</v>
      </c>
      <c r="H35" t="s">
        <v>91</v>
      </c>
      <c r="I35" s="1">
        <v>27.62</v>
      </c>
      <c r="L35" t="str">
        <f>A42</f>
        <v>D05</v>
      </c>
      <c r="M35" t="str">
        <f t="shared" ref="M35" si="130">B42</f>
        <v>SYBR</v>
      </c>
      <c r="N35" t="str">
        <f t="shared" ref="N35" si="131">C42</f>
        <v>HCT116</v>
      </c>
      <c r="O35" t="str">
        <f t="shared" ref="O35" si="132">D42</f>
        <v>WT</v>
      </c>
      <c r="P35" t="str">
        <f t="shared" ref="P35" si="133">E42</f>
        <v>Untreated</v>
      </c>
      <c r="Q35">
        <f t="shared" ref="Q35" si="134">F42</f>
        <v>2</v>
      </c>
      <c r="R35">
        <f t="shared" ref="R35" si="135">G42</f>
        <v>2</v>
      </c>
      <c r="S35" t="str">
        <f t="shared" ref="S35" si="136">H42</f>
        <v>miR34a HG</v>
      </c>
      <c r="T35">
        <f t="shared" ref="T35" si="137">I42</f>
        <v>29.04</v>
      </c>
      <c r="U35" s="4"/>
      <c r="V35" s="4"/>
      <c r="W35" s="4"/>
      <c r="X35" s="4"/>
      <c r="Y35" s="3"/>
    </row>
    <row r="36" spans="1:40" x14ac:dyDescent="0.25">
      <c r="A36" t="s">
        <v>46</v>
      </c>
      <c r="B36" t="s">
        <v>12</v>
      </c>
      <c r="C36" t="s">
        <v>84</v>
      </c>
      <c r="D36" s="1" t="s">
        <v>85</v>
      </c>
      <c r="E36" s="2" t="s">
        <v>88</v>
      </c>
      <c r="F36" s="2">
        <v>3</v>
      </c>
      <c r="G36">
        <v>1</v>
      </c>
      <c r="H36" t="s">
        <v>91</v>
      </c>
      <c r="I36" s="1">
        <v>27.34</v>
      </c>
      <c r="L36" t="str">
        <f>A31</f>
        <v>C06</v>
      </c>
      <c r="M36" t="str">
        <f t="shared" ref="M36" si="138">B31</f>
        <v>SYBR</v>
      </c>
      <c r="N36" t="str">
        <f t="shared" ref="N36" si="139">C31</f>
        <v>HCT116</v>
      </c>
      <c r="O36" t="str">
        <f t="shared" ref="O36" si="140">D31</f>
        <v>WT</v>
      </c>
      <c r="P36" t="str">
        <f t="shared" ref="P36" si="141">E31</f>
        <v>100 ng/ml dox</v>
      </c>
      <c r="Q36">
        <f t="shared" ref="Q36" si="142">F31</f>
        <v>2</v>
      </c>
      <c r="R36">
        <f t="shared" ref="R36" si="143">G31</f>
        <v>1</v>
      </c>
      <c r="S36" t="str">
        <f t="shared" ref="S36" si="144">H31</f>
        <v>miR34a HG</v>
      </c>
      <c r="T36">
        <f t="shared" ref="T36" si="145">I31</f>
        <v>27.33</v>
      </c>
      <c r="U36" s="4">
        <f t="shared" ref="U36" si="146">AVERAGE(T36:T37)</f>
        <v>27.195</v>
      </c>
      <c r="V36" s="4">
        <f t="shared" ref="V36" si="147">T36-T37</f>
        <v>0.26999999999999957</v>
      </c>
      <c r="W36" s="4">
        <f t="shared" ref="W36" si="148">U36-U12</f>
        <v>9.5749999999999993</v>
      </c>
      <c r="X36" s="4">
        <f t="shared" ref="X36" si="149">2^-W36</f>
        <v>1.3111059597463526E-3</v>
      </c>
      <c r="Y36" s="3">
        <f>X36/X34</f>
        <v>4.993322195606452</v>
      </c>
    </row>
    <row r="37" spans="1:40" x14ac:dyDescent="0.25">
      <c r="A37" t="s">
        <v>47</v>
      </c>
      <c r="B37" t="s">
        <v>12</v>
      </c>
      <c r="C37" t="s">
        <v>84</v>
      </c>
      <c r="D37" s="1" t="s">
        <v>85</v>
      </c>
      <c r="E37" s="2" t="s">
        <v>89</v>
      </c>
      <c r="F37" s="2">
        <v>3</v>
      </c>
      <c r="G37">
        <v>1</v>
      </c>
      <c r="H37" t="s">
        <v>91</v>
      </c>
      <c r="I37" s="2">
        <v>27.64</v>
      </c>
      <c r="L37" t="str">
        <f>A43</f>
        <v>D06</v>
      </c>
      <c r="M37" t="str">
        <f t="shared" ref="M37" si="150">B43</f>
        <v>SYBR</v>
      </c>
      <c r="N37" t="str">
        <f t="shared" ref="N37" si="151">C43</f>
        <v>HCT116</v>
      </c>
      <c r="O37" t="str">
        <f t="shared" ref="O37" si="152">D43</f>
        <v>WT</v>
      </c>
      <c r="P37" t="str">
        <f t="shared" ref="P37" si="153">E43</f>
        <v>100 ng/ml dox</v>
      </c>
      <c r="Q37">
        <f t="shared" ref="Q37" si="154">F43</f>
        <v>2</v>
      </c>
      <c r="R37">
        <f t="shared" ref="R37" si="155">G43</f>
        <v>2</v>
      </c>
      <c r="S37" t="str">
        <f t="shared" ref="S37" si="156">H43</f>
        <v>miR34a HG</v>
      </c>
      <c r="T37">
        <f t="shared" ref="T37" si="157">I43</f>
        <v>27.06</v>
      </c>
      <c r="U37" s="4"/>
      <c r="V37" s="4"/>
      <c r="W37" s="4"/>
      <c r="X37" s="4"/>
      <c r="Y37" s="3"/>
      <c r="AC37" t="s">
        <v>105</v>
      </c>
      <c r="AD37" t="s">
        <v>86</v>
      </c>
      <c r="AE37" t="s">
        <v>97</v>
      </c>
      <c r="AF37" t="s">
        <v>98</v>
      </c>
      <c r="AG37" t="s">
        <v>99</v>
      </c>
      <c r="AJ37" t="s">
        <v>105</v>
      </c>
      <c r="AK37" t="s">
        <v>86</v>
      </c>
      <c r="AL37" t="s">
        <v>97</v>
      </c>
      <c r="AM37" t="s">
        <v>98</v>
      </c>
      <c r="AN37" t="s">
        <v>99</v>
      </c>
    </row>
    <row r="38" spans="1:40" x14ac:dyDescent="0.25">
      <c r="A38" t="s">
        <v>48</v>
      </c>
      <c r="B38" t="s">
        <v>12</v>
      </c>
      <c r="C38" t="s">
        <v>84</v>
      </c>
      <c r="D38" s="1" t="s">
        <v>85</v>
      </c>
      <c r="E38" s="2" t="s">
        <v>86</v>
      </c>
      <c r="F38" s="2">
        <v>1</v>
      </c>
      <c r="G38">
        <v>2</v>
      </c>
      <c r="H38" t="s">
        <v>91</v>
      </c>
      <c r="I38" s="1">
        <v>28.95</v>
      </c>
      <c r="L38" t="str">
        <f>A32</f>
        <v>C07</v>
      </c>
      <c r="M38" t="str">
        <f t="shared" ref="M38" si="158">B32</f>
        <v>SYBR</v>
      </c>
      <c r="N38" t="str">
        <f t="shared" ref="N38" si="159">C32</f>
        <v>HCT116</v>
      </c>
      <c r="O38" t="str">
        <f t="shared" ref="O38" si="160">D32</f>
        <v>WT</v>
      </c>
      <c r="P38" t="str">
        <f t="shared" ref="P38" si="161">E32</f>
        <v>200 ng/ml dox</v>
      </c>
      <c r="Q38">
        <f t="shared" ref="Q38" si="162">F32</f>
        <v>2</v>
      </c>
      <c r="R38">
        <f t="shared" ref="R38" si="163">G32</f>
        <v>1</v>
      </c>
      <c r="S38" t="str">
        <f t="shared" ref="S38" si="164">H32</f>
        <v>miR34a HG</v>
      </c>
      <c r="T38">
        <f t="shared" ref="T38" si="165">I32</f>
        <v>26.94</v>
      </c>
      <c r="U38" s="4">
        <f t="shared" ref="U38" si="166">AVERAGE(T38:T39)</f>
        <v>26.805</v>
      </c>
      <c r="V38" s="4">
        <f t="shared" ref="V38" si="167">T38-T39</f>
        <v>0.26999999999999957</v>
      </c>
      <c r="W38" s="4">
        <f t="shared" ref="W38" si="168">U38-U14</f>
        <v>9.2949999999999982</v>
      </c>
      <c r="X38" s="4">
        <f t="shared" ref="X38" si="169">2^-W38</f>
        <v>1.59193814922388E-3</v>
      </c>
      <c r="Y38" s="3">
        <f>X38/X34</f>
        <v>6.0628662660415991</v>
      </c>
      <c r="AC38" t="s">
        <v>100</v>
      </c>
      <c r="AD38">
        <f>Y50</f>
        <v>1</v>
      </c>
      <c r="AE38">
        <f>Y52</f>
        <v>3.8637453156993811</v>
      </c>
      <c r="AF38">
        <f>Y54</f>
        <v>5.6962007823882956</v>
      </c>
      <c r="AG38">
        <f>Y56</f>
        <v>16.564238781462009</v>
      </c>
      <c r="AK38">
        <f>AVERAGE(AD38:AD40)</f>
        <v>1</v>
      </c>
      <c r="AL38">
        <f t="shared" ref="AL38:AN38" si="170">AVERAGE(AE38:AE40)</f>
        <v>5.8747917828256258</v>
      </c>
      <c r="AM38">
        <f t="shared" si="170"/>
        <v>6.9872295370184219</v>
      </c>
      <c r="AN38">
        <f t="shared" si="170"/>
        <v>22.723620770046733</v>
      </c>
    </row>
    <row r="39" spans="1:40" x14ac:dyDescent="0.25">
      <c r="A39" t="s">
        <v>49</v>
      </c>
      <c r="B39" t="s">
        <v>12</v>
      </c>
      <c r="C39" t="s">
        <v>84</v>
      </c>
      <c r="D39" s="1" t="s">
        <v>85</v>
      </c>
      <c r="E39" s="2" t="s">
        <v>87</v>
      </c>
      <c r="F39" s="2">
        <v>1</v>
      </c>
      <c r="G39">
        <v>2</v>
      </c>
      <c r="H39" t="s">
        <v>91</v>
      </c>
      <c r="I39" s="1">
        <v>26.91</v>
      </c>
      <c r="L39" t="str">
        <f>A44</f>
        <v>D07</v>
      </c>
      <c r="M39" t="str">
        <f t="shared" ref="M39" si="171">B44</f>
        <v>SYBR</v>
      </c>
      <c r="N39" t="str">
        <f t="shared" ref="N39" si="172">C44</f>
        <v>HCT116</v>
      </c>
      <c r="O39" t="str">
        <f t="shared" ref="O39" si="173">D44</f>
        <v>WT</v>
      </c>
      <c r="P39" t="str">
        <f t="shared" ref="P39" si="174">E44</f>
        <v>200 ng/ml dox</v>
      </c>
      <c r="Q39">
        <f t="shared" ref="Q39" si="175">F44</f>
        <v>2</v>
      </c>
      <c r="R39">
        <f t="shared" ref="R39" si="176">G44</f>
        <v>2</v>
      </c>
      <c r="S39" t="str">
        <f t="shared" ref="S39" si="177">H44</f>
        <v>miR34a HG</v>
      </c>
      <c r="T39">
        <f t="shared" ref="T39" si="178">I44</f>
        <v>26.67</v>
      </c>
      <c r="U39" s="4"/>
      <c r="V39" s="4"/>
      <c r="W39" s="4"/>
      <c r="X39" s="4"/>
      <c r="Y39" s="3"/>
      <c r="AC39" t="s">
        <v>101</v>
      </c>
      <c r="AD39">
        <f>Y58</f>
        <v>1</v>
      </c>
      <c r="AE39">
        <f>Y60</f>
        <v>7.9447399634962741</v>
      </c>
      <c r="AF39">
        <f>Y62</f>
        <v>8.5149614596268499</v>
      </c>
      <c r="AG39">
        <f>Y64</f>
        <v>30.273844695219019</v>
      </c>
      <c r="AJ39" t="s">
        <v>102</v>
      </c>
      <c r="AK39">
        <f>_xlfn.STDEV.S(AD38:AD40)</f>
        <v>0</v>
      </c>
      <c r="AL39">
        <f t="shared" ref="AL39:AN39" si="179">_xlfn.STDEV.S(AE38:AE40)</f>
        <v>2.0411348284056552</v>
      </c>
      <c r="AM39">
        <f t="shared" si="179"/>
        <v>1.4242100375944649</v>
      </c>
      <c r="AN39">
        <f t="shared" si="179"/>
        <v>6.9598243186921218</v>
      </c>
    </row>
    <row r="40" spans="1:40" x14ac:dyDescent="0.25">
      <c r="A40" t="s">
        <v>50</v>
      </c>
      <c r="B40" t="s">
        <v>12</v>
      </c>
      <c r="C40" t="s">
        <v>84</v>
      </c>
      <c r="D40" s="1" t="s">
        <v>85</v>
      </c>
      <c r="E40" s="2" t="s">
        <v>88</v>
      </c>
      <c r="F40" s="2">
        <v>1</v>
      </c>
      <c r="G40">
        <v>2</v>
      </c>
      <c r="H40" t="s">
        <v>91</v>
      </c>
      <c r="I40" s="1">
        <v>26.46</v>
      </c>
      <c r="L40" t="str">
        <f>A33</f>
        <v>C08</v>
      </c>
      <c r="M40" t="str">
        <f t="shared" ref="M40" si="180">B33</f>
        <v>SYBR</v>
      </c>
      <c r="N40" t="str">
        <f t="shared" ref="N40" si="181">C33</f>
        <v>HCT116</v>
      </c>
      <c r="O40" t="str">
        <f t="shared" ref="O40" si="182">D33</f>
        <v>WT</v>
      </c>
      <c r="P40" t="str">
        <f t="shared" ref="P40" si="183">E33</f>
        <v>500 ng/ml dox</v>
      </c>
      <c r="Q40">
        <f t="shared" ref="Q40" si="184">F33</f>
        <v>2</v>
      </c>
      <c r="R40">
        <f t="shared" ref="R40" si="185">G33</f>
        <v>1</v>
      </c>
      <c r="S40" t="str">
        <f t="shared" ref="S40" si="186">H33</f>
        <v>miR34a HG</v>
      </c>
      <c r="T40">
        <f t="shared" ref="T40" si="187">I33</f>
        <v>27.07</v>
      </c>
      <c r="U40" s="4">
        <f t="shared" ref="U40" si="188">AVERAGE(T40:T41)</f>
        <v>26.91</v>
      </c>
      <c r="V40" s="4">
        <f t="shared" ref="V40" si="189">T40-T41</f>
        <v>0.32000000000000028</v>
      </c>
      <c r="W40" s="4">
        <f t="shared" ref="W40" si="190">U40-U16</f>
        <v>7.6949999999999967</v>
      </c>
      <c r="X40" s="4">
        <f t="shared" ref="X40" si="191">2^-W40</f>
        <v>4.8258540512770799E-3</v>
      </c>
      <c r="Y40" s="3">
        <f>X40/X34</f>
        <v>18.379173679952601</v>
      </c>
      <c r="AC40" t="s">
        <v>103</v>
      </c>
      <c r="AD40">
        <f>Y66</f>
        <v>1</v>
      </c>
      <c r="AE40">
        <f>Y68</f>
        <v>5.8158900692812239</v>
      </c>
      <c r="AF40">
        <f>Y70</f>
        <v>6.7505263690401218</v>
      </c>
      <c r="AG40">
        <f>Y72</f>
        <v>21.332778833459166</v>
      </c>
      <c r="AJ40" t="s">
        <v>104</v>
      </c>
      <c r="AK40">
        <f>AK39/SQRT(3)</f>
        <v>0</v>
      </c>
      <c r="AL40">
        <f t="shared" ref="AL40:AN40" si="192">AL39/SQRT(3)</f>
        <v>1.1784497426323257</v>
      </c>
      <c r="AM40">
        <f t="shared" si="192"/>
        <v>0.82226804858773139</v>
      </c>
      <c r="AN40">
        <f t="shared" si="192"/>
        <v>4.0182564439094008</v>
      </c>
    </row>
    <row r="41" spans="1:40" x14ac:dyDescent="0.25">
      <c r="A41" t="s">
        <v>51</v>
      </c>
      <c r="B41" t="s">
        <v>12</v>
      </c>
      <c r="C41" t="s">
        <v>84</v>
      </c>
      <c r="D41" s="1" t="s">
        <v>85</v>
      </c>
      <c r="E41" s="2" t="s">
        <v>89</v>
      </c>
      <c r="F41" s="2">
        <v>1</v>
      </c>
      <c r="G41">
        <v>2</v>
      </c>
      <c r="H41" t="s">
        <v>91</v>
      </c>
      <c r="I41" s="1">
        <v>27.31</v>
      </c>
      <c r="L41" t="str">
        <f>A45</f>
        <v>D08</v>
      </c>
      <c r="M41" t="str">
        <f t="shared" ref="M41" si="193">B45</f>
        <v>SYBR</v>
      </c>
      <c r="N41" t="str">
        <f t="shared" ref="N41" si="194">C45</f>
        <v>HCT116</v>
      </c>
      <c r="O41" t="str">
        <f t="shared" ref="O41" si="195">D45</f>
        <v>WT</v>
      </c>
      <c r="P41" t="str">
        <f t="shared" ref="P41" si="196">E45</f>
        <v>500 ng/ml dox</v>
      </c>
      <c r="Q41">
        <f t="shared" ref="Q41" si="197">F45</f>
        <v>2</v>
      </c>
      <c r="R41">
        <f t="shared" ref="R41" si="198">G45</f>
        <v>2</v>
      </c>
      <c r="S41" t="str">
        <f t="shared" ref="S41" si="199">H45</f>
        <v>miR34a HG</v>
      </c>
      <c r="T41">
        <f t="shared" ref="T41" si="200">I45</f>
        <v>26.75</v>
      </c>
      <c r="U41" s="4"/>
      <c r="V41" s="4"/>
      <c r="W41" s="4"/>
      <c r="X41" s="4"/>
      <c r="Y41" s="3"/>
    </row>
    <row r="42" spans="1:40" x14ac:dyDescent="0.25">
      <c r="A42" t="s">
        <v>52</v>
      </c>
      <c r="B42" t="s">
        <v>12</v>
      </c>
      <c r="C42" t="s">
        <v>84</v>
      </c>
      <c r="D42" s="1" t="s">
        <v>85</v>
      </c>
      <c r="E42" s="2" t="s">
        <v>86</v>
      </c>
      <c r="F42" s="2">
        <v>2</v>
      </c>
      <c r="G42">
        <v>2</v>
      </c>
      <c r="H42" t="s">
        <v>91</v>
      </c>
      <c r="I42" s="1">
        <v>29.04</v>
      </c>
      <c r="L42" t="str">
        <f>A34</f>
        <v>C09</v>
      </c>
      <c r="M42" t="str">
        <f t="shared" ref="M42" si="201">B34</f>
        <v>SYBR</v>
      </c>
      <c r="N42" t="str">
        <f t="shared" ref="N42" si="202">C34</f>
        <v>HCT116</v>
      </c>
      <c r="O42" t="str">
        <f t="shared" ref="O42" si="203">D34</f>
        <v>WT</v>
      </c>
      <c r="P42" t="str">
        <f t="shared" ref="P42" si="204">E34</f>
        <v>Untreated</v>
      </c>
      <c r="Q42">
        <f t="shared" ref="Q42" si="205">F34</f>
        <v>3</v>
      </c>
      <c r="R42">
        <f t="shared" ref="R42" si="206">G34</f>
        <v>1</v>
      </c>
      <c r="S42" t="str">
        <f t="shared" ref="S42" si="207">H34</f>
        <v>miR34a HG</v>
      </c>
      <c r="T42">
        <f t="shared" ref="T42" si="208">I34</f>
        <v>29.34</v>
      </c>
      <c r="U42" s="4">
        <f t="shared" ref="U42" si="209">AVERAGE(T42:T43)</f>
        <v>29.375</v>
      </c>
      <c r="V42" s="4">
        <f t="shared" ref="V42" si="210">T42-T43</f>
        <v>-7.0000000000000284E-2</v>
      </c>
      <c r="W42" s="4">
        <f t="shared" ref="W42" si="211">U42-U18</f>
        <v>11.744999999999997</v>
      </c>
      <c r="X42" s="4">
        <f t="shared" ref="X42" si="212">2^-W42</f>
        <v>2.9134173413860448E-4</v>
      </c>
      <c r="Y42" s="3">
        <f>X42/X42</f>
        <v>1</v>
      </c>
    </row>
    <row r="43" spans="1:40" x14ac:dyDescent="0.25">
      <c r="A43" t="s">
        <v>53</v>
      </c>
      <c r="B43" t="s">
        <v>12</v>
      </c>
      <c r="C43" t="s">
        <v>84</v>
      </c>
      <c r="D43" s="1" t="s">
        <v>85</v>
      </c>
      <c r="E43" s="2" t="s">
        <v>87</v>
      </c>
      <c r="F43" s="2">
        <v>2</v>
      </c>
      <c r="G43">
        <v>2</v>
      </c>
      <c r="H43" t="s">
        <v>91</v>
      </c>
      <c r="I43" s="1">
        <v>27.06</v>
      </c>
      <c r="L43" t="str">
        <f>A46</f>
        <v>D09</v>
      </c>
      <c r="M43" t="str">
        <f t="shared" ref="M43" si="213">B46</f>
        <v>SYBR</v>
      </c>
      <c r="N43" t="str">
        <f t="shared" ref="N43" si="214">C46</f>
        <v>HCT116</v>
      </c>
      <c r="O43" t="str">
        <f t="shared" ref="O43" si="215">D46</f>
        <v>WT</v>
      </c>
      <c r="P43" t="str">
        <f t="shared" ref="P43" si="216">E46</f>
        <v>Untreated</v>
      </c>
      <c r="Q43">
        <f t="shared" ref="Q43" si="217">F46</f>
        <v>3</v>
      </c>
      <c r="R43">
        <f t="shared" ref="R43" si="218">G46</f>
        <v>2</v>
      </c>
      <c r="S43" t="str">
        <f t="shared" ref="S43" si="219">H46</f>
        <v>miR34a HG</v>
      </c>
      <c r="T43">
        <f t="shared" ref="T43" si="220">I46</f>
        <v>29.41</v>
      </c>
      <c r="U43" s="4"/>
      <c r="V43" s="4"/>
      <c r="W43" s="4"/>
      <c r="X43" s="4"/>
      <c r="Y43" s="3"/>
    </row>
    <row r="44" spans="1:40" x14ac:dyDescent="0.25">
      <c r="A44" t="s">
        <v>54</v>
      </c>
      <c r="B44" t="s">
        <v>12</v>
      </c>
      <c r="C44" t="s">
        <v>84</v>
      </c>
      <c r="D44" s="1" t="s">
        <v>85</v>
      </c>
      <c r="E44" s="2" t="s">
        <v>88</v>
      </c>
      <c r="F44" s="2">
        <v>2</v>
      </c>
      <c r="G44">
        <v>2</v>
      </c>
      <c r="H44" t="s">
        <v>91</v>
      </c>
      <c r="I44" s="2">
        <v>26.67</v>
      </c>
      <c r="L44" t="str">
        <f>A35</f>
        <v>C10</v>
      </c>
      <c r="M44" t="str">
        <f t="shared" ref="M44" si="221">B35</f>
        <v>SYBR</v>
      </c>
      <c r="N44" t="str">
        <f t="shared" ref="N44" si="222">C35</f>
        <v>HCT116</v>
      </c>
      <c r="O44" t="str">
        <f t="shared" ref="O44" si="223">D35</f>
        <v>WT</v>
      </c>
      <c r="P44" t="str">
        <f t="shared" ref="P44" si="224">E35</f>
        <v>100 ng/ml dox</v>
      </c>
      <c r="Q44">
        <f t="shared" ref="Q44" si="225">F35</f>
        <v>3</v>
      </c>
      <c r="R44">
        <f t="shared" ref="R44" si="226">G35</f>
        <v>1</v>
      </c>
      <c r="S44" t="str">
        <f t="shared" ref="S44" si="227">H35</f>
        <v>miR34a HG</v>
      </c>
      <c r="T44">
        <f t="shared" ref="T44" si="228">I35</f>
        <v>27.62</v>
      </c>
      <c r="U44" s="4">
        <f t="shared" ref="U44" si="229">AVERAGE(T44:T45)</f>
        <v>27.47</v>
      </c>
      <c r="V44" s="4">
        <f t="shared" ref="V44" si="230">T44-T45</f>
        <v>0.30000000000000071</v>
      </c>
      <c r="W44" s="4">
        <f t="shared" ref="W44" si="231">U44-U20</f>
        <v>9.3249999999999993</v>
      </c>
      <c r="X44" s="4">
        <f t="shared" ref="X44" si="232">2^-W44</f>
        <v>1.5591765358528328E-3</v>
      </c>
      <c r="Y44" s="3">
        <f>X44/X42</f>
        <v>5.3517102191444419</v>
      </c>
    </row>
    <row r="45" spans="1:40" x14ac:dyDescent="0.25">
      <c r="A45" t="s">
        <v>55</v>
      </c>
      <c r="B45" t="s">
        <v>12</v>
      </c>
      <c r="C45" t="s">
        <v>84</v>
      </c>
      <c r="D45" s="1" t="s">
        <v>85</v>
      </c>
      <c r="E45" s="2" t="s">
        <v>89</v>
      </c>
      <c r="F45" s="2">
        <v>2</v>
      </c>
      <c r="G45">
        <v>2</v>
      </c>
      <c r="H45" t="s">
        <v>91</v>
      </c>
      <c r="I45" s="1">
        <v>26.75</v>
      </c>
      <c r="L45" t="str">
        <f>A47</f>
        <v>D10</v>
      </c>
      <c r="M45" t="str">
        <f t="shared" ref="M45" si="233">B47</f>
        <v>SYBR</v>
      </c>
      <c r="N45" t="str">
        <f t="shared" ref="N45" si="234">C47</f>
        <v>HCT116</v>
      </c>
      <c r="O45" t="str">
        <f t="shared" ref="O45" si="235">D47</f>
        <v>WT</v>
      </c>
      <c r="P45" t="str">
        <f t="shared" ref="P45" si="236">E47</f>
        <v>100 ng/ml dox</v>
      </c>
      <c r="Q45">
        <f t="shared" ref="Q45" si="237">F47</f>
        <v>3</v>
      </c>
      <c r="R45">
        <f t="shared" ref="R45" si="238">G47</f>
        <v>2</v>
      </c>
      <c r="S45" t="str">
        <f t="shared" ref="S45" si="239">H47</f>
        <v>miR34a HG</v>
      </c>
      <c r="T45">
        <f t="shared" ref="T45" si="240">I47</f>
        <v>27.32</v>
      </c>
      <c r="U45" s="4"/>
      <c r="V45" s="4"/>
      <c r="W45" s="4"/>
      <c r="X45" s="4"/>
      <c r="Y45" s="3"/>
    </row>
    <row r="46" spans="1:40" x14ac:dyDescent="0.25">
      <c r="A46" t="s">
        <v>56</v>
      </c>
      <c r="B46" t="s">
        <v>12</v>
      </c>
      <c r="C46" t="s">
        <v>84</v>
      </c>
      <c r="D46" s="1" t="s">
        <v>85</v>
      </c>
      <c r="E46" s="2" t="s">
        <v>86</v>
      </c>
      <c r="F46" s="2">
        <v>3</v>
      </c>
      <c r="G46">
        <v>2</v>
      </c>
      <c r="H46" t="s">
        <v>91</v>
      </c>
      <c r="I46" s="1">
        <v>29.41</v>
      </c>
      <c r="L46" t="str">
        <f>A36</f>
        <v>C11</v>
      </c>
      <c r="M46" t="str">
        <f t="shared" ref="M46" si="241">B36</f>
        <v>SYBR</v>
      </c>
      <c r="N46" t="str">
        <f t="shared" ref="N46" si="242">C36</f>
        <v>HCT116</v>
      </c>
      <c r="O46" t="str">
        <f t="shared" ref="O46" si="243">D36</f>
        <v>WT</v>
      </c>
      <c r="P46" t="str">
        <f t="shared" ref="P46" si="244">E36</f>
        <v>200 ng/ml dox</v>
      </c>
      <c r="Q46">
        <f t="shared" ref="Q46" si="245">F36</f>
        <v>3</v>
      </c>
      <c r="R46">
        <f t="shared" ref="R46" si="246">G36</f>
        <v>1</v>
      </c>
      <c r="S46" t="str">
        <f t="shared" ref="S46" si="247">H36</f>
        <v>miR34a HG</v>
      </c>
      <c r="T46">
        <f t="shared" ref="T46" si="248">I36</f>
        <v>27.34</v>
      </c>
      <c r="U46" s="4">
        <f t="shared" ref="U46" si="249">AVERAGE(T46:T47)</f>
        <v>27.175000000000001</v>
      </c>
      <c r="V46" s="4">
        <f t="shared" ref="V46" si="250">T46-T47</f>
        <v>0.32999999999999829</v>
      </c>
      <c r="W46" s="4">
        <f t="shared" ref="W46" si="251">U46-U22</f>
        <v>9.3300000000000018</v>
      </c>
      <c r="X46" s="4">
        <f t="shared" ref="X46" si="252">2^-W46</f>
        <v>1.5537821948338245E-3</v>
      </c>
      <c r="Y46" s="3">
        <f>X46/X42</f>
        <v>5.3331947083647817</v>
      </c>
    </row>
    <row r="47" spans="1:40" x14ac:dyDescent="0.25">
      <c r="A47" t="s">
        <v>57</v>
      </c>
      <c r="B47" t="s">
        <v>12</v>
      </c>
      <c r="C47" t="s">
        <v>84</v>
      </c>
      <c r="D47" s="1" t="s">
        <v>85</v>
      </c>
      <c r="E47" s="2" t="s">
        <v>87</v>
      </c>
      <c r="F47" s="2">
        <v>3</v>
      </c>
      <c r="G47">
        <v>2</v>
      </c>
      <c r="H47" t="s">
        <v>91</v>
      </c>
      <c r="I47" s="1">
        <v>27.32</v>
      </c>
      <c r="L47" t="str">
        <f>A48</f>
        <v>D11</v>
      </c>
      <c r="M47" t="str">
        <f t="shared" ref="M47" si="253">B48</f>
        <v>SYBR</v>
      </c>
      <c r="N47" t="str">
        <f t="shared" ref="N47" si="254">C48</f>
        <v>HCT116</v>
      </c>
      <c r="O47" t="str">
        <f t="shared" ref="O47" si="255">D48</f>
        <v>WT</v>
      </c>
      <c r="P47" t="str">
        <f t="shared" ref="P47" si="256">E48</f>
        <v>200 ng/ml dox</v>
      </c>
      <c r="Q47">
        <f t="shared" ref="Q47" si="257">F48</f>
        <v>3</v>
      </c>
      <c r="R47">
        <f t="shared" ref="R47" si="258">G48</f>
        <v>2</v>
      </c>
      <c r="S47" t="str">
        <f t="shared" ref="S47" si="259">H48</f>
        <v>miR34a HG</v>
      </c>
      <c r="T47">
        <f t="shared" ref="T47" si="260">I48</f>
        <v>27.01</v>
      </c>
      <c r="U47" s="4"/>
      <c r="V47" s="4"/>
      <c r="W47" s="4"/>
      <c r="X47" s="4"/>
      <c r="Y47" s="3"/>
    </row>
    <row r="48" spans="1:40" x14ac:dyDescent="0.25">
      <c r="A48" t="s">
        <v>58</v>
      </c>
      <c r="B48" t="s">
        <v>12</v>
      </c>
      <c r="C48" t="s">
        <v>84</v>
      </c>
      <c r="D48" s="1" t="s">
        <v>85</v>
      </c>
      <c r="E48" s="2" t="s">
        <v>88</v>
      </c>
      <c r="F48" s="2">
        <v>3</v>
      </c>
      <c r="G48">
        <v>2</v>
      </c>
      <c r="H48" t="s">
        <v>91</v>
      </c>
      <c r="I48" s="1">
        <v>27.01</v>
      </c>
      <c r="L48" t="str">
        <f>A37</f>
        <v>C12</v>
      </c>
      <c r="M48" t="str">
        <f t="shared" ref="M48" si="261">B37</f>
        <v>SYBR</v>
      </c>
      <c r="N48" t="str">
        <f t="shared" ref="N48" si="262">C37</f>
        <v>HCT116</v>
      </c>
      <c r="O48" t="str">
        <f t="shared" ref="O48" si="263">D37</f>
        <v>WT</v>
      </c>
      <c r="P48" t="str">
        <f t="shared" ref="P48" si="264">E37</f>
        <v>500 ng/ml dox</v>
      </c>
      <c r="Q48">
        <f t="shared" ref="Q48" si="265">F37</f>
        <v>3</v>
      </c>
      <c r="R48">
        <f t="shared" ref="R48" si="266">G37</f>
        <v>1</v>
      </c>
      <c r="S48" t="str">
        <f t="shared" ref="S48" si="267">H37</f>
        <v>miR34a HG</v>
      </c>
      <c r="T48">
        <f t="shared" ref="T48" si="268">I37</f>
        <v>27.64</v>
      </c>
      <c r="U48" s="4">
        <f t="shared" ref="U48" si="269">AVERAGE(T48:T49)</f>
        <v>27.439999999999998</v>
      </c>
      <c r="V48" s="4">
        <f t="shared" ref="V48" si="270">T48-T49</f>
        <v>0.40000000000000213</v>
      </c>
      <c r="W48" s="4">
        <f t="shared" ref="W48" si="271">U48-U24</f>
        <v>7.7999999999999972</v>
      </c>
      <c r="X48" s="4">
        <f t="shared" ref="X48" si="272">2^-W48</f>
        <v>4.487102949207177E-3</v>
      </c>
      <c r="Y48" s="3">
        <f>X48/X42</f>
        <v>15.401511089628027</v>
      </c>
    </row>
    <row r="49" spans="1:59" x14ac:dyDescent="0.25">
      <c r="A49" t="s">
        <v>59</v>
      </c>
      <c r="B49" t="s">
        <v>12</v>
      </c>
      <c r="C49" t="s">
        <v>84</v>
      </c>
      <c r="D49" s="1" t="s">
        <v>85</v>
      </c>
      <c r="E49" s="2" t="s">
        <v>89</v>
      </c>
      <c r="F49" s="2">
        <v>3</v>
      </c>
      <c r="G49">
        <v>2</v>
      </c>
      <c r="H49" t="s">
        <v>91</v>
      </c>
      <c r="I49" s="2">
        <v>27.24</v>
      </c>
      <c r="L49" t="str">
        <f>A49</f>
        <v>D12</v>
      </c>
      <c r="M49" t="str">
        <f t="shared" ref="M49" si="273">B49</f>
        <v>SYBR</v>
      </c>
      <c r="N49" t="str">
        <f t="shared" ref="N49" si="274">C49</f>
        <v>HCT116</v>
      </c>
      <c r="O49" t="str">
        <f t="shared" ref="O49" si="275">D49</f>
        <v>WT</v>
      </c>
      <c r="P49" t="str">
        <f t="shared" ref="P49" si="276">E49</f>
        <v>500 ng/ml dox</v>
      </c>
      <c r="Q49">
        <f t="shared" ref="Q49" si="277">F49</f>
        <v>3</v>
      </c>
      <c r="R49">
        <f t="shared" ref="R49" si="278">G49</f>
        <v>2</v>
      </c>
      <c r="S49" t="str">
        <f t="shared" ref="S49" si="279">H49</f>
        <v>miR34a HG</v>
      </c>
      <c r="T49">
        <f t="shared" ref="T49" si="280">I49</f>
        <v>27.24</v>
      </c>
      <c r="U49" s="4"/>
      <c r="V49" s="4"/>
      <c r="W49" s="4"/>
      <c r="X49" s="4"/>
      <c r="Y49" s="3"/>
    </row>
    <row r="50" spans="1:59" x14ac:dyDescent="0.25">
      <c r="A50" t="s">
        <v>60</v>
      </c>
      <c r="B50" t="s">
        <v>12</v>
      </c>
      <c r="C50" t="s">
        <v>84</v>
      </c>
      <c r="D50" s="1" t="s">
        <v>85</v>
      </c>
      <c r="E50" s="2" t="s">
        <v>86</v>
      </c>
      <c r="F50" s="1">
        <v>1</v>
      </c>
      <c r="G50">
        <v>1</v>
      </c>
      <c r="H50" t="s">
        <v>92</v>
      </c>
      <c r="I50" s="1">
        <v>30.69</v>
      </c>
      <c r="L50" t="str">
        <f>A50</f>
        <v>E01</v>
      </c>
      <c r="M50" t="s">
        <v>12</v>
      </c>
      <c r="N50" t="s">
        <v>84</v>
      </c>
      <c r="O50" s="1" t="s">
        <v>85</v>
      </c>
      <c r="P50" s="2" t="s">
        <v>86</v>
      </c>
      <c r="Q50" s="1">
        <v>1</v>
      </c>
      <c r="R50">
        <v>1</v>
      </c>
      <c r="S50" t="s">
        <v>92</v>
      </c>
      <c r="T50" s="1">
        <v>30.69</v>
      </c>
      <c r="U50" s="4">
        <f t="shared" ref="U50" si="281">AVERAGE(T50:T51)</f>
        <v>30.66</v>
      </c>
      <c r="V50" s="4">
        <f t="shared" ref="V50" si="282">T50-T51</f>
        <v>6.0000000000002274E-2</v>
      </c>
      <c r="W50" s="5">
        <f>U50-U2</f>
        <v>13.465</v>
      </c>
      <c r="X50" s="4">
        <f t="shared" ref="X50" si="283">2^-W50</f>
        <v>8.8436410800468693E-5</v>
      </c>
      <c r="Y50" s="3">
        <f>X50/X50</f>
        <v>1</v>
      </c>
    </row>
    <row r="51" spans="1:59" x14ac:dyDescent="0.25">
      <c r="A51" t="s">
        <v>61</v>
      </c>
      <c r="B51" t="s">
        <v>12</v>
      </c>
      <c r="C51" t="s">
        <v>84</v>
      </c>
      <c r="D51" s="1" t="s">
        <v>85</v>
      </c>
      <c r="E51" s="2" t="s">
        <v>97</v>
      </c>
      <c r="F51" s="1">
        <v>1</v>
      </c>
      <c r="G51">
        <v>1</v>
      </c>
      <c r="H51" t="s">
        <v>92</v>
      </c>
      <c r="I51" s="1">
        <v>29.12</v>
      </c>
      <c r="L51" t="str">
        <f>A62</f>
        <v>F01</v>
      </c>
      <c r="M51" t="s">
        <v>12</v>
      </c>
      <c r="N51" t="s">
        <v>84</v>
      </c>
      <c r="O51" s="1" t="s">
        <v>85</v>
      </c>
      <c r="P51" s="2" t="s">
        <v>86</v>
      </c>
      <c r="Q51" s="2">
        <v>1</v>
      </c>
      <c r="R51">
        <v>2</v>
      </c>
      <c r="S51" t="s">
        <v>92</v>
      </c>
      <c r="T51" s="1">
        <v>30.63</v>
      </c>
      <c r="U51" s="4"/>
      <c r="V51" s="4"/>
      <c r="W51" s="5"/>
      <c r="X51" s="4"/>
      <c r="Y51" s="3"/>
    </row>
    <row r="52" spans="1:59" x14ac:dyDescent="0.25">
      <c r="A52" t="s">
        <v>62</v>
      </c>
      <c r="B52" t="s">
        <v>12</v>
      </c>
      <c r="C52" t="s">
        <v>84</v>
      </c>
      <c r="D52" s="1" t="s">
        <v>85</v>
      </c>
      <c r="E52" s="2" t="s">
        <v>98</v>
      </c>
      <c r="F52" s="1">
        <v>1</v>
      </c>
      <c r="G52">
        <v>1</v>
      </c>
      <c r="H52" t="s">
        <v>92</v>
      </c>
      <c r="I52" s="1">
        <v>28.22</v>
      </c>
      <c r="L52" t="str">
        <f>A51</f>
        <v>E02</v>
      </c>
      <c r="M52" t="s">
        <v>12</v>
      </c>
      <c r="N52" t="s">
        <v>84</v>
      </c>
      <c r="O52" s="1" t="s">
        <v>85</v>
      </c>
      <c r="P52" s="2" t="s">
        <v>97</v>
      </c>
      <c r="Q52" s="1">
        <v>1</v>
      </c>
      <c r="R52">
        <v>1</v>
      </c>
      <c r="S52" t="s">
        <v>92</v>
      </c>
      <c r="T52" s="1">
        <v>29.12</v>
      </c>
      <c r="U52" s="4">
        <f t="shared" ref="U52" si="284">AVERAGE(T52:T53)</f>
        <v>28.995000000000001</v>
      </c>
      <c r="V52" s="4">
        <f t="shared" ref="V52" si="285">T52-T53</f>
        <v>0.25</v>
      </c>
      <c r="W52" s="5">
        <f t="shared" ref="W52" si="286">U52-U4</f>
        <v>11.515000000000001</v>
      </c>
      <c r="X52" s="4">
        <f t="shared" ref="X52" si="287">2^-W52</f>
        <v>3.4169576796757705E-4</v>
      </c>
      <c r="Y52" s="3">
        <f>X52/X50</f>
        <v>3.8637453156993811</v>
      </c>
    </row>
    <row r="53" spans="1:59" x14ac:dyDescent="0.25">
      <c r="A53" t="s">
        <v>63</v>
      </c>
      <c r="B53" t="s">
        <v>12</v>
      </c>
      <c r="C53" t="s">
        <v>84</v>
      </c>
      <c r="D53" s="1" t="s">
        <v>85</v>
      </c>
      <c r="E53" s="2" t="s">
        <v>99</v>
      </c>
      <c r="F53" s="2">
        <v>1</v>
      </c>
      <c r="G53">
        <v>1</v>
      </c>
      <c r="H53" t="s">
        <v>92</v>
      </c>
      <c r="I53" s="1">
        <v>28.93</v>
      </c>
      <c r="L53" t="str">
        <f>A63</f>
        <v>F02</v>
      </c>
      <c r="M53" t="s">
        <v>12</v>
      </c>
      <c r="N53" t="s">
        <v>84</v>
      </c>
      <c r="O53" s="1" t="s">
        <v>85</v>
      </c>
      <c r="P53" s="2" t="s">
        <v>97</v>
      </c>
      <c r="Q53" s="2">
        <v>1</v>
      </c>
      <c r="R53">
        <v>2</v>
      </c>
      <c r="S53" t="s">
        <v>92</v>
      </c>
      <c r="T53" s="1">
        <v>28.87</v>
      </c>
      <c r="U53" s="4"/>
      <c r="V53" s="4"/>
      <c r="W53" s="5"/>
      <c r="X53" s="4"/>
      <c r="Y53" s="3"/>
    </row>
    <row r="54" spans="1:59" x14ac:dyDescent="0.25">
      <c r="A54" t="s">
        <v>64</v>
      </c>
      <c r="B54" t="s">
        <v>12</v>
      </c>
      <c r="C54" t="s">
        <v>84</v>
      </c>
      <c r="D54" s="1" t="s">
        <v>85</v>
      </c>
      <c r="E54" s="2" t="s">
        <v>86</v>
      </c>
      <c r="F54" s="2">
        <v>2</v>
      </c>
      <c r="G54">
        <v>1</v>
      </c>
      <c r="H54" t="s">
        <v>92</v>
      </c>
      <c r="I54" s="1">
        <v>31.08</v>
      </c>
      <c r="L54" t="str">
        <f>A52</f>
        <v>E03</v>
      </c>
      <c r="M54" t="s">
        <v>12</v>
      </c>
      <c r="N54" t="s">
        <v>84</v>
      </c>
      <c r="O54" s="1" t="s">
        <v>85</v>
      </c>
      <c r="P54" s="2" t="s">
        <v>98</v>
      </c>
      <c r="Q54" s="1">
        <v>1</v>
      </c>
      <c r="R54">
        <v>1</v>
      </c>
      <c r="S54" t="s">
        <v>92</v>
      </c>
      <c r="T54" s="1">
        <v>28.22</v>
      </c>
      <c r="U54" s="4">
        <f>AVERAGE(T54:T55)</f>
        <v>28.125</v>
      </c>
      <c r="V54" s="4">
        <f t="shared" ref="V54" si="288">T54-T55</f>
        <v>0.18999999999999773</v>
      </c>
      <c r="W54" s="5">
        <f t="shared" ref="W54" si="289">U54-U6</f>
        <v>10.954999999999998</v>
      </c>
      <c r="X54" s="4">
        <f t="shared" ref="X54" si="290">2^-W54</f>
        <v>5.0375155239324246E-4</v>
      </c>
      <c r="Y54" s="3">
        <f>X54/X50</f>
        <v>5.6962007823882956</v>
      </c>
    </row>
    <row r="55" spans="1:59" x14ac:dyDescent="0.25">
      <c r="A55" t="s">
        <v>65</v>
      </c>
      <c r="B55" t="s">
        <v>12</v>
      </c>
      <c r="C55" t="s">
        <v>84</v>
      </c>
      <c r="D55" s="1" t="s">
        <v>85</v>
      </c>
      <c r="E55" s="2" t="s">
        <v>97</v>
      </c>
      <c r="F55" s="2">
        <v>2</v>
      </c>
      <c r="G55">
        <v>1</v>
      </c>
      <c r="H55" t="s">
        <v>92</v>
      </c>
      <c r="I55" s="1">
        <v>28.69</v>
      </c>
      <c r="L55" t="str">
        <f>A64</f>
        <v>F03</v>
      </c>
      <c r="M55" t="s">
        <v>12</v>
      </c>
      <c r="N55" t="s">
        <v>84</v>
      </c>
      <c r="O55" s="1" t="s">
        <v>85</v>
      </c>
      <c r="P55" s="2" t="s">
        <v>98</v>
      </c>
      <c r="Q55" s="2">
        <v>1</v>
      </c>
      <c r="R55">
        <v>2</v>
      </c>
      <c r="S55" t="s">
        <v>92</v>
      </c>
      <c r="T55" s="1">
        <v>28.03</v>
      </c>
      <c r="U55" s="4"/>
      <c r="V55" s="4"/>
      <c r="W55" s="5"/>
      <c r="X55" s="4"/>
      <c r="Y55" s="3"/>
    </row>
    <row r="56" spans="1:59" x14ac:dyDescent="0.25">
      <c r="A56" t="s">
        <v>66</v>
      </c>
      <c r="B56" t="s">
        <v>12</v>
      </c>
      <c r="C56" t="s">
        <v>84</v>
      </c>
      <c r="D56" s="1" t="s">
        <v>85</v>
      </c>
      <c r="E56" s="2" t="s">
        <v>98</v>
      </c>
      <c r="F56" s="2">
        <v>2</v>
      </c>
      <c r="G56">
        <v>1</v>
      </c>
      <c r="H56" t="s">
        <v>92</v>
      </c>
      <c r="I56" s="1">
        <v>28.44</v>
      </c>
      <c r="L56" t="str">
        <f>A53</f>
        <v>E04</v>
      </c>
      <c r="M56" t="s">
        <v>12</v>
      </c>
      <c r="N56" t="s">
        <v>84</v>
      </c>
      <c r="O56" s="1" t="s">
        <v>85</v>
      </c>
      <c r="P56" s="2" t="s">
        <v>99</v>
      </c>
      <c r="Q56" s="2">
        <v>1</v>
      </c>
      <c r="R56">
        <v>1</v>
      </c>
      <c r="S56" t="s">
        <v>92</v>
      </c>
      <c r="T56" s="1">
        <v>28.93</v>
      </c>
      <c r="U56" s="4">
        <f t="shared" ref="U56" si="291">AVERAGE(T56:T57)</f>
        <v>28.92</v>
      </c>
      <c r="V56" s="4">
        <f t="shared" ref="V56" si="292">T56-T57</f>
        <v>1.9999999999999574E-2</v>
      </c>
      <c r="W56" s="5">
        <f t="shared" ref="W56" si="293">U56-U8</f>
        <v>9.4150000000000027</v>
      </c>
      <c r="X56" s="4">
        <f t="shared" ref="X56" si="294">2^-W56</f>
        <v>1.4648818254744292E-3</v>
      </c>
      <c r="Y56" s="3">
        <f>X56/X50</f>
        <v>16.564238781462009</v>
      </c>
      <c r="BD56">
        <v>0</v>
      </c>
      <c r="BE56">
        <v>0.10032188568915645</v>
      </c>
      <c r="BF56">
        <v>0.36195756259226503</v>
      </c>
      <c r="BG56">
        <v>0.25514654831056849</v>
      </c>
    </row>
    <row r="57" spans="1:59" x14ac:dyDescent="0.25">
      <c r="A57" t="s">
        <v>67</v>
      </c>
      <c r="B57" t="s">
        <v>12</v>
      </c>
      <c r="C57" t="s">
        <v>84</v>
      </c>
      <c r="D57" s="1" t="s">
        <v>85</v>
      </c>
      <c r="E57" s="2" t="s">
        <v>99</v>
      </c>
      <c r="F57" s="2">
        <v>2</v>
      </c>
      <c r="G57">
        <v>1</v>
      </c>
      <c r="H57" t="s">
        <v>92</v>
      </c>
      <c r="I57" s="1">
        <v>28.44</v>
      </c>
      <c r="L57" t="str">
        <f>A65</f>
        <v>F04</v>
      </c>
      <c r="M57" t="s">
        <v>12</v>
      </c>
      <c r="N57" t="s">
        <v>84</v>
      </c>
      <c r="O57" s="1" t="s">
        <v>85</v>
      </c>
      <c r="P57" s="2" t="s">
        <v>99</v>
      </c>
      <c r="Q57" s="2">
        <v>1</v>
      </c>
      <c r="R57">
        <v>2</v>
      </c>
      <c r="S57" t="s">
        <v>92</v>
      </c>
      <c r="T57" s="1">
        <v>28.91</v>
      </c>
      <c r="U57" s="4"/>
      <c r="V57" s="4"/>
      <c r="W57" s="5"/>
      <c r="X57" s="4"/>
      <c r="Y57" s="3"/>
      <c r="BD57">
        <v>0</v>
      </c>
      <c r="BE57">
        <v>0.73169455778810844</v>
      </c>
      <c r="BF57">
        <v>0.90198091237441214</v>
      </c>
      <c r="BG57">
        <v>2.5930198604193286</v>
      </c>
    </row>
    <row r="58" spans="1:59" x14ac:dyDescent="0.25">
      <c r="A58" t="s">
        <v>68</v>
      </c>
      <c r="B58" t="s">
        <v>12</v>
      </c>
      <c r="C58" t="s">
        <v>84</v>
      </c>
      <c r="D58" s="1" t="s">
        <v>85</v>
      </c>
      <c r="E58" s="2" t="s">
        <v>86</v>
      </c>
      <c r="F58" s="2">
        <v>3</v>
      </c>
      <c r="G58">
        <v>1</v>
      </c>
      <c r="H58" t="s">
        <v>92</v>
      </c>
      <c r="I58" s="1">
        <v>31.4</v>
      </c>
      <c r="L58" t="str">
        <f>A54</f>
        <v>E05</v>
      </c>
      <c r="M58" t="s">
        <v>12</v>
      </c>
      <c r="N58" t="s">
        <v>84</v>
      </c>
      <c r="O58" s="1" t="s">
        <v>85</v>
      </c>
      <c r="P58" s="2" t="s">
        <v>86</v>
      </c>
      <c r="Q58" s="2">
        <v>2</v>
      </c>
      <c r="R58">
        <v>1</v>
      </c>
      <c r="S58" t="s">
        <v>92</v>
      </c>
      <c r="T58" s="1">
        <v>31.08</v>
      </c>
      <c r="U58" s="4">
        <f t="shared" ref="U58" si="295">AVERAGE(T58:T59)</f>
        <v>31.229999999999997</v>
      </c>
      <c r="V58" s="4">
        <f t="shared" ref="V58" si="296">T58-T59</f>
        <v>-0.30000000000000071</v>
      </c>
      <c r="W58" s="5">
        <f t="shared" ref="W58" si="297">U58-U10</f>
        <v>14.019999999999996</v>
      </c>
      <c r="X58" s="4">
        <f t="shared" ref="X58" si="298">2^-W58</f>
        <v>6.0194867217612466E-5</v>
      </c>
      <c r="Y58" s="3">
        <f>X58/X58</f>
        <v>1</v>
      </c>
      <c r="AG58" s="1"/>
      <c r="AH58" s="2"/>
      <c r="AI58" s="1"/>
      <c r="AL58" s="1"/>
    </row>
    <row r="59" spans="1:59" x14ac:dyDescent="0.25">
      <c r="A59" t="s">
        <v>69</v>
      </c>
      <c r="B59" t="s">
        <v>12</v>
      </c>
      <c r="C59" t="s">
        <v>84</v>
      </c>
      <c r="D59" s="1" t="s">
        <v>85</v>
      </c>
      <c r="E59" s="2" t="s">
        <v>97</v>
      </c>
      <c r="F59" s="2">
        <v>3</v>
      </c>
      <c r="G59">
        <v>1</v>
      </c>
      <c r="H59" t="s">
        <v>92</v>
      </c>
      <c r="I59" s="1">
        <v>29.57</v>
      </c>
      <c r="L59" t="str">
        <f>A66</f>
        <v>F05</v>
      </c>
      <c r="M59" t="s">
        <v>12</v>
      </c>
      <c r="N59" t="s">
        <v>84</v>
      </c>
      <c r="O59" s="1" t="s">
        <v>85</v>
      </c>
      <c r="P59" s="2" t="s">
        <v>86</v>
      </c>
      <c r="Q59" s="2">
        <v>2</v>
      </c>
      <c r="R59">
        <v>2</v>
      </c>
      <c r="S59" t="s">
        <v>92</v>
      </c>
      <c r="T59" s="1">
        <v>31.38</v>
      </c>
      <c r="U59" s="4"/>
      <c r="V59" s="4"/>
      <c r="W59" s="5"/>
      <c r="X59" s="4"/>
      <c r="Y59" s="3"/>
      <c r="AG59" s="1"/>
      <c r="AH59" s="2"/>
      <c r="AI59" s="2"/>
      <c r="AL59" s="1"/>
    </row>
    <row r="60" spans="1:59" x14ac:dyDescent="0.25">
      <c r="A60" t="s">
        <v>70</v>
      </c>
      <c r="B60" t="s">
        <v>12</v>
      </c>
      <c r="C60" t="s">
        <v>84</v>
      </c>
      <c r="D60" s="1" t="s">
        <v>85</v>
      </c>
      <c r="E60" s="2" t="s">
        <v>98</v>
      </c>
      <c r="F60" s="2">
        <v>3</v>
      </c>
      <c r="G60">
        <v>1</v>
      </c>
      <c r="H60" t="s">
        <v>92</v>
      </c>
      <c r="I60" s="1">
        <v>28.91</v>
      </c>
      <c r="L60" t="str">
        <f>A55</f>
        <v>E06</v>
      </c>
      <c r="M60" t="s">
        <v>12</v>
      </c>
      <c r="N60" t="s">
        <v>84</v>
      </c>
      <c r="O60" s="1" t="s">
        <v>85</v>
      </c>
      <c r="P60" s="2" t="s">
        <v>97</v>
      </c>
      <c r="Q60" s="2">
        <v>2</v>
      </c>
      <c r="R60">
        <v>1</v>
      </c>
      <c r="S60" t="s">
        <v>92</v>
      </c>
      <c r="T60" s="1">
        <v>28.69</v>
      </c>
      <c r="U60" s="4">
        <f t="shared" ref="U60" si="299">AVERAGE(T60:T61)</f>
        <v>28.65</v>
      </c>
      <c r="V60" s="4">
        <f t="shared" ref="V60" si="300">T60-T61</f>
        <v>8.0000000000001847E-2</v>
      </c>
      <c r="W60" s="5">
        <f t="shared" ref="W60" si="301">U60-U12</f>
        <v>11.029999999999998</v>
      </c>
      <c r="X60" s="4">
        <f t="shared" ref="X60" si="302">2^-W60</f>
        <v>4.7823256718111754E-4</v>
      </c>
      <c r="Y60" s="3">
        <f>X60/X58</f>
        <v>7.9447399634962741</v>
      </c>
      <c r="AG60" s="1"/>
      <c r="AH60" s="2"/>
      <c r="AI60" s="1"/>
      <c r="AL60" s="1"/>
    </row>
    <row r="61" spans="1:59" x14ac:dyDescent="0.25">
      <c r="A61" t="s">
        <v>71</v>
      </c>
      <c r="B61" t="s">
        <v>12</v>
      </c>
      <c r="C61" t="s">
        <v>84</v>
      </c>
      <c r="D61" s="1" t="s">
        <v>85</v>
      </c>
      <c r="E61" s="2" t="s">
        <v>99</v>
      </c>
      <c r="F61" s="2">
        <v>3</v>
      </c>
      <c r="G61">
        <v>1</v>
      </c>
      <c r="H61" t="s">
        <v>92</v>
      </c>
      <c r="I61" s="1">
        <v>29.06</v>
      </c>
      <c r="L61" t="str">
        <f>A67</f>
        <v>F06</v>
      </c>
      <c r="M61" t="s">
        <v>12</v>
      </c>
      <c r="N61" t="s">
        <v>84</v>
      </c>
      <c r="O61" s="1" t="s">
        <v>85</v>
      </c>
      <c r="P61" s="2" t="s">
        <v>97</v>
      </c>
      <c r="Q61" s="2">
        <v>2</v>
      </c>
      <c r="R61">
        <v>2</v>
      </c>
      <c r="S61" t="s">
        <v>92</v>
      </c>
      <c r="T61" s="1">
        <v>28.61</v>
      </c>
      <c r="U61" s="4"/>
      <c r="V61" s="4"/>
      <c r="W61" s="5"/>
      <c r="X61" s="4"/>
      <c r="Y61" s="3"/>
      <c r="AG61" s="1"/>
      <c r="AH61" s="2"/>
      <c r="AI61" s="2"/>
      <c r="AL61" s="1"/>
    </row>
    <row r="62" spans="1:59" x14ac:dyDescent="0.25">
      <c r="A62" t="s">
        <v>72</v>
      </c>
      <c r="B62" t="s">
        <v>12</v>
      </c>
      <c r="C62" t="s">
        <v>84</v>
      </c>
      <c r="D62" s="1" t="s">
        <v>85</v>
      </c>
      <c r="E62" s="2" t="s">
        <v>86</v>
      </c>
      <c r="F62" s="2">
        <v>1</v>
      </c>
      <c r="G62">
        <v>2</v>
      </c>
      <c r="H62" t="s">
        <v>92</v>
      </c>
      <c r="I62" s="1">
        <v>32.25</v>
      </c>
      <c r="L62" t="str">
        <f>A56</f>
        <v>E07</v>
      </c>
      <c r="M62" t="s">
        <v>12</v>
      </c>
      <c r="N62" t="s">
        <v>84</v>
      </c>
      <c r="O62" s="1" t="s">
        <v>85</v>
      </c>
      <c r="P62" s="2" t="s">
        <v>98</v>
      </c>
      <c r="Q62" s="2">
        <v>2</v>
      </c>
      <c r="R62">
        <v>1</v>
      </c>
      <c r="S62" t="s">
        <v>92</v>
      </c>
      <c r="T62" s="1">
        <v>28.44</v>
      </c>
      <c r="U62" s="4">
        <f t="shared" ref="U62" si="303">AVERAGE(T62:T63)</f>
        <v>28.44</v>
      </c>
      <c r="V62" s="4">
        <f t="shared" ref="V62" si="304">T62-T63</f>
        <v>0</v>
      </c>
      <c r="W62" s="5">
        <f t="shared" ref="W62" si="305">U62-U14</f>
        <v>10.93</v>
      </c>
      <c r="X62" s="4">
        <f t="shared" ref="X62" si="306">2^-W62</f>
        <v>5.1255697442532586E-4</v>
      </c>
      <c r="Y62" s="3">
        <f>X62/X58</f>
        <v>8.5149614596268499</v>
      </c>
      <c r="AG62" s="1"/>
      <c r="AH62" s="2"/>
      <c r="AI62" s="1"/>
      <c r="AL62" s="1"/>
    </row>
    <row r="63" spans="1:59" x14ac:dyDescent="0.25">
      <c r="A63" t="s">
        <v>73</v>
      </c>
      <c r="B63" t="s">
        <v>12</v>
      </c>
      <c r="C63" t="s">
        <v>84</v>
      </c>
      <c r="D63" s="1" t="s">
        <v>85</v>
      </c>
      <c r="E63" s="2" t="s">
        <v>87</v>
      </c>
      <c r="F63" s="2">
        <v>1</v>
      </c>
      <c r="G63">
        <v>2</v>
      </c>
      <c r="H63" t="s">
        <v>92</v>
      </c>
      <c r="I63" s="1">
        <v>29.57</v>
      </c>
      <c r="L63" t="str">
        <f>A68</f>
        <v>F07</v>
      </c>
      <c r="M63" t="s">
        <v>12</v>
      </c>
      <c r="N63" t="s">
        <v>84</v>
      </c>
      <c r="O63" s="1" t="s">
        <v>85</v>
      </c>
      <c r="P63" s="2" t="s">
        <v>98</v>
      </c>
      <c r="Q63" s="2">
        <v>2</v>
      </c>
      <c r="R63">
        <v>2</v>
      </c>
      <c r="S63" t="s">
        <v>92</v>
      </c>
      <c r="T63" s="1">
        <v>28.44</v>
      </c>
      <c r="U63" s="4"/>
      <c r="V63" s="4"/>
      <c r="W63" s="5"/>
      <c r="X63" s="4"/>
      <c r="Y63" s="3"/>
      <c r="AG63" s="1"/>
      <c r="AH63" s="2"/>
      <c r="AI63" s="2"/>
      <c r="AL63" s="1"/>
    </row>
    <row r="64" spans="1:59" x14ac:dyDescent="0.25">
      <c r="A64" t="s">
        <v>74</v>
      </c>
      <c r="B64" t="s">
        <v>12</v>
      </c>
      <c r="C64" t="s">
        <v>84</v>
      </c>
      <c r="D64" s="1" t="s">
        <v>85</v>
      </c>
      <c r="E64" s="2" t="s">
        <v>88</v>
      </c>
      <c r="F64" s="2">
        <v>1</v>
      </c>
      <c r="G64">
        <v>2</v>
      </c>
      <c r="H64" t="s">
        <v>92</v>
      </c>
      <c r="I64" s="1">
        <v>28.97</v>
      </c>
      <c r="L64" t="str">
        <f>A57</f>
        <v>E08</v>
      </c>
      <c r="M64" t="s">
        <v>12</v>
      </c>
      <c r="N64" t="s">
        <v>84</v>
      </c>
      <c r="O64" s="1" t="s">
        <v>85</v>
      </c>
      <c r="P64" s="2" t="s">
        <v>99</v>
      </c>
      <c r="Q64" s="2">
        <v>2</v>
      </c>
      <c r="R64">
        <v>1</v>
      </c>
      <c r="S64" t="s">
        <v>92</v>
      </c>
      <c r="T64" s="1">
        <v>28.44</v>
      </c>
      <c r="U64" s="4">
        <f t="shared" ref="U64" si="307">AVERAGE(T64:T65)</f>
        <v>28.315000000000001</v>
      </c>
      <c r="V64" s="4">
        <f t="shared" ref="V64" si="308">T64-T65</f>
        <v>0.25</v>
      </c>
      <c r="W64" s="5">
        <f t="shared" ref="W64" si="309">U64-U16</f>
        <v>9.0999999999999979</v>
      </c>
      <c r="X64" s="4">
        <f t="shared" ref="X64" si="310">2^-W64</f>
        <v>1.8223300615953304E-3</v>
      </c>
      <c r="Y64" s="3">
        <f>X64/X58</f>
        <v>30.273844695219019</v>
      </c>
      <c r="AG64" s="1"/>
      <c r="AH64" s="2"/>
      <c r="AI64" s="2"/>
      <c r="AL64" s="1"/>
    </row>
    <row r="65" spans="1:38" x14ac:dyDescent="0.25">
      <c r="A65" t="s">
        <v>75</v>
      </c>
      <c r="B65" t="s">
        <v>12</v>
      </c>
      <c r="C65" t="s">
        <v>84</v>
      </c>
      <c r="D65" s="1" t="s">
        <v>85</v>
      </c>
      <c r="E65" s="2" t="s">
        <v>89</v>
      </c>
      <c r="F65" s="2">
        <v>1</v>
      </c>
      <c r="G65">
        <v>2</v>
      </c>
      <c r="H65" t="s">
        <v>92</v>
      </c>
      <c r="I65" s="1">
        <v>29.39</v>
      </c>
      <c r="L65" t="str">
        <f>A69</f>
        <v>F08</v>
      </c>
      <c r="M65" t="s">
        <v>12</v>
      </c>
      <c r="N65" t="s">
        <v>84</v>
      </c>
      <c r="O65" s="1" t="s">
        <v>85</v>
      </c>
      <c r="P65" s="2" t="s">
        <v>99</v>
      </c>
      <c r="Q65" s="2">
        <v>2</v>
      </c>
      <c r="R65">
        <v>2</v>
      </c>
      <c r="S65" t="s">
        <v>92</v>
      </c>
      <c r="T65" s="1">
        <v>28.19</v>
      </c>
      <c r="U65" s="4"/>
      <c r="V65" s="4"/>
      <c r="W65" s="5"/>
      <c r="X65" s="4"/>
      <c r="Y65" s="3"/>
      <c r="AG65" s="1"/>
      <c r="AH65" s="2"/>
      <c r="AI65" s="2"/>
      <c r="AL65" s="1"/>
    </row>
    <row r="66" spans="1:38" x14ac:dyDescent="0.25">
      <c r="A66" t="s">
        <v>76</v>
      </c>
      <c r="B66" t="s">
        <v>12</v>
      </c>
      <c r="C66" t="s">
        <v>84</v>
      </c>
      <c r="D66" s="1" t="s">
        <v>85</v>
      </c>
      <c r="E66" s="2" t="s">
        <v>86</v>
      </c>
      <c r="F66" s="2">
        <v>2</v>
      </c>
      <c r="G66">
        <v>2</v>
      </c>
      <c r="H66" t="s">
        <v>92</v>
      </c>
      <c r="I66" s="1">
        <v>31.38</v>
      </c>
      <c r="L66" t="str">
        <f>A58</f>
        <v>E09</v>
      </c>
      <c r="M66" t="s">
        <v>12</v>
      </c>
      <c r="N66" t="s">
        <v>84</v>
      </c>
      <c r="O66" s="1" t="s">
        <v>85</v>
      </c>
      <c r="P66" s="2" t="s">
        <v>86</v>
      </c>
      <c r="Q66" s="2">
        <v>3</v>
      </c>
      <c r="R66">
        <v>1</v>
      </c>
      <c r="S66" t="s">
        <v>92</v>
      </c>
      <c r="T66" s="1">
        <v>31.4</v>
      </c>
      <c r="U66" s="4">
        <f t="shared" ref="U66" si="311">AVERAGE(T66:T67)</f>
        <v>31.454999999999998</v>
      </c>
      <c r="V66" s="4">
        <f t="shared" ref="V66" si="312">T66-T67</f>
        <v>-0.11000000000000298</v>
      </c>
      <c r="W66" s="5">
        <f t="shared" ref="W66" si="313">U66-U18</f>
        <v>13.824999999999996</v>
      </c>
      <c r="X66" s="4">
        <f t="shared" ref="X66" si="314">2^-W66</f>
        <v>6.8906518848030682E-5</v>
      </c>
      <c r="Y66" s="3">
        <f>X66/X66</f>
        <v>1</v>
      </c>
      <c r="AG66" s="1"/>
      <c r="AH66" s="2"/>
      <c r="AI66" s="2"/>
      <c r="AL66" s="1"/>
    </row>
    <row r="67" spans="1:38" x14ac:dyDescent="0.25">
      <c r="A67" t="s">
        <v>77</v>
      </c>
      <c r="B67" t="s">
        <v>12</v>
      </c>
      <c r="C67" t="s">
        <v>84</v>
      </c>
      <c r="D67" s="1" t="s">
        <v>85</v>
      </c>
      <c r="E67" s="2" t="s">
        <v>97</v>
      </c>
      <c r="F67" s="2">
        <v>2</v>
      </c>
      <c r="G67">
        <v>2</v>
      </c>
      <c r="H67" t="s">
        <v>92</v>
      </c>
      <c r="I67" s="1">
        <v>28.61</v>
      </c>
      <c r="L67" t="str">
        <f>A70</f>
        <v>F09</v>
      </c>
      <c r="M67" t="s">
        <v>12</v>
      </c>
      <c r="N67" t="s">
        <v>84</v>
      </c>
      <c r="O67" s="1" t="s">
        <v>85</v>
      </c>
      <c r="P67" s="2" t="s">
        <v>86</v>
      </c>
      <c r="Q67" s="2">
        <v>3</v>
      </c>
      <c r="R67">
        <v>2</v>
      </c>
      <c r="S67" t="s">
        <v>92</v>
      </c>
      <c r="T67" s="1">
        <v>31.51</v>
      </c>
      <c r="U67" s="4"/>
      <c r="V67" s="4"/>
      <c r="W67" s="5"/>
      <c r="X67" s="4"/>
      <c r="Y67" s="3"/>
      <c r="AG67" s="1"/>
      <c r="AH67" s="2"/>
      <c r="AI67" s="2"/>
      <c r="AL67" s="1"/>
    </row>
    <row r="68" spans="1:38" x14ac:dyDescent="0.25">
      <c r="A68" t="s">
        <v>78</v>
      </c>
      <c r="B68" t="s">
        <v>12</v>
      </c>
      <c r="C68" t="s">
        <v>84</v>
      </c>
      <c r="D68" s="1" t="s">
        <v>85</v>
      </c>
      <c r="E68" s="2" t="s">
        <v>98</v>
      </c>
      <c r="F68" s="2">
        <v>2</v>
      </c>
      <c r="G68">
        <v>2</v>
      </c>
      <c r="H68" t="s">
        <v>92</v>
      </c>
      <c r="I68" s="1">
        <v>28.44</v>
      </c>
      <c r="L68" t="str">
        <f>A59</f>
        <v>E10</v>
      </c>
      <c r="M68" t="s">
        <v>12</v>
      </c>
      <c r="N68" t="s">
        <v>84</v>
      </c>
      <c r="O68" s="1" t="s">
        <v>85</v>
      </c>
      <c r="P68" s="2" t="s">
        <v>97</v>
      </c>
      <c r="Q68" s="2">
        <v>3</v>
      </c>
      <c r="R68">
        <v>1</v>
      </c>
      <c r="S68" t="s">
        <v>92</v>
      </c>
      <c r="T68" s="1">
        <v>29.57</v>
      </c>
      <c r="U68" s="4">
        <f t="shared" ref="U68" si="315">AVERAGE(T68:T69)</f>
        <v>29.43</v>
      </c>
      <c r="V68" s="4">
        <f t="shared" ref="V68" si="316">T68-T69</f>
        <v>0.28000000000000114</v>
      </c>
      <c r="W68" s="5">
        <f t="shared" ref="W68" si="317">U68-U20</f>
        <v>11.285</v>
      </c>
      <c r="X68" s="4">
        <f t="shared" ref="X68" si="318">2^-W68</f>
        <v>4.0075273867700112E-4</v>
      </c>
      <c r="Y68" s="3">
        <f>X68/X66</f>
        <v>5.8158900692812239</v>
      </c>
      <c r="AG68" s="1"/>
      <c r="AH68" s="2"/>
      <c r="AI68" s="2"/>
      <c r="AL68" s="1"/>
    </row>
    <row r="69" spans="1:38" x14ac:dyDescent="0.25">
      <c r="A69" t="s">
        <v>79</v>
      </c>
      <c r="B69" t="s">
        <v>12</v>
      </c>
      <c r="C69" t="s">
        <v>84</v>
      </c>
      <c r="D69" s="1" t="s">
        <v>85</v>
      </c>
      <c r="E69" s="2" t="s">
        <v>99</v>
      </c>
      <c r="F69" s="2">
        <v>2</v>
      </c>
      <c r="G69">
        <v>2</v>
      </c>
      <c r="H69" t="s">
        <v>92</v>
      </c>
      <c r="I69" s="1">
        <v>28.19</v>
      </c>
      <c r="L69" t="str">
        <f>A71</f>
        <v>F10</v>
      </c>
      <c r="M69" t="s">
        <v>12</v>
      </c>
      <c r="N69" t="s">
        <v>84</v>
      </c>
      <c r="O69" s="1" t="s">
        <v>85</v>
      </c>
      <c r="P69" s="2" t="s">
        <v>97</v>
      </c>
      <c r="Q69" s="2">
        <v>3</v>
      </c>
      <c r="R69">
        <v>2</v>
      </c>
      <c r="S69" t="s">
        <v>92</v>
      </c>
      <c r="T69" s="1">
        <v>29.29</v>
      </c>
      <c r="U69" s="4"/>
      <c r="V69" s="4"/>
      <c r="W69" s="5"/>
      <c r="X69" s="4"/>
      <c r="Y69" s="3"/>
      <c r="AG69" s="1"/>
      <c r="AH69" s="2"/>
      <c r="AI69" s="2"/>
      <c r="AL69" s="1"/>
    </row>
    <row r="70" spans="1:38" x14ac:dyDescent="0.25">
      <c r="A70" t="s">
        <v>80</v>
      </c>
      <c r="B70" t="s">
        <v>12</v>
      </c>
      <c r="C70" t="s">
        <v>84</v>
      </c>
      <c r="D70" s="1" t="s">
        <v>85</v>
      </c>
      <c r="E70" s="2" t="s">
        <v>86</v>
      </c>
      <c r="F70" s="2">
        <v>3</v>
      </c>
      <c r="G70">
        <v>2</v>
      </c>
      <c r="H70" t="s">
        <v>92</v>
      </c>
      <c r="I70" s="1">
        <v>31.51</v>
      </c>
      <c r="L70" t="str">
        <f>A60</f>
        <v>E11</v>
      </c>
      <c r="M70" t="s">
        <v>12</v>
      </c>
      <c r="N70" t="s">
        <v>84</v>
      </c>
      <c r="O70" s="1" t="s">
        <v>85</v>
      </c>
      <c r="P70" s="2" t="s">
        <v>98</v>
      </c>
      <c r="Q70" s="2">
        <v>3</v>
      </c>
      <c r="R70">
        <v>1</v>
      </c>
      <c r="S70" t="s">
        <v>92</v>
      </c>
      <c r="T70" s="1">
        <v>28.91</v>
      </c>
      <c r="U70" s="4">
        <f t="shared" ref="U70" si="319">AVERAGE(T70:T71)</f>
        <v>28.914999999999999</v>
      </c>
      <c r="V70" s="4">
        <f t="shared" ref="V70" si="320">T70-T71</f>
        <v>-1.0000000000001563E-2</v>
      </c>
      <c r="W70" s="5">
        <f t="shared" ref="W70" si="321">U70-U22</f>
        <v>11.07</v>
      </c>
      <c r="X70" s="4">
        <f t="shared" ref="X70" si="322">2^-W70</f>
        <v>4.6515527248239128E-4</v>
      </c>
      <c r="Y70" s="3">
        <f>X70/X66</f>
        <v>6.7505263690401218</v>
      </c>
      <c r="AG70" s="1"/>
      <c r="AH70" s="2"/>
      <c r="AI70" s="2"/>
      <c r="AL70" s="1"/>
    </row>
    <row r="71" spans="1:38" x14ac:dyDescent="0.25">
      <c r="A71" t="s">
        <v>81</v>
      </c>
      <c r="B71" t="s">
        <v>12</v>
      </c>
      <c r="C71" t="s">
        <v>84</v>
      </c>
      <c r="D71" s="1" t="s">
        <v>85</v>
      </c>
      <c r="E71" s="2" t="s">
        <v>97</v>
      </c>
      <c r="F71" s="2">
        <v>3</v>
      </c>
      <c r="G71">
        <v>2</v>
      </c>
      <c r="H71" t="s">
        <v>92</v>
      </c>
      <c r="I71" s="1">
        <v>29.29</v>
      </c>
      <c r="L71" t="str">
        <f>A72</f>
        <v>F11</v>
      </c>
      <c r="M71" t="s">
        <v>12</v>
      </c>
      <c r="N71" t="s">
        <v>84</v>
      </c>
      <c r="O71" s="1" t="s">
        <v>85</v>
      </c>
      <c r="P71" s="2" t="s">
        <v>98</v>
      </c>
      <c r="Q71" s="2">
        <v>3</v>
      </c>
      <c r="R71">
        <v>2</v>
      </c>
      <c r="S71" t="s">
        <v>92</v>
      </c>
      <c r="T71" s="1">
        <v>28.92</v>
      </c>
      <c r="U71" s="4"/>
      <c r="V71" s="4"/>
      <c r="W71" s="5"/>
      <c r="X71" s="4"/>
      <c r="Y71" s="3"/>
      <c r="AG71" s="1"/>
      <c r="AH71" s="2"/>
      <c r="AI71" s="2"/>
      <c r="AL71" s="1"/>
    </row>
    <row r="72" spans="1:38" x14ac:dyDescent="0.25">
      <c r="A72" t="s">
        <v>82</v>
      </c>
      <c r="B72" t="s">
        <v>12</v>
      </c>
      <c r="C72" t="s">
        <v>84</v>
      </c>
      <c r="D72" s="1" t="s">
        <v>85</v>
      </c>
      <c r="E72" s="2" t="s">
        <v>98</v>
      </c>
      <c r="F72" s="2">
        <v>3</v>
      </c>
      <c r="G72">
        <v>2</v>
      </c>
      <c r="H72" t="s">
        <v>92</v>
      </c>
      <c r="I72" s="1">
        <v>28.92</v>
      </c>
      <c r="L72" t="str">
        <f>A61</f>
        <v>E12</v>
      </c>
      <c r="M72" t="s">
        <v>12</v>
      </c>
      <c r="N72" t="s">
        <v>84</v>
      </c>
      <c r="O72" s="1" t="s">
        <v>85</v>
      </c>
      <c r="P72" s="2" t="s">
        <v>99</v>
      </c>
      <c r="Q72" s="2">
        <v>3</v>
      </c>
      <c r="R72">
        <v>1</v>
      </c>
      <c r="S72" t="s">
        <v>92</v>
      </c>
      <c r="T72" s="1">
        <v>29.06</v>
      </c>
      <c r="U72" s="4">
        <f t="shared" ref="U72" si="323">AVERAGE(T72:T73)</f>
        <v>29.049999999999997</v>
      </c>
      <c r="V72" s="4">
        <f t="shared" ref="V72" si="324">T72-T73</f>
        <v>1.9999999999999574E-2</v>
      </c>
      <c r="W72" s="5">
        <f t="shared" ref="W72" si="325">U72-U24</f>
        <v>9.4099999999999966</v>
      </c>
      <c r="X72" s="4">
        <f t="shared" ref="X72" si="326">2^-W72</f>
        <v>1.4699675267686239E-3</v>
      </c>
      <c r="Y72" s="3">
        <f>X72/X66</f>
        <v>21.332778833459166</v>
      </c>
      <c r="AG72" s="1"/>
      <c r="AH72" s="2"/>
      <c r="AI72" s="2"/>
      <c r="AL72" s="1"/>
    </row>
    <row r="73" spans="1:38" x14ac:dyDescent="0.25">
      <c r="A73" t="s">
        <v>83</v>
      </c>
      <c r="B73" t="s">
        <v>12</v>
      </c>
      <c r="C73" t="s">
        <v>84</v>
      </c>
      <c r="D73" s="1" t="s">
        <v>85</v>
      </c>
      <c r="E73" s="2" t="s">
        <v>99</v>
      </c>
      <c r="F73" s="2">
        <v>3</v>
      </c>
      <c r="G73">
        <v>2</v>
      </c>
      <c r="H73" t="s">
        <v>92</v>
      </c>
      <c r="I73" s="1">
        <v>29.04</v>
      </c>
      <c r="L73" t="str">
        <f>A73</f>
        <v>F12</v>
      </c>
      <c r="M73" t="s">
        <v>12</v>
      </c>
      <c r="N73" t="s">
        <v>84</v>
      </c>
      <c r="O73" s="1" t="s">
        <v>85</v>
      </c>
      <c r="P73" s="2" t="s">
        <v>99</v>
      </c>
      <c r="Q73" s="2">
        <v>3</v>
      </c>
      <c r="R73">
        <v>2</v>
      </c>
      <c r="S73" t="s">
        <v>92</v>
      </c>
      <c r="T73" s="1">
        <v>29.04</v>
      </c>
      <c r="U73" s="4"/>
      <c r="V73" s="4"/>
      <c r="W73" s="5"/>
      <c r="X73" s="4"/>
      <c r="Y73" s="3"/>
      <c r="AG73" s="1"/>
      <c r="AH73" s="2"/>
      <c r="AI73" s="2"/>
      <c r="AL73" s="1"/>
    </row>
    <row r="74" spans="1:38" x14ac:dyDescent="0.25">
      <c r="C74" s="1"/>
      <c r="D74" s="1"/>
      <c r="E74" s="1"/>
      <c r="F74" s="1"/>
      <c r="U74" s="4"/>
      <c r="V74" s="4"/>
      <c r="W74" s="4"/>
      <c r="X74" s="4"/>
      <c r="Y74" s="4"/>
      <c r="AG74" s="1"/>
      <c r="AH74" s="2"/>
      <c r="AI74" s="2"/>
      <c r="AL74" s="1"/>
    </row>
    <row r="75" spans="1:38" x14ac:dyDescent="0.25">
      <c r="C75" s="1"/>
      <c r="D75" s="1"/>
      <c r="E75" s="1"/>
      <c r="F75" s="1"/>
      <c r="U75" s="4"/>
      <c r="V75" s="4"/>
      <c r="W75" s="4"/>
      <c r="X75" s="4"/>
      <c r="Y75" s="4"/>
      <c r="AG75" s="1"/>
      <c r="AH75" s="2"/>
      <c r="AI75" s="2"/>
      <c r="AL75" s="1"/>
    </row>
    <row r="76" spans="1:38" x14ac:dyDescent="0.25">
      <c r="C76" s="1"/>
      <c r="D76" s="1"/>
      <c r="E76" s="1"/>
      <c r="F76" s="1"/>
      <c r="U76" s="4"/>
      <c r="V76" s="4"/>
      <c r="W76" s="4"/>
      <c r="X76" s="4"/>
      <c r="Y76" s="4"/>
      <c r="AG76" s="1"/>
      <c r="AH76" s="2"/>
      <c r="AI76" s="2"/>
      <c r="AL76" s="1"/>
    </row>
    <row r="77" spans="1:38" x14ac:dyDescent="0.25">
      <c r="C77" s="1"/>
      <c r="D77" s="1"/>
      <c r="E77" s="1"/>
      <c r="F77" s="1"/>
      <c r="U77" s="4"/>
      <c r="V77" s="4"/>
      <c r="W77" s="4"/>
      <c r="X77" s="4"/>
      <c r="Y77" s="4"/>
      <c r="AG77" s="1"/>
      <c r="AH77" s="2"/>
      <c r="AI77" s="2"/>
      <c r="AL77" s="1"/>
    </row>
    <row r="78" spans="1:38" x14ac:dyDescent="0.25">
      <c r="C78" s="1"/>
      <c r="D78" s="1"/>
      <c r="E78" s="1"/>
      <c r="F78" s="2"/>
      <c r="U78" s="4"/>
      <c r="V78" s="4"/>
      <c r="W78" s="4"/>
      <c r="X78" s="4"/>
      <c r="Y78" s="4"/>
      <c r="AG78" s="1"/>
      <c r="AH78" s="2"/>
      <c r="AI78" s="2"/>
      <c r="AL78" s="1"/>
    </row>
    <row r="79" spans="1:38" x14ac:dyDescent="0.25">
      <c r="C79" s="1"/>
      <c r="D79" s="1"/>
      <c r="E79" s="1"/>
      <c r="F79" s="1"/>
      <c r="U79" s="4"/>
      <c r="V79" s="4"/>
      <c r="W79" s="4"/>
      <c r="X79" s="4"/>
      <c r="Y79" s="4"/>
      <c r="AG79" s="1"/>
      <c r="AH79" s="2"/>
      <c r="AI79" s="2"/>
      <c r="AL79" s="1"/>
    </row>
    <row r="80" spans="1:38" x14ac:dyDescent="0.25">
      <c r="C80" s="1"/>
      <c r="D80" s="1"/>
      <c r="E80" s="1"/>
      <c r="F80" s="1"/>
      <c r="U80" s="4"/>
      <c r="V80" s="4"/>
      <c r="W80" s="4"/>
      <c r="X80" s="4"/>
      <c r="Y80" s="4"/>
      <c r="AG80" s="1"/>
      <c r="AH80" s="2"/>
      <c r="AI80" s="2"/>
      <c r="AL80" s="1"/>
    </row>
    <row r="81" spans="3:38" x14ac:dyDescent="0.25">
      <c r="C81" s="1"/>
      <c r="D81" s="1"/>
      <c r="E81" s="1"/>
      <c r="F81" s="1"/>
      <c r="U81" s="4"/>
      <c r="V81" s="4"/>
      <c r="W81" s="4"/>
      <c r="X81" s="4"/>
      <c r="Y81" s="4"/>
      <c r="AG81" s="1"/>
      <c r="AH81" s="2"/>
      <c r="AI81" s="2"/>
      <c r="AL81" s="1"/>
    </row>
    <row r="82" spans="3:38" x14ac:dyDescent="0.25">
      <c r="C82" s="1"/>
      <c r="D82" s="1"/>
      <c r="E82" s="1"/>
      <c r="F82" s="1"/>
      <c r="U82" s="4"/>
      <c r="V82" s="4"/>
      <c r="W82" s="4"/>
      <c r="X82" s="4"/>
    </row>
    <row r="83" spans="3:38" x14ac:dyDescent="0.25">
      <c r="C83" s="1"/>
      <c r="D83" s="1"/>
      <c r="E83" s="1"/>
      <c r="F83" s="2"/>
      <c r="U83" s="4"/>
      <c r="V83" s="4"/>
      <c r="W83" s="4"/>
      <c r="X83" s="4"/>
    </row>
    <row r="84" spans="3:38" x14ac:dyDescent="0.25">
      <c r="U84" s="4"/>
      <c r="V84" s="4"/>
      <c r="W84" s="4"/>
      <c r="X84" s="4"/>
      <c r="Y84" s="4"/>
    </row>
    <row r="85" spans="3:38" x14ac:dyDescent="0.25">
      <c r="U85" s="4"/>
      <c r="V85" s="4"/>
      <c r="W85" s="4"/>
      <c r="X85" s="4"/>
      <c r="Y85" s="4"/>
    </row>
    <row r="86" spans="3:38" x14ac:dyDescent="0.25">
      <c r="C86" s="1"/>
      <c r="D86" s="1"/>
      <c r="E86" s="1"/>
      <c r="F86" s="1"/>
      <c r="U86" s="4"/>
      <c r="V86" s="4"/>
      <c r="W86" s="4"/>
      <c r="X86" s="4"/>
      <c r="Y86" s="4"/>
    </row>
    <row r="87" spans="3:38" x14ac:dyDescent="0.25">
      <c r="C87" s="1"/>
      <c r="D87" s="1"/>
      <c r="E87" s="1"/>
      <c r="F87" s="1"/>
      <c r="U87" s="4"/>
      <c r="V87" s="4"/>
      <c r="W87" s="4"/>
      <c r="X87" s="4"/>
      <c r="Y87" s="4"/>
    </row>
    <row r="88" spans="3:38" x14ac:dyDescent="0.25">
      <c r="C88" s="1"/>
      <c r="D88" s="1"/>
      <c r="E88" s="1"/>
      <c r="F88" s="1"/>
      <c r="U88" s="4"/>
      <c r="V88" s="4"/>
      <c r="W88" s="4"/>
      <c r="X88" s="4"/>
      <c r="Y88" s="4"/>
    </row>
    <row r="89" spans="3:38" x14ac:dyDescent="0.25">
      <c r="C89" s="1"/>
      <c r="D89" s="1"/>
      <c r="E89" s="1"/>
      <c r="F89" s="1"/>
      <c r="U89" s="4"/>
      <c r="V89" s="4"/>
      <c r="W89" s="4"/>
      <c r="X89" s="4"/>
      <c r="Y89" s="4"/>
    </row>
    <row r="90" spans="3:38" x14ac:dyDescent="0.25">
      <c r="C90" s="1"/>
      <c r="D90" s="1"/>
      <c r="E90" s="1"/>
      <c r="F90" s="2"/>
      <c r="U90" s="4"/>
      <c r="V90" s="4"/>
      <c r="W90" s="4"/>
      <c r="X90" s="4"/>
      <c r="Y90" s="4"/>
    </row>
    <row r="91" spans="3:38" x14ac:dyDescent="0.25">
      <c r="C91" s="1"/>
      <c r="D91" s="1"/>
      <c r="E91" s="1"/>
      <c r="F91" s="1"/>
      <c r="U91" s="4"/>
      <c r="V91" s="4"/>
      <c r="W91" s="4"/>
      <c r="X91" s="4"/>
      <c r="Y91" s="4"/>
    </row>
    <row r="92" spans="3:38" x14ac:dyDescent="0.25">
      <c r="C92" s="1"/>
      <c r="D92" s="1"/>
      <c r="E92" s="1"/>
      <c r="F92" s="1"/>
      <c r="U92" s="4"/>
      <c r="V92" s="4"/>
      <c r="W92" s="4"/>
      <c r="X92" s="4"/>
    </row>
    <row r="93" spans="3:38" x14ac:dyDescent="0.25">
      <c r="C93" s="1"/>
      <c r="D93" s="1"/>
      <c r="E93" s="1"/>
      <c r="F93" s="1"/>
      <c r="U93" s="4"/>
      <c r="V93" s="4"/>
      <c r="W93" s="4"/>
      <c r="X93" s="4"/>
    </row>
    <row r="94" spans="3:38" x14ac:dyDescent="0.25">
      <c r="C94" s="1"/>
      <c r="D94" s="1"/>
      <c r="E94" s="1"/>
      <c r="F94" s="1"/>
      <c r="U94" s="4"/>
      <c r="V94" s="4"/>
      <c r="W94" s="4"/>
      <c r="X94" s="4"/>
    </row>
    <row r="95" spans="3:38" x14ac:dyDescent="0.25">
      <c r="C95" s="1"/>
      <c r="D95" s="1"/>
      <c r="E95" s="1"/>
      <c r="F95" s="2"/>
      <c r="U95" s="4"/>
      <c r="V95" s="4"/>
      <c r="W95" s="4"/>
      <c r="X95" s="4"/>
    </row>
    <row r="96" spans="3:38" x14ac:dyDescent="0.25">
      <c r="U96" s="4"/>
      <c r="V96" s="4"/>
      <c r="W96" s="4"/>
      <c r="X96" s="4"/>
    </row>
    <row r="97" spans="21:24" x14ac:dyDescent="0.25">
      <c r="U97" s="4"/>
      <c r="V97" s="4"/>
      <c r="W97" s="4"/>
      <c r="X97" s="4"/>
    </row>
  </sheetData>
  <mergeCells count="224">
    <mergeCell ref="Y88:Y89"/>
    <mergeCell ref="Y90:Y91"/>
    <mergeCell ref="Y74:Y75"/>
    <mergeCell ref="Y76:Y77"/>
    <mergeCell ref="Y78:Y79"/>
    <mergeCell ref="Y80:Y81"/>
    <mergeCell ref="Y84:Y85"/>
    <mergeCell ref="Y86:Y87"/>
    <mergeCell ref="Y54:Y55"/>
    <mergeCell ref="Y56:Y57"/>
    <mergeCell ref="Y60:Y61"/>
    <mergeCell ref="Y62:Y63"/>
    <mergeCell ref="Y64:Y65"/>
    <mergeCell ref="Y66:Y67"/>
    <mergeCell ref="Y68:Y69"/>
    <mergeCell ref="Y70:Y71"/>
    <mergeCell ref="Y72:Y73"/>
    <mergeCell ref="V86:V87"/>
    <mergeCell ref="W86:W87"/>
    <mergeCell ref="X86:X87"/>
    <mergeCell ref="V88:V89"/>
    <mergeCell ref="W88:W89"/>
    <mergeCell ref="X88:X89"/>
    <mergeCell ref="V82:V83"/>
    <mergeCell ref="W82:W83"/>
    <mergeCell ref="X82:X83"/>
    <mergeCell ref="V84:V85"/>
    <mergeCell ref="W84:W85"/>
    <mergeCell ref="X84:X85"/>
    <mergeCell ref="V96:V97"/>
    <mergeCell ref="W96:W97"/>
    <mergeCell ref="X96:X97"/>
    <mergeCell ref="V90:V91"/>
    <mergeCell ref="W90:W91"/>
    <mergeCell ref="X90:X91"/>
    <mergeCell ref="V92:V93"/>
    <mergeCell ref="W92:W93"/>
    <mergeCell ref="X92:X93"/>
    <mergeCell ref="V94:V95"/>
    <mergeCell ref="W94:W95"/>
    <mergeCell ref="X94:X95"/>
    <mergeCell ref="V80:V81"/>
    <mergeCell ref="W80:W81"/>
    <mergeCell ref="X80:X81"/>
    <mergeCell ref="V74:V75"/>
    <mergeCell ref="W74:W75"/>
    <mergeCell ref="X74:X75"/>
    <mergeCell ref="V76:V77"/>
    <mergeCell ref="W76:W77"/>
    <mergeCell ref="X76:X77"/>
    <mergeCell ref="V78:V79"/>
    <mergeCell ref="W78:W79"/>
    <mergeCell ref="X78:X79"/>
    <mergeCell ref="V70:V71"/>
    <mergeCell ref="W70:W71"/>
    <mergeCell ref="X70:X71"/>
    <mergeCell ref="V72:V73"/>
    <mergeCell ref="W72:W73"/>
    <mergeCell ref="X72:X73"/>
    <mergeCell ref="V66:V67"/>
    <mergeCell ref="W66:W67"/>
    <mergeCell ref="X66:X67"/>
    <mergeCell ref="V68:V69"/>
    <mergeCell ref="W68:W69"/>
    <mergeCell ref="X68:X69"/>
    <mergeCell ref="V62:V63"/>
    <mergeCell ref="W62:W63"/>
    <mergeCell ref="X62:X63"/>
    <mergeCell ref="V64:V65"/>
    <mergeCell ref="W64:W65"/>
    <mergeCell ref="X64:X65"/>
    <mergeCell ref="V58:V59"/>
    <mergeCell ref="W58:W59"/>
    <mergeCell ref="X58:X59"/>
    <mergeCell ref="V60:V61"/>
    <mergeCell ref="W60:W61"/>
    <mergeCell ref="X60:X61"/>
    <mergeCell ref="V54:V55"/>
    <mergeCell ref="W54:W55"/>
    <mergeCell ref="X54:X55"/>
    <mergeCell ref="V56:V57"/>
    <mergeCell ref="W56:W57"/>
    <mergeCell ref="X56:X57"/>
    <mergeCell ref="V50:V51"/>
    <mergeCell ref="W50:W51"/>
    <mergeCell ref="X50:X51"/>
    <mergeCell ref="V52:V53"/>
    <mergeCell ref="W52:W53"/>
    <mergeCell ref="X52:X53"/>
    <mergeCell ref="V46:V47"/>
    <mergeCell ref="W46:W47"/>
    <mergeCell ref="X46:X47"/>
    <mergeCell ref="V48:V49"/>
    <mergeCell ref="W48:W49"/>
    <mergeCell ref="X48:X49"/>
    <mergeCell ref="V42:V43"/>
    <mergeCell ref="W42:W43"/>
    <mergeCell ref="X42:X43"/>
    <mergeCell ref="V44:V45"/>
    <mergeCell ref="W44:W45"/>
    <mergeCell ref="X44:X45"/>
    <mergeCell ref="V38:V39"/>
    <mergeCell ref="W38:W39"/>
    <mergeCell ref="X38:X39"/>
    <mergeCell ref="V40:V41"/>
    <mergeCell ref="W40:W41"/>
    <mergeCell ref="X40:X41"/>
    <mergeCell ref="V34:V35"/>
    <mergeCell ref="W34:W35"/>
    <mergeCell ref="X34:X35"/>
    <mergeCell ref="V36:V37"/>
    <mergeCell ref="W36:W37"/>
    <mergeCell ref="X36:X37"/>
    <mergeCell ref="V30:V31"/>
    <mergeCell ref="W30:W31"/>
    <mergeCell ref="X30:X31"/>
    <mergeCell ref="V32:V33"/>
    <mergeCell ref="W32:W33"/>
    <mergeCell ref="X32:X33"/>
    <mergeCell ref="V26:V27"/>
    <mergeCell ref="W26:W27"/>
    <mergeCell ref="X26:X27"/>
    <mergeCell ref="V28:V29"/>
    <mergeCell ref="W28:W29"/>
    <mergeCell ref="X28:X29"/>
    <mergeCell ref="V22:V23"/>
    <mergeCell ref="W22:W23"/>
    <mergeCell ref="X22:X23"/>
    <mergeCell ref="V24:V25"/>
    <mergeCell ref="W24:W25"/>
    <mergeCell ref="X24:X25"/>
    <mergeCell ref="V18:V19"/>
    <mergeCell ref="W18:W19"/>
    <mergeCell ref="X18:X19"/>
    <mergeCell ref="V20:V21"/>
    <mergeCell ref="W20:W21"/>
    <mergeCell ref="X20:X21"/>
    <mergeCell ref="V14:V15"/>
    <mergeCell ref="W14:W15"/>
    <mergeCell ref="X14:X15"/>
    <mergeCell ref="V16:V17"/>
    <mergeCell ref="W16:W17"/>
    <mergeCell ref="X16:X17"/>
    <mergeCell ref="V10:V11"/>
    <mergeCell ref="W10:W11"/>
    <mergeCell ref="X10:X11"/>
    <mergeCell ref="V12:V13"/>
    <mergeCell ref="W12:W13"/>
    <mergeCell ref="X12:X13"/>
    <mergeCell ref="V6:V7"/>
    <mergeCell ref="W6:W7"/>
    <mergeCell ref="X6:X7"/>
    <mergeCell ref="V8:V9"/>
    <mergeCell ref="W8:W9"/>
    <mergeCell ref="X8:X9"/>
    <mergeCell ref="V2:V3"/>
    <mergeCell ref="W2:W3"/>
    <mergeCell ref="X2:X3"/>
    <mergeCell ref="V4:V5"/>
    <mergeCell ref="W4:W5"/>
    <mergeCell ref="X4:X5"/>
    <mergeCell ref="U86:U87"/>
    <mergeCell ref="U88:U89"/>
    <mergeCell ref="U90:U91"/>
    <mergeCell ref="U92:U93"/>
    <mergeCell ref="U94:U95"/>
    <mergeCell ref="U96:U97"/>
    <mergeCell ref="U74:U75"/>
    <mergeCell ref="U76:U77"/>
    <mergeCell ref="U78:U79"/>
    <mergeCell ref="U80:U81"/>
    <mergeCell ref="U82:U83"/>
    <mergeCell ref="U84:U85"/>
    <mergeCell ref="U62:U63"/>
    <mergeCell ref="U64:U65"/>
    <mergeCell ref="U66:U67"/>
    <mergeCell ref="U68:U69"/>
    <mergeCell ref="U70:U71"/>
    <mergeCell ref="U72:U73"/>
    <mergeCell ref="U50:U51"/>
    <mergeCell ref="U52:U53"/>
    <mergeCell ref="U54:U55"/>
    <mergeCell ref="U56:U57"/>
    <mergeCell ref="U58:U59"/>
    <mergeCell ref="U60:U61"/>
    <mergeCell ref="U38:U39"/>
    <mergeCell ref="U40:U41"/>
    <mergeCell ref="U42:U43"/>
    <mergeCell ref="U44:U45"/>
    <mergeCell ref="U46:U47"/>
    <mergeCell ref="U48:U49"/>
    <mergeCell ref="U26:U27"/>
    <mergeCell ref="U28:U29"/>
    <mergeCell ref="U30:U31"/>
    <mergeCell ref="U32:U33"/>
    <mergeCell ref="U34:U35"/>
    <mergeCell ref="U36:U37"/>
    <mergeCell ref="U14:U15"/>
    <mergeCell ref="U16:U17"/>
    <mergeCell ref="U18:U19"/>
    <mergeCell ref="U20:U21"/>
    <mergeCell ref="U22:U23"/>
    <mergeCell ref="U24:U25"/>
    <mergeCell ref="U2:U3"/>
    <mergeCell ref="U4:U5"/>
    <mergeCell ref="U6:U7"/>
    <mergeCell ref="U8:U9"/>
    <mergeCell ref="U10:U11"/>
    <mergeCell ref="U12:U13"/>
    <mergeCell ref="Y26:Y27"/>
    <mergeCell ref="Y28:Y29"/>
    <mergeCell ref="Y30:Y31"/>
    <mergeCell ref="Y32:Y33"/>
    <mergeCell ref="Y34:Y35"/>
    <mergeCell ref="Y36:Y37"/>
    <mergeCell ref="Y38:Y39"/>
    <mergeCell ref="Y48:Y49"/>
    <mergeCell ref="Y58:Y59"/>
    <mergeCell ref="Y40:Y41"/>
    <mergeCell ref="Y42:Y43"/>
    <mergeCell ref="Y44:Y45"/>
    <mergeCell ref="Y46:Y47"/>
    <mergeCell ref="Y50:Y51"/>
    <mergeCell ref="Y52:Y53"/>
  </mergeCells>
  <pageMargins left="0.7" right="0.7" top="0.75" bottom="0.75" header="0.3" footer="0.3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Sorted and plotted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2017-08-18T07:48:15Z</dcterms:modified>
</cp:coreProperties>
</file>