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\YATAPE\Data\"/>
    </mc:Choice>
  </mc:AlternateContent>
  <xr:revisionPtr revIDLastSave="0" documentId="8_{36178A61-39E4-4B8E-96BE-9D23396C3AC7}" xr6:coauthVersionLast="47" xr6:coauthVersionMax="47" xr10:uidLastSave="{00000000-0000-0000-0000-000000000000}"/>
  <bookViews>
    <workbookView xWindow="-120" yWindow="-120" windowWidth="29040" windowHeight="16440" xr2:uid="{D20F12DD-3386-4D0C-AC92-D2CE1E96C8B3}"/>
  </bookViews>
  <sheets>
    <sheet name="Oper" sheetId="1" r:id="rId1"/>
    <sheet name="Blog" sheetId="2" r:id="rId2"/>
    <sheet name="Posicio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C64" i="1"/>
  <c r="C63" i="1"/>
  <c r="C62" i="1"/>
  <c r="G63" i="1"/>
  <c r="I63" i="1" s="1"/>
  <c r="G64" i="1" s="1"/>
  <c r="I64" i="1" s="1"/>
  <c r="L62" i="1"/>
  <c r="I62" i="1"/>
  <c r="B61" i="1"/>
  <c r="B62" i="1" s="1"/>
  <c r="B63" i="1" s="1"/>
  <c r="B64" i="1" s="1"/>
  <c r="J59" i="1"/>
  <c r="P58" i="1"/>
  <c r="N58" i="1"/>
  <c r="L58" i="1"/>
  <c r="G59" i="1"/>
  <c r="I59" i="1" s="1"/>
  <c r="G60" i="1" s="1"/>
  <c r="I60" i="1" s="1"/>
  <c r="I58" i="1"/>
  <c r="B57" i="1"/>
  <c r="B58" i="1" s="1"/>
  <c r="B59" i="1" s="1"/>
  <c r="B60" i="1" s="1"/>
  <c r="G55" i="1"/>
  <c r="I55" i="1" s="1"/>
  <c r="G56" i="1" s="1"/>
  <c r="I56" i="1" s="1"/>
  <c r="I54" i="1"/>
  <c r="C54" i="1"/>
  <c r="C55" i="1" s="1"/>
  <c r="C56" i="1" s="1"/>
  <c r="B53" i="1"/>
  <c r="B54" i="1" s="1"/>
  <c r="B55" i="1" s="1"/>
  <c r="B56" i="1" s="1"/>
  <c r="G51" i="1"/>
  <c r="I51" i="1" s="1"/>
  <c r="G52" i="1" s="1"/>
  <c r="I52" i="1" s="1"/>
  <c r="I50" i="1"/>
  <c r="C50" i="1"/>
  <c r="C51" i="1" s="1"/>
  <c r="C52" i="1" s="1"/>
  <c r="B49" i="1"/>
  <c r="B50" i="1" s="1"/>
  <c r="B51" i="1" s="1"/>
  <c r="B52" i="1" s="1"/>
  <c r="C48" i="1"/>
  <c r="C47" i="1"/>
  <c r="C46" i="1"/>
  <c r="G47" i="1"/>
  <c r="I47" i="1" s="1"/>
  <c r="G48" i="1" s="1"/>
  <c r="I48" i="1" s="1"/>
  <c r="I46" i="1"/>
  <c r="B45" i="1"/>
  <c r="B46" i="1" s="1"/>
  <c r="B47" i="1" s="1"/>
  <c r="B48" i="1" s="1"/>
  <c r="L42" i="1"/>
  <c r="L38" i="1"/>
  <c r="L34" i="1"/>
  <c r="G43" i="1"/>
  <c r="I43" i="1" s="1"/>
  <c r="G44" i="1" s="1"/>
  <c r="I44" i="1" s="1"/>
  <c r="I42" i="1"/>
  <c r="B41" i="1"/>
  <c r="B42" i="1" s="1"/>
  <c r="B43" i="1" s="1"/>
  <c r="B44" i="1" s="1"/>
  <c r="G39" i="1"/>
  <c r="I39" i="1" s="1"/>
  <c r="G40" i="1" s="1"/>
  <c r="I40" i="1" s="1"/>
  <c r="I38" i="1"/>
  <c r="B37" i="1"/>
  <c r="B38" i="1" s="1"/>
  <c r="B39" i="1" s="1"/>
  <c r="B40" i="1" s="1"/>
  <c r="G35" i="1"/>
  <c r="I35" i="1" s="1"/>
  <c r="I34" i="1"/>
  <c r="B33" i="1"/>
  <c r="B34" i="1" s="1"/>
  <c r="B35" i="1" s="1"/>
  <c r="B36" i="1" s="1"/>
  <c r="J31" i="1"/>
  <c r="G31" i="1"/>
  <c r="I31" i="1" s="1"/>
  <c r="G32" i="1" s="1"/>
  <c r="I32" i="1" s="1"/>
  <c r="P30" i="1"/>
  <c r="N30" i="1"/>
  <c r="L30" i="1"/>
  <c r="I30" i="1"/>
  <c r="B29" i="1"/>
  <c r="B30" i="1" s="1"/>
  <c r="B31" i="1" s="1"/>
  <c r="B32" i="1" s="1"/>
  <c r="J27" i="1"/>
  <c r="G27" i="1"/>
  <c r="I27" i="1" s="1"/>
  <c r="G28" i="1" s="1"/>
  <c r="I28" i="1" s="1"/>
  <c r="P26" i="1"/>
  <c r="N26" i="1"/>
  <c r="L26" i="1"/>
  <c r="I26" i="1"/>
  <c r="B25" i="1"/>
  <c r="B26" i="1" s="1"/>
  <c r="B27" i="1" s="1"/>
  <c r="B28" i="1" s="1"/>
  <c r="P22" i="1"/>
  <c r="P18" i="1"/>
  <c r="P14" i="1"/>
  <c r="P10" i="1"/>
  <c r="P6" i="1"/>
  <c r="N22" i="1"/>
  <c r="N18" i="1"/>
  <c r="N14" i="1"/>
  <c r="N10" i="1"/>
  <c r="N6" i="1"/>
  <c r="L22" i="1"/>
  <c r="L18" i="1"/>
  <c r="L14" i="1"/>
  <c r="L10" i="1"/>
  <c r="L6" i="1"/>
  <c r="G23" i="1"/>
  <c r="I23" i="1" s="1"/>
  <c r="G24" i="1" s="1"/>
  <c r="I24" i="1" s="1"/>
  <c r="I22" i="1"/>
  <c r="B21" i="1"/>
  <c r="B22" i="1" s="1"/>
  <c r="B23" i="1" s="1"/>
  <c r="B24" i="1" s="1"/>
  <c r="G19" i="1"/>
  <c r="I19" i="1" s="1"/>
  <c r="G20" i="1" s="1"/>
  <c r="I20" i="1" s="1"/>
  <c r="I18" i="1"/>
  <c r="B17" i="1"/>
  <c r="B18" i="1" s="1"/>
  <c r="B19" i="1" s="1"/>
  <c r="B20" i="1" s="1"/>
  <c r="B13" i="1"/>
  <c r="B14" i="1" s="1"/>
  <c r="B15" i="1" s="1"/>
  <c r="B16" i="1" s="1"/>
  <c r="B9" i="1"/>
  <c r="B10" i="1" s="1"/>
  <c r="B11" i="1" s="1"/>
  <c r="B12" i="1" s="1"/>
  <c r="B5" i="1"/>
  <c r="B6" i="1" s="1"/>
  <c r="B7" i="1" s="1"/>
  <c r="B8" i="1" s="1"/>
  <c r="G15" i="1"/>
  <c r="I15" i="1" s="1"/>
  <c r="G16" i="1" s="1"/>
  <c r="I16" i="1" s="1"/>
  <c r="I14" i="1"/>
  <c r="G11" i="1"/>
  <c r="I11" i="1" s="1"/>
  <c r="G12" i="1" s="1"/>
  <c r="I12" i="1" s="1"/>
  <c r="I10" i="1"/>
  <c r="G7" i="1"/>
  <c r="I7" i="1" s="1"/>
  <c r="G8" i="1" s="1"/>
  <c r="I8" i="1" s="1"/>
  <c r="I6" i="1"/>
  <c r="I3" i="1"/>
  <c r="G4" i="1" s="1"/>
  <c r="I4" i="1" s="1"/>
  <c r="G36" i="1" l="1"/>
  <c r="I36" i="1" s="1"/>
</calcChain>
</file>

<file path=xl/sharedStrings.xml><?xml version="1.0" encoding="utf-8"?>
<sst xmlns="http://schemas.openxmlformats.org/spreadsheetml/2006/main" count="120" uniqueCount="44">
  <si>
    <t>Id</t>
  </si>
  <si>
    <t>De</t>
  </si>
  <si>
    <t>XFER</t>
  </si>
  <si>
    <t>A</t>
  </si>
  <si>
    <t>USD</t>
  </si>
  <si>
    <t>Cant</t>
  </si>
  <si>
    <t>Valor</t>
  </si>
  <si>
    <t>Fecha</t>
  </si>
  <si>
    <t>Total</t>
  </si>
  <si>
    <t>RON</t>
  </si>
  <si>
    <t>Ronin</t>
  </si>
  <si>
    <t>Dolar</t>
  </si>
  <si>
    <t>COM</t>
  </si>
  <si>
    <t>En 7 dias a subido un 40%
Tendencia estable a punto de acabar</t>
  </si>
  <si>
    <t>Pyth Network</t>
  </si>
  <si>
    <t>PYTH</t>
  </si>
  <si>
    <t>Tendencia creciente, creo que llegando al limite</t>
  </si>
  <si>
    <t>Astar</t>
  </si>
  <si>
    <t>ASTR</t>
  </si>
  <si>
    <t>Tendencia al alza</t>
  </si>
  <si>
    <t>DogeCoin</t>
  </si>
  <si>
    <t>DOGE</t>
  </si>
  <si>
    <t>Prueba. Por redondear</t>
  </si>
  <si>
    <t>Moneda</t>
  </si>
  <si>
    <t>Siacoin</t>
  </si>
  <si>
    <t>SC</t>
  </si>
  <si>
    <t>Prueba. Por redondear. Parece al alza
Puede bajar un poco para subir</t>
  </si>
  <si>
    <t>GRAL</t>
  </si>
  <si>
    <t>Parece una bajada generalizada
Esperaremos a medio dia o media tarde</t>
  </si>
  <si>
    <t>Resultado</t>
  </si>
  <si>
    <t>Parece bajada generalizada</t>
  </si>
  <si>
    <t>Tron</t>
  </si>
  <si>
    <t>TRX</t>
  </si>
  <si>
    <t>Injective</t>
  </si>
  <si>
    <t>INJ</t>
  </si>
  <si>
    <t>Solana</t>
  </si>
  <si>
    <t>SOL</t>
  </si>
  <si>
    <t>Parece que seguira subiendo</t>
  </si>
  <si>
    <t>Pendle</t>
  </si>
  <si>
    <t>PENDLE</t>
  </si>
  <si>
    <t>Blur</t>
  </si>
  <si>
    <t>BLUR</t>
  </si>
  <si>
    <t>Cardano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</si>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</sst>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\ h:mm;@"/>
    <numFmt numFmtId="165" formatCode="0.000_ ;[Red]\-0.0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65" fontId="0" fillId="0" borderId="0" xfId="0" applyNumberFormat="1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2" borderId="0" xfId="0" applyFill="1" applyAlignment="1">
      <alignment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6BF0-E921-4F8B-B9DD-2F4898F13012}">
  <dimension ref="A1:P64"/>
  <sheetViews>
    <sheetView tabSelected="1" topLeftCell="A28" workbookViewId="0">
      <selection activeCell="A45" sqref="A45"/>
    </sheetView>
  </sheetViews>
  <sheetFormatPr baseColWidth="10" defaultRowHeight="15" x14ac:dyDescent="0.25"/>
  <cols>
    <col min="3" max="3" width="18" customWidth="1"/>
    <col min="5" max="5" width="13.140625" bestFit="1" customWidth="1"/>
    <col min="11" max="11" width="12.42578125" bestFit="1" customWidth="1"/>
    <col min="12" max="12" width="11.42578125" style="5"/>
  </cols>
  <sheetData>
    <row r="1" spans="1:16" x14ac:dyDescent="0.25">
      <c r="A1" t="s">
        <v>0</v>
      </c>
      <c r="C1" t="s">
        <v>7</v>
      </c>
      <c r="D1" t="s">
        <v>1</v>
      </c>
      <c r="E1" t="s">
        <v>3</v>
      </c>
      <c r="F1" t="s">
        <v>23</v>
      </c>
      <c r="G1" t="s">
        <v>5</v>
      </c>
      <c r="H1" t="s">
        <v>6</v>
      </c>
      <c r="I1" t="s">
        <v>8</v>
      </c>
      <c r="J1" t="s">
        <v>29</v>
      </c>
      <c r="K1" s="10">
        <v>45313.443055555559</v>
      </c>
      <c r="L1" s="10"/>
      <c r="M1" s="10">
        <v>45313.5625</v>
      </c>
      <c r="N1" s="10"/>
      <c r="O1" s="10">
        <v>45314.5625</v>
      </c>
      <c r="P1" s="10"/>
    </row>
    <row r="2" spans="1:16" x14ac:dyDescent="0.25">
      <c r="A2">
        <v>1</v>
      </c>
      <c r="C2" s="1">
        <v>45312</v>
      </c>
      <c r="D2" t="s">
        <v>2</v>
      </c>
      <c r="E2" t="s">
        <v>11</v>
      </c>
      <c r="N2" s="5"/>
      <c r="P2" s="5"/>
    </row>
    <row r="3" spans="1:16" x14ac:dyDescent="0.25">
      <c r="B3">
        <v>11</v>
      </c>
      <c r="C3" s="1">
        <v>45312</v>
      </c>
      <c r="F3" t="s">
        <v>4</v>
      </c>
      <c r="G3">
        <v>10000</v>
      </c>
      <c r="H3">
        <v>1</v>
      </c>
      <c r="I3">
        <f>H3*G3</f>
        <v>10000</v>
      </c>
      <c r="N3" s="5"/>
      <c r="P3" s="5"/>
    </row>
    <row r="4" spans="1:16" x14ac:dyDescent="0.25">
      <c r="B4">
        <v>12</v>
      </c>
      <c r="C4" s="1">
        <v>45312</v>
      </c>
      <c r="D4" t="s">
        <v>12</v>
      </c>
      <c r="F4" t="s">
        <v>4</v>
      </c>
      <c r="G4">
        <f>I3</f>
        <v>10000</v>
      </c>
      <c r="H4">
        <v>0</v>
      </c>
      <c r="I4">
        <f>H4*G4</f>
        <v>0</v>
      </c>
      <c r="N4" s="5"/>
      <c r="P4" s="5"/>
    </row>
    <row r="5" spans="1:16" x14ac:dyDescent="0.25">
      <c r="A5">
        <v>2</v>
      </c>
      <c r="B5">
        <f>A5*10</f>
        <v>20</v>
      </c>
      <c r="C5" s="1">
        <v>45312</v>
      </c>
      <c r="D5" t="s">
        <v>4</v>
      </c>
      <c r="E5" t="s">
        <v>10</v>
      </c>
      <c r="N5" s="5"/>
      <c r="P5" s="5"/>
    </row>
    <row r="6" spans="1:16" x14ac:dyDescent="0.25">
      <c r="B6">
        <f>B5+1</f>
        <v>21</v>
      </c>
      <c r="C6" s="1">
        <v>45312</v>
      </c>
      <c r="F6" t="s">
        <v>9</v>
      </c>
      <c r="G6">
        <v>400</v>
      </c>
      <c r="H6">
        <v>2.5</v>
      </c>
      <c r="I6">
        <f>G6</f>
        <v>400</v>
      </c>
      <c r="K6">
        <v>2.33</v>
      </c>
      <c r="L6" s="5">
        <f>((K6/$H6)-1)*100</f>
        <v>-6.7999999999999954</v>
      </c>
      <c r="M6">
        <v>2.35</v>
      </c>
      <c r="N6" s="5">
        <f>((M6/$H6)-1)*100</f>
        <v>-5.9999999999999947</v>
      </c>
      <c r="O6">
        <v>2.12</v>
      </c>
      <c r="P6" s="5">
        <f>((O6/$H6)-1)*100</f>
        <v>-15.199999999999992</v>
      </c>
    </row>
    <row r="7" spans="1:16" x14ac:dyDescent="0.25">
      <c r="B7">
        <f>B6+1</f>
        <v>22</v>
      </c>
      <c r="C7" s="1">
        <v>45312</v>
      </c>
      <c r="F7" t="s">
        <v>4</v>
      </c>
      <c r="G7">
        <f>G6*H6*-1</f>
        <v>-1000</v>
      </c>
      <c r="H7">
        <v>1</v>
      </c>
      <c r="I7">
        <f>H7*G7</f>
        <v>-1000</v>
      </c>
      <c r="N7" s="5"/>
      <c r="P7" s="5"/>
    </row>
    <row r="8" spans="1:16" x14ac:dyDescent="0.25">
      <c r="B8">
        <f>B7+1</f>
        <v>23</v>
      </c>
      <c r="C8" s="1">
        <v>45312</v>
      </c>
      <c r="D8" t="s">
        <v>12</v>
      </c>
      <c r="F8" t="s">
        <v>4</v>
      </c>
      <c r="G8">
        <f>I7</f>
        <v>-1000</v>
      </c>
      <c r="H8">
        <v>2.5000000000000001E-2</v>
      </c>
      <c r="I8">
        <f>H8*G8</f>
        <v>-25</v>
      </c>
      <c r="N8" s="5"/>
      <c r="P8" s="5"/>
    </row>
    <row r="9" spans="1:16" x14ac:dyDescent="0.25">
      <c r="A9">
        <v>3</v>
      </c>
      <c r="B9">
        <f>A9*10</f>
        <v>30</v>
      </c>
      <c r="C9" s="1">
        <v>45312</v>
      </c>
      <c r="D9" t="s">
        <v>4</v>
      </c>
      <c r="E9" t="s">
        <v>14</v>
      </c>
      <c r="N9" s="5"/>
      <c r="P9" s="5"/>
    </row>
    <row r="10" spans="1:16" x14ac:dyDescent="0.25">
      <c r="B10">
        <f>B9+1</f>
        <v>31</v>
      </c>
      <c r="C10" s="1">
        <v>45312</v>
      </c>
      <c r="F10" t="s">
        <v>15</v>
      </c>
      <c r="G10">
        <v>2500</v>
      </c>
      <c r="H10">
        <v>0.43840000000000001</v>
      </c>
      <c r="I10">
        <f>G10</f>
        <v>2500</v>
      </c>
      <c r="K10">
        <v>0.39279999999999998</v>
      </c>
      <c r="L10" s="5">
        <f>((K10/$H10)-1)*100</f>
        <v>-10.401459854014606</v>
      </c>
      <c r="M10">
        <v>0.38579999999999998</v>
      </c>
      <c r="N10" s="5">
        <f>((M10/$H10)-1)*100</f>
        <v>-11.998175182481763</v>
      </c>
      <c r="O10">
        <v>0.34989999999999999</v>
      </c>
      <c r="P10" s="5">
        <f>((O10/$H10)-1)*100</f>
        <v>-20.18704379562044</v>
      </c>
    </row>
    <row r="11" spans="1:16" x14ac:dyDescent="0.25">
      <c r="B11">
        <f>B10+1</f>
        <v>32</v>
      </c>
      <c r="C11" s="1">
        <v>45312</v>
      </c>
      <c r="F11" t="s">
        <v>4</v>
      </c>
      <c r="G11">
        <f>G10*H10*-1</f>
        <v>-1096</v>
      </c>
      <c r="H11">
        <v>1</v>
      </c>
      <c r="I11">
        <f>H11*G11</f>
        <v>-1096</v>
      </c>
      <c r="N11" s="5"/>
      <c r="P11" s="5"/>
    </row>
    <row r="12" spans="1:16" x14ac:dyDescent="0.25">
      <c r="B12">
        <f>B11+1</f>
        <v>33</v>
      </c>
      <c r="C12" s="1">
        <v>45312</v>
      </c>
      <c r="D12" t="s">
        <v>12</v>
      </c>
      <c r="F12" t="s">
        <v>4</v>
      </c>
      <c r="G12">
        <f>I11</f>
        <v>-1096</v>
      </c>
      <c r="H12">
        <v>2.5000000000000001E-2</v>
      </c>
      <c r="I12">
        <f>H12*G12</f>
        <v>-27.400000000000002</v>
      </c>
      <c r="N12" s="5"/>
      <c r="P12" s="5"/>
    </row>
    <row r="13" spans="1:16" x14ac:dyDescent="0.25">
      <c r="A13">
        <v>4</v>
      </c>
      <c r="B13">
        <f>A13*10</f>
        <v>40</v>
      </c>
      <c r="C13" s="1">
        <v>45312</v>
      </c>
      <c r="D13" t="s">
        <v>4</v>
      </c>
      <c r="E13" t="s">
        <v>17</v>
      </c>
      <c r="N13" s="5"/>
      <c r="P13" s="5"/>
    </row>
    <row r="14" spans="1:16" x14ac:dyDescent="0.25">
      <c r="B14">
        <f>B13+1</f>
        <v>41</v>
      </c>
      <c r="C14" s="1">
        <v>45312</v>
      </c>
      <c r="F14" t="s">
        <v>18</v>
      </c>
      <c r="G14">
        <v>5000</v>
      </c>
      <c r="H14">
        <v>0.1918</v>
      </c>
      <c r="I14">
        <f>G14</f>
        <v>5000</v>
      </c>
      <c r="K14">
        <v>0.18079999999999999</v>
      </c>
      <c r="L14" s="5">
        <f>((K14/$H14)-1)*100</f>
        <v>-5.7351407716371261</v>
      </c>
      <c r="M14">
        <v>0.17399999999999999</v>
      </c>
      <c r="N14" s="5">
        <f>((M14/$H14)-1)*100</f>
        <v>-9.2805005213764442</v>
      </c>
      <c r="O14">
        <v>0.1593</v>
      </c>
      <c r="P14" s="5">
        <f>((O14/$H14)-1)*100</f>
        <v>-16.944734098018767</v>
      </c>
    </row>
    <row r="15" spans="1:16" x14ac:dyDescent="0.25">
      <c r="B15">
        <f>B14+1</f>
        <v>42</v>
      </c>
      <c r="C15" s="1">
        <v>45312</v>
      </c>
      <c r="F15" t="s">
        <v>4</v>
      </c>
      <c r="G15">
        <f>G14*H14*-1</f>
        <v>-959</v>
      </c>
      <c r="H15">
        <v>1</v>
      </c>
      <c r="I15">
        <f>H15*G15</f>
        <v>-959</v>
      </c>
      <c r="N15" s="5"/>
      <c r="P15" s="5"/>
    </row>
    <row r="16" spans="1:16" x14ac:dyDescent="0.25">
      <c r="B16">
        <f>B15+1</f>
        <v>43</v>
      </c>
      <c r="C16" s="1">
        <v>45312</v>
      </c>
      <c r="D16" t="s">
        <v>12</v>
      </c>
      <c r="F16" t="s">
        <v>4</v>
      </c>
      <c r="G16">
        <f>I15</f>
        <v>-959</v>
      </c>
      <c r="H16">
        <v>2.5000000000000001E-2</v>
      </c>
      <c r="I16">
        <f>H16*G16</f>
        <v>-23.975000000000001</v>
      </c>
      <c r="N16" s="5"/>
      <c r="P16" s="5"/>
    </row>
    <row r="17" spans="1:16" x14ac:dyDescent="0.25">
      <c r="A17">
        <v>5</v>
      </c>
      <c r="B17">
        <f>A17*10</f>
        <v>50</v>
      </c>
      <c r="C17" s="1">
        <v>45312</v>
      </c>
      <c r="D17" t="s">
        <v>4</v>
      </c>
      <c r="E17" t="s">
        <v>20</v>
      </c>
      <c r="N17" s="5"/>
      <c r="P17" s="5"/>
    </row>
    <row r="18" spans="1:16" x14ac:dyDescent="0.25">
      <c r="B18">
        <f>B17+1</f>
        <v>51</v>
      </c>
      <c r="C18" s="1">
        <v>45312</v>
      </c>
      <c r="F18" t="s">
        <v>21</v>
      </c>
      <c r="G18">
        <v>10000</v>
      </c>
      <c r="H18">
        <v>8.6559999999999998E-2</v>
      </c>
      <c r="I18">
        <f>G18</f>
        <v>10000</v>
      </c>
      <c r="K18">
        <v>8.2919999999999994E-2</v>
      </c>
      <c r="L18" s="5">
        <f>((K18/$H18)-1)*100</f>
        <v>-4.2051756007393752</v>
      </c>
      <c r="M18">
        <v>8.2379999999999995E-2</v>
      </c>
      <c r="N18" s="5">
        <f>((M18/$H18)-1)*100</f>
        <v>-4.8290203327171932</v>
      </c>
      <c r="O18">
        <v>7.7460000000000001E-2</v>
      </c>
      <c r="P18" s="5">
        <f>((O18/$H18)-1)*100</f>
        <v>-10.512939001848419</v>
      </c>
    </row>
    <row r="19" spans="1:16" x14ac:dyDescent="0.25">
      <c r="B19">
        <f>B18+1</f>
        <v>52</v>
      </c>
      <c r="C19" s="1">
        <v>45312</v>
      </c>
      <c r="F19" t="s">
        <v>4</v>
      </c>
      <c r="G19">
        <f>G18*H18*-1</f>
        <v>-865.6</v>
      </c>
      <c r="H19">
        <v>1</v>
      </c>
      <c r="I19">
        <f>H19*G19</f>
        <v>-865.6</v>
      </c>
      <c r="N19" s="5"/>
      <c r="P19" s="5"/>
    </row>
    <row r="20" spans="1:16" x14ac:dyDescent="0.25">
      <c r="B20">
        <f>B19+1</f>
        <v>53</v>
      </c>
      <c r="C20" s="1">
        <v>45312</v>
      </c>
      <c r="D20" t="s">
        <v>12</v>
      </c>
      <c r="F20" t="s">
        <v>4</v>
      </c>
      <c r="G20">
        <f>I19</f>
        <v>-865.6</v>
      </c>
      <c r="H20">
        <v>2.5000000000000001E-2</v>
      </c>
      <c r="I20">
        <f>H20*G20</f>
        <v>-21.64</v>
      </c>
      <c r="N20" s="5"/>
      <c r="P20" s="5"/>
    </row>
    <row r="21" spans="1:16" x14ac:dyDescent="0.25">
      <c r="A21">
        <v>6</v>
      </c>
      <c r="B21">
        <f>A21*10</f>
        <v>60</v>
      </c>
      <c r="C21" s="1">
        <v>45312</v>
      </c>
      <c r="D21" t="s">
        <v>4</v>
      </c>
      <c r="E21" t="s">
        <v>24</v>
      </c>
      <c r="N21" s="5"/>
      <c r="P21" s="5"/>
    </row>
    <row r="22" spans="1:16" x14ac:dyDescent="0.25">
      <c r="B22">
        <f>B21+1</f>
        <v>61</v>
      </c>
      <c r="C22" s="1">
        <v>45312</v>
      </c>
      <c r="F22" t="s">
        <v>25</v>
      </c>
      <c r="G22">
        <v>50000</v>
      </c>
      <c r="H22">
        <v>1.273E-2</v>
      </c>
      <c r="I22">
        <f>G22</f>
        <v>50000</v>
      </c>
      <c r="K22">
        <v>1.294E-2</v>
      </c>
      <c r="L22" s="5">
        <f>((K22/$H22)-1)*100</f>
        <v>1.6496465043205122</v>
      </c>
      <c r="M22">
        <v>1.303E-2</v>
      </c>
      <c r="N22" s="5">
        <f>((M22/$H22)-1)*100</f>
        <v>2.3566378633150142</v>
      </c>
      <c r="O22">
        <v>1.332E-2</v>
      </c>
      <c r="P22" s="5">
        <f>((O22/$H22)-1)*100</f>
        <v>4.6347211311861702</v>
      </c>
    </row>
    <row r="23" spans="1:16" x14ac:dyDescent="0.25">
      <c r="B23">
        <f>B22+1</f>
        <v>62</v>
      </c>
      <c r="C23" s="1">
        <v>45312</v>
      </c>
      <c r="F23" t="s">
        <v>4</v>
      </c>
      <c r="G23">
        <f>G22*H22*-1</f>
        <v>-636.5</v>
      </c>
      <c r="H23">
        <v>1</v>
      </c>
      <c r="I23">
        <f>H23*G23</f>
        <v>-636.5</v>
      </c>
    </row>
    <row r="24" spans="1:16" x14ac:dyDescent="0.25">
      <c r="B24">
        <f>B23+1</f>
        <v>63</v>
      </c>
      <c r="C24" s="1">
        <v>45312</v>
      </c>
      <c r="D24" t="s">
        <v>12</v>
      </c>
      <c r="F24" t="s">
        <v>4</v>
      </c>
      <c r="G24">
        <f>I23</f>
        <v>-636.5</v>
      </c>
      <c r="H24">
        <v>2.5000000000000001E-2</v>
      </c>
      <c r="I24">
        <f>H24*G24</f>
        <v>-15.912500000000001</v>
      </c>
    </row>
    <row r="25" spans="1:16" x14ac:dyDescent="0.25">
      <c r="A25">
        <v>7</v>
      </c>
      <c r="B25">
        <f>A25*10</f>
        <v>70</v>
      </c>
      <c r="C25" s="1">
        <v>45312</v>
      </c>
      <c r="D25" t="s">
        <v>10</v>
      </c>
      <c r="E25" t="s">
        <v>4</v>
      </c>
      <c r="N25" s="5"/>
      <c r="P25" s="5"/>
    </row>
    <row r="26" spans="1:16" x14ac:dyDescent="0.25">
      <c r="B26">
        <f>B25+1</f>
        <v>71</v>
      </c>
      <c r="C26" s="1">
        <v>45312</v>
      </c>
      <c r="F26" t="s">
        <v>9</v>
      </c>
      <c r="G26">
        <v>-400</v>
      </c>
      <c r="H26">
        <v>2.12</v>
      </c>
      <c r="I26">
        <f>G26</f>
        <v>-400</v>
      </c>
      <c r="K26">
        <v>1.294E-2</v>
      </c>
      <c r="L26" s="5">
        <f>((K26/$H26)-1)*100</f>
        <v>-99.389622641509433</v>
      </c>
      <c r="M26">
        <v>1.303E-2</v>
      </c>
      <c r="N26" s="5">
        <f>((M26/$H26)-1)*100</f>
        <v>-99.385377358490572</v>
      </c>
      <c r="O26">
        <v>1.332E-2</v>
      </c>
      <c r="P26" s="5">
        <f>((O26/$H26)-1)*100</f>
        <v>-99.371698113207557</v>
      </c>
    </row>
    <row r="27" spans="1:16" x14ac:dyDescent="0.25">
      <c r="B27">
        <f>B26+1</f>
        <v>72</v>
      </c>
      <c r="C27" s="1">
        <v>45312</v>
      </c>
      <c r="F27" t="s">
        <v>4</v>
      </c>
      <c r="G27">
        <f>G26*H26*-1</f>
        <v>848</v>
      </c>
      <c r="H27">
        <v>1</v>
      </c>
      <c r="I27">
        <f>H27*G27</f>
        <v>848</v>
      </c>
      <c r="J27">
        <f>I7+I27</f>
        <v>-152</v>
      </c>
    </row>
    <row r="28" spans="1:16" x14ac:dyDescent="0.25">
      <c r="B28">
        <f>B27+1</f>
        <v>73</v>
      </c>
      <c r="C28" s="1">
        <v>45312</v>
      </c>
      <c r="D28" t="s">
        <v>12</v>
      </c>
      <c r="F28" t="s">
        <v>4</v>
      </c>
      <c r="G28">
        <f>I27</f>
        <v>848</v>
      </c>
      <c r="H28">
        <v>2.5000000000000001E-2</v>
      </c>
      <c r="I28">
        <f>H28*G28</f>
        <v>21.200000000000003</v>
      </c>
    </row>
    <row r="29" spans="1:16" x14ac:dyDescent="0.25">
      <c r="A29">
        <v>8</v>
      </c>
      <c r="B29">
        <f>A29*10</f>
        <v>80</v>
      </c>
      <c r="C29" s="1">
        <v>45312</v>
      </c>
      <c r="D29" t="s">
        <v>20</v>
      </c>
      <c r="E29" t="s">
        <v>4</v>
      </c>
      <c r="N29" s="5"/>
      <c r="P29" s="5"/>
    </row>
    <row r="30" spans="1:16" x14ac:dyDescent="0.25">
      <c r="B30">
        <f>B29+1</f>
        <v>81</v>
      </c>
      <c r="C30" s="1">
        <v>45312</v>
      </c>
      <c r="F30" t="s">
        <v>21</v>
      </c>
      <c r="G30">
        <v>-10000</v>
      </c>
      <c r="H30">
        <v>7.7460000000000001E-2</v>
      </c>
      <c r="I30">
        <f>G30</f>
        <v>-10000</v>
      </c>
      <c r="K30">
        <v>8.2919999999999994E-2</v>
      </c>
      <c r="L30" s="5">
        <f>((K30/$H30)-1)*100</f>
        <v>7.0487993803253213</v>
      </c>
      <c r="M30">
        <v>8.2379999999999995E-2</v>
      </c>
      <c r="N30" s="5">
        <f>((M30/$H30)-1)*100</f>
        <v>6.3516653756777508</v>
      </c>
      <c r="O30">
        <v>7.7460000000000001E-2</v>
      </c>
      <c r="P30" s="5">
        <f>((O30/$H30)-1)*100</f>
        <v>0</v>
      </c>
    </row>
    <row r="31" spans="1:16" x14ac:dyDescent="0.25">
      <c r="B31">
        <f>B30+1</f>
        <v>82</v>
      </c>
      <c r="C31" s="1">
        <v>45312</v>
      </c>
      <c r="F31" t="s">
        <v>4</v>
      </c>
      <c r="G31">
        <f>G30*H30*-1</f>
        <v>774.6</v>
      </c>
      <c r="H31">
        <v>1</v>
      </c>
      <c r="I31">
        <f>H31*G31</f>
        <v>774.6</v>
      </c>
      <c r="J31">
        <f>I19+I31</f>
        <v>-91</v>
      </c>
      <c r="N31" s="5"/>
      <c r="P31" s="5"/>
    </row>
    <row r="32" spans="1:16" x14ac:dyDescent="0.25">
      <c r="B32">
        <f>B31+1</f>
        <v>83</v>
      </c>
      <c r="C32" s="1">
        <v>45312</v>
      </c>
      <c r="D32" t="s">
        <v>12</v>
      </c>
      <c r="F32" t="s">
        <v>4</v>
      </c>
      <c r="G32">
        <f>I31</f>
        <v>774.6</v>
      </c>
      <c r="H32">
        <v>2.5000000000000001E-2</v>
      </c>
      <c r="I32">
        <f>H32*G32</f>
        <v>19.365000000000002</v>
      </c>
      <c r="N32" s="5"/>
      <c r="P32" s="5"/>
    </row>
    <row r="33" spans="1:16" x14ac:dyDescent="0.25">
      <c r="A33">
        <v>9</v>
      </c>
      <c r="B33">
        <f>A33*10</f>
        <v>90</v>
      </c>
      <c r="C33" s="1">
        <v>45312</v>
      </c>
      <c r="D33" t="s">
        <v>31</v>
      </c>
      <c r="E33" t="s">
        <v>4</v>
      </c>
      <c r="N33" s="5"/>
      <c r="P33" s="5"/>
    </row>
    <row r="34" spans="1:16" x14ac:dyDescent="0.25">
      <c r="B34">
        <f>B33+1</f>
        <v>91</v>
      </c>
      <c r="C34" s="1">
        <v>45312</v>
      </c>
      <c r="F34" t="s">
        <v>32</v>
      </c>
      <c r="G34">
        <v>10000</v>
      </c>
      <c r="H34">
        <v>0.1118</v>
      </c>
      <c r="I34">
        <f>G34</f>
        <v>10000</v>
      </c>
      <c r="K34">
        <v>0.1132</v>
      </c>
      <c r="L34" s="5">
        <f>((K34/$H34)-1)*100</f>
        <v>1.2522361359570633</v>
      </c>
      <c r="N34" s="5"/>
      <c r="P34" s="5"/>
    </row>
    <row r="35" spans="1:16" x14ac:dyDescent="0.25">
      <c r="B35">
        <f>B34+1</f>
        <v>92</v>
      </c>
      <c r="C35" s="1">
        <v>45312</v>
      </c>
      <c r="F35" t="s">
        <v>4</v>
      </c>
      <c r="G35">
        <f>G34*H34*-1</f>
        <v>-1118</v>
      </c>
      <c r="H35">
        <v>1</v>
      </c>
      <c r="I35">
        <f>H35*G35</f>
        <v>-1118</v>
      </c>
      <c r="N35" s="5"/>
      <c r="P35" s="5"/>
    </row>
    <row r="36" spans="1:16" x14ac:dyDescent="0.25">
      <c r="B36">
        <f>B35+1</f>
        <v>93</v>
      </c>
      <c r="C36" s="1">
        <v>45312</v>
      </c>
      <c r="D36" t="s">
        <v>12</v>
      </c>
      <c r="F36" t="s">
        <v>4</v>
      </c>
      <c r="G36">
        <f>I35</f>
        <v>-1118</v>
      </c>
      <c r="H36">
        <v>2.5000000000000001E-2</v>
      </c>
      <c r="I36">
        <f>H36*G36</f>
        <v>-27.950000000000003</v>
      </c>
      <c r="N36" s="5"/>
      <c r="P36" s="5"/>
    </row>
    <row r="37" spans="1:16" x14ac:dyDescent="0.25">
      <c r="A37">
        <v>10</v>
      </c>
      <c r="B37">
        <f>A37*10</f>
        <v>100</v>
      </c>
      <c r="C37" s="1">
        <v>45312</v>
      </c>
      <c r="D37" t="s">
        <v>33</v>
      </c>
      <c r="E37" t="s">
        <v>4</v>
      </c>
      <c r="N37" s="5"/>
      <c r="P37" s="5"/>
    </row>
    <row r="38" spans="1:16" x14ac:dyDescent="0.25">
      <c r="B38">
        <f>B37+1</f>
        <v>101</v>
      </c>
      <c r="C38" s="1">
        <v>45312</v>
      </c>
      <c r="F38" t="s">
        <v>34</v>
      </c>
      <c r="G38">
        <v>50</v>
      </c>
      <c r="H38">
        <v>38.03</v>
      </c>
      <c r="I38">
        <f>G38</f>
        <v>50</v>
      </c>
      <c r="K38">
        <v>37.72</v>
      </c>
      <c r="L38" s="5">
        <f>((K38/$H38)-1)*100</f>
        <v>-0.81514593741783825</v>
      </c>
      <c r="N38" s="5"/>
      <c r="P38" s="5"/>
    </row>
    <row r="39" spans="1:16" x14ac:dyDescent="0.25">
      <c r="B39">
        <f>B38+1</f>
        <v>102</v>
      </c>
      <c r="C39" s="1">
        <v>45312</v>
      </c>
      <c r="F39" t="s">
        <v>4</v>
      </c>
      <c r="G39">
        <f>G38*H38*-1</f>
        <v>-1901.5</v>
      </c>
      <c r="H39">
        <v>1</v>
      </c>
      <c r="I39">
        <f>H39*G39</f>
        <v>-1901.5</v>
      </c>
      <c r="N39" s="5"/>
      <c r="P39" s="5"/>
    </row>
    <row r="40" spans="1:16" x14ac:dyDescent="0.25">
      <c r="B40">
        <f>B39+1</f>
        <v>103</v>
      </c>
      <c r="C40" s="1">
        <v>45312</v>
      </c>
      <c r="D40" t="s">
        <v>12</v>
      </c>
      <c r="F40" t="s">
        <v>4</v>
      </c>
      <c r="G40">
        <f>I39</f>
        <v>-1901.5</v>
      </c>
      <c r="H40">
        <v>2.5000000000000001E-2</v>
      </c>
      <c r="I40">
        <f>H40*G40</f>
        <v>-47.537500000000001</v>
      </c>
      <c r="N40" s="5"/>
      <c r="P40" s="5"/>
    </row>
    <row r="41" spans="1:16" x14ac:dyDescent="0.25">
      <c r="A41">
        <v>11</v>
      </c>
      <c r="B41">
        <f>A41*10</f>
        <v>110</v>
      </c>
      <c r="C41" s="1">
        <v>45312</v>
      </c>
      <c r="D41" t="s">
        <v>35</v>
      </c>
      <c r="E41" t="s">
        <v>4</v>
      </c>
      <c r="N41" s="5"/>
      <c r="P41" s="5"/>
    </row>
    <row r="42" spans="1:16" x14ac:dyDescent="0.25">
      <c r="B42">
        <f>B41+1</f>
        <v>111</v>
      </c>
      <c r="C42" s="1">
        <v>45312</v>
      </c>
      <c r="F42" t="s">
        <v>36</v>
      </c>
      <c r="G42">
        <v>10</v>
      </c>
      <c r="H42">
        <v>97.56</v>
      </c>
      <c r="I42">
        <f>G42</f>
        <v>10</v>
      </c>
      <c r="K42">
        <v>101.4</v>
      </c>
      <c r="L42" s="5">
        <f>((K42/$H42)-1)*100</f>
        <v>3.9360393603936172</v>
      </c>
      <c r="N42" s="5"/>
      <c r="P42" s="5"/>
    </row>
    <row r="43" spans="1:16" x14ac:dyDescent="0.25">
      <c r="B43">
        <f>B42+1</f>
        <v>112</v>
      </c>
      <c r="C43" s="1">
        <v>45312</v>
      </c>
      <c r="F43" t="s">
        <v>4</v>
      </c>
      <c r="G43">
        <f>G42*H42*-1</f>
        <v>-975.6</v>
      </c>
      <c r="H43">
        <v>1</v>
      </c>
      <c r="I43">
        <f>H43*G43</f>
        <v>-975.6</v>
      </c>
      <c r="N43" s="5"/>
      <c r="P43" s="5"/>
    </row>
    <row r="44" spans="1:16" x14ac:dyDescent="0.25">
      <c r="B44">
        <f>B43+1</f>
        <v>113</v>
      </c>
      <c r="C44" s="1">
        <v>45312</v>
      </c>
      <c r="D44" t="s">
        <v>12</v>
      </c>
      <c r="F44" t="s">
        <v>4</v>
      </c>
      <c r="G44">
        <f>I43</f>
        <v>-975.6</v>
      </c>
      <c r="H44">
        <v>2.5000000000000001E-2</v>
      </c>
      <c r="I44">
        <f>H44*G44</f>
        <v>-24.39</v>
      </c>
      <c r="N44" s="5"/>
      <c r="P44" s="5"/>
    </row>
    <row r="45" spans="1:16" x14ac:dyDescent="0.25">
      <c r="A45">
        <v>12</v>
      </c>
      <c r="B45">
        <f>A45*10</f>
        <v>120</v>
      </c>
      <c r="C45" s="1">
        <v>45320</v>
      </c>
      <c r="D45" t="s">
        <v>38</v>
      </c>
      <c r="E45" t="s">
        <v>4</v>
      </c>
    </row>
    <row r="46" spans="1:16" x14ac:dyDescent="0.25">
      <c r="B46">
        <f>B45+1</f>
        <v>121</v>
      </c>
      <c r="C46" s="1">
        <f>C45</f>
        <v>45320</v>
      </c>
      <c r="F46" t="s">
        <v>39</v>
      </c>
      <c r="G46">
        <v>100</v>
      </c>
      <c r="H46">
        <v>2.57</v>
      </c>
      <c r="I46">
        <f>G46</f>
        <v>100</v>
      </c>
      <c r="K46">
        <v>2.72</v>
      </c>
      <c r="L46" s="5">
        <f>((K46/$H46)-1)*100</f>
        <v>5.836575875486405</v>
      </c>
    </row>
    <row r="47" spans="1:16" x14ac:dyDescent="0.25">
      <c r="B47">
        <f>B46+1</f>
        <v>122</v>
      </c>
      <c r="C47" s="1">
        <f>C46</f>
        <v>45320</v>
      </c>
      <c r="F47" t="s">
        <v>4</v>
      </c>
      <c r="G47">
        <f>G46*H46*-1</f>
        <v>-257</v>
      </c>
      <c r="H47">
        <v>1</v>
      </c>
      <c r="I47">
        <f>H47*G47</f>
        <v>-257</v>
      </c>
    </row>
    <row r="48" spans="1:16" x14ac:dyDescent="0.25">
      <c r="B48">
        <f>B47+1</f>
        <v>123</v>
      </c>
      <c r="C48" s="1">
        <f>C47</f>
        <v>45320</v>
      </c>
      <c r="D48" t="s">
        <v>12</v>
      </c>
      <c r="F48" t="s">
        <v>4</v>
      </c>
      <c r="G48">
        <f>I47</f>
        <v>-257</v>
      </c>
      <c r="H48">
        <v>2.5000000000000001E-2</v>
      </c>
      <c r="I48">
        <f>H48*G48</f>
        <v>-6.4250000000000007</v>
      </c>
    </row>
    <row r="49" spans="1:16" x14ac:dyDescent="0.25">
      <c r="A49">
        <v>13</v>
      </c>
      <c r="B49">
        <f>A49*10</f>
        <v>130</v>
      </c>
      <c r="C49" s="1">
        <v>45320</v>
      </c>
      <c r="D49" t="s">
        <v>40</v>
      </c>
      <c r="E49" t="s">
        <v>4</v>
      </c>
    </row>
    <row r="50" spans="1:16" x14ac:dyDescent="0.25">
      <c r="B50">
        <f>B49+1</f>
        <v>131</v>
      </c>
      <c r="C50" s="1">
        <f>C49</f>
        <v>45320</v>
      </c>
      <c r="F50" t="s">
        <v>41</v>
      </c>
      <c r="G50">
        <v>500</v>
      </c>
      <c r="H50">
        <v>0.66259999999999997</v>
      </c>
      <c r="I50">
        <f>G50</f>
        <v>500</v>
      </c>
    </row>
    <row r="51" spans="1:16" x14ac:dyDescent="0.25">
      <c r="B51">
        <f>B50+1</f>
        <v>132</v>
      </c>
      <c r="C51" s="1">
        <f>C50</f>
        <v>45320</v>
      </c>
      <c r="F51" t="s">
        <v>4</v>
      </c>
      <c r="G51">
        <f>G50*H50*-1</f>
        <v>-331.3</v>
      </c>
      <c r="H51">
        <v>1</v>
      </c>
      <c r="I51">
        <f>H51*G51</f>
        <v>-331.3</v>
      </c>
    </row>
    <row r="52" spans="1:16" x14ac:dyDescent="0.25">
      <c r="B52">
        <f>B51+1</f>
        <v>133</v>
      </c>
      <c r="C52" s="1">
        <f>C51</f>
        <v>45320</v>
      </c>
      <c r="D52" t="s">
        <v>12</v>
      </c>
      <c r="F52" t="s">
        <v>4</v>
      </c>
      <c r="G52">
        <f>I51</f>
        <v>-331.3</v>
      </c>
      <c r="H52">
        <v>2.5000000000000001E-2</v>
      </c>
      <c r="I52">
        <f>H52*G52</f>
        <v>-8.2825000000000006</v>
      </c>
    </row>
    <row r="53" spans="1:16" x14ac:dyDescent="0.25">
      <c r="A53">
        <v>14</v>
      </c>
      <c r="B53">
        <f>A53*10</f>
        <v>140</v>
      </c>
      <c r="C53" s="1">
        <v>45320</v>
      </c>
      <c r="D53" t="s">
        <v>42</v>
      </c>
      <c r="E53" t="s">
        <v>4</v>
      </c>
    </row>
    <row r="54" spans="1:16" x14ac:dyDescent="0.25">
      <c r="B54">
        <f>B53+1</f>
        <v>141</v>
      </c>
      <c r="C54" s="1">
        <f>C53</f>
        <v>45320</v>
      </c>
      <c r="F54" t="s">
        <v>43</v>
      </c>
      <c r="G54">
        <v>1000</v>
      </c>
      <c r="H54">
        <v>0.52529999999999999</v>
      </c>
      <c r="I54">
        <f>G54</f>
        <v>1000</v>
      </c>
    </row>
    <row r="55" spans="1:16" x14ac:dyDescent="0.25">
      <c r="B55">
        <f>B54+1</f>
        <v>142</v>
      </c>
      <c r="C55" s="1">
        <f>C54</f>
        <v>45320</v>
      </c>
      <c r="F55" t="s">
        <v>4</v>
      </c>
      <c r="G55">
        <f>G54*H54*-1</f>
        <v>-525.29999999999995</v>
      </c>
      <c r="H55">
        <v>1</v>
      </c>
      <c r="I55">
        <f>H55*G55</f>
        <v>-525.29999999999995</v>
      </c>
    </row>
    <row r="56" spans="1:16" x14ac:dyDescent="0.25">
      <c r="B56">
        <f>B55+1</f>
        <v>143</v>
      </c>
      <c r="C56" s="1">
        <f>C55</f>
        <v>45320</v>
      </c>
      <c r="D56" t="s">
        <v>12</v>
      </c>
      <c r="F56" t="s">
        <v>4</v>
      </c>
      <c r="G56">
        <f>I55</f>
        <v>-525.29999999999995</v>
      </c>
      <c r="H56">
        <v>2.5000000000000001E-2</v>
      </c>
      <c r="I56">
        <f>H56*G56</f>
        <v>-13.1325</v>
      </c>
    </row>
    <row r="57" spans="1:16" x14ac:dyDescent="0.25">
      <c r="A57">
        <v>15</v>
      </c>
      <c r="B57">
        <f>A57*10</f>
        <v>150</v>
      </c>
      <c r="C57" s="1">
        <v>45312</v>
      </c>
      <c r="D57" t="s">
        <v>31</v>
      </c>
      <c r="E57" t="s">
        <v>4</v>
      </c>
    </row>
    <row r="58" spans="1:16" x14ac:dyDescent="0.25">
      <c r="B58">
        <f>B57+1</f>
        <v>151</v>
      </c>
      <c r="C58" s="1">
        <v>45312</v>
      </c>
      <c r="F58" t="s">
        <v>32</v>
      </c>
      <c r="G58">
        <v>-10000</v>
      </c>
      <c r="H58">
        <v>0.1132</v>
      </c>
      <c r="I58">
        <f>G58</f>
        <v>-10000</v>
      </c>
      <c r="K58">
        <v>1.294E-2</v>
      </c>
      <c r="L58" s="5">
        <f>((K58/$H58)-1)*100</f>
        <v>-88.568904593639573</v>
      </c>
      <c r="M58">
        <v>1.303E-2</v>
      </c>
      <c r="N58" s="5">
        <f>((M58/$H58)-1)*100</f>
        <v>-88.489399293286226</v>
      </c>
      <c r="O58">
        <v>1.332E-2</v>
      </c>
      <c r="P58" s="5">
        <f>((O58/$H58)-1)*100</f>
        <v>-88.233215547703182</v>
      </c>
    </row>
    <row r="59" spans="1:16" x14ac:dyDescent="0.25">
      <c r="B59">
        <f>B58+1</f>
        <v>152</v>
      </c>
      <c r="C59" s="1">
        <v>45312</v>
      </c>
      <c r="F59" t="s">
        <v>4</v>
      </c>
      <c r="G59">
        <f>G58*H58*-1</f>
        <v>1132</v>
      </c>
      <c r="H59">
        <v>1</v>
      </c>
      <c r="I59">
        <f>H59*G59</f>
        <v>1132</v>
      </c>
      <c r="J59">
        <f>I35+I59</f>
        <v>14</v>
      </c>
    </row>
    <row r="60" spans="1:16" x14ac:dyDescent="0.25">
      <c r="B60">
        <f>B59+1</f>
        <v>153</v>
      </c>
      <c r="C60" s="1">
        <v>45312</v>
      </c>
      <c r="D60" t="s">
        <v>12</v>
      </c>
      <c r="F60" t="s">
        <v>4</v>
      </c>
      <c r="G60">
        <f>I59</f>
        <v>1132</v>
      </c>
      <c r="H60">
        <v>2.5000000000000001E-2</v>
      </c>
      <c r="I60">
        <f>H60*G60</f>
        <v>28.3</v>
      </c>
    </row>
    <row r="61" spans="1:16" x14ac:dyDescent="0.25">
      <c r="A61">
        <v>16</v>
      </c>
      <c r="B61">
        <f>A61*10</f>
        <v>160</v>
      </c>
      <c r="C61" s="1">
        <v>45321</v>
      </c>
      <c r="D61" t="s">
        <v>35</v>
      </c>
      <c r="E61" t="s">
        <v>4</v>
      </c>
    </row>
    <row r="62" spans="1:16" x14ac:dyDescent="0.25">
      <c r="B62">
        <f>B61+1</f>
        <v>161</v>
      </c>
      <c r="C62" s="1">
        <f>C61</f>
        <v>45321</v>
      </c>
      <c r="F62" t="s">
        <v>36</v>
      </c>
      <c r="G62">
        <v>-10</v>
      </c>
      <c r="H62">
        <v>101.37</v>
      </c>
      <c r="I62">
        <f>G62</f>
        <v>-10</v>
      </c>
      <c r="K62">
        <v>101.4</v>
      </c>
      <c r="L62" s="5">
        <f>((K62/$H62)-1)*100</f>
        <v>2.9594554601963807E-2</v>
      </c>
    </row>
    <row r="63" spans="1:16" x14ac:dyDescent="0.25">
      <c r="B63">
        <f>B62+1</f>
        <v>162</v>
      </c>
      <c r="C63" s="1">
        <f>C62</f>
        <v>45321</v>
      </c>
      <c r="F63" t="s">
        <v>4</v>
      </c>
      <c r="G63">
        <f>G62*H62*-1</f>
        <v>1013.7</v>
      </c>
      <c r="H63">
        <v>1</v>
      </c>
      <c r="I63">
        <f>H63*G63</f>
        <v>1013.7</v>
      </c>
    </row>
    <row r="64" spans="1:16" x14ac:dyDescent="0.25">
      <c r="B64">
        <f>B63+1</f>
        <v>163</v>
      </c>
      <c r="C64" s="1">
        <f>C63</f>
        <v>45321</v>
      </c>
      <c r="D64" t="s">
        <v>12</v>
      </c>
      <c r="F64" t="s">
        <v>4</v>
      </c>
      <c r="G64">
        <f>I63</f>
        <v>1013.7</v>
      </c>
      <c r="H64">
        <v>2.5000000000000001E-2</v>
      </c>
      <c r="I64">
        <f>H64*G64</f>
        <v>25.342500000000001</v>
      </c>
    </row>
  </sheetData>
  <mergeCells count="3">
    <mergeCell ref="K1:L1"/>
    <mergeCell ref="M1:N1"/>
    <mergeCell ref="O1:P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11D8-B22A-46B7-9F64-403157EAEB3B}">
  <dimension ref="A2:D9"/>
  <sheetViews>
    <sheetView workbookViewId="0">
      <selection activeCell="D10" sqref="D10"/>
    </sheetView>
  </sheetViews>
  <sheetFormatPr baseColWidth="10" defaultRowHeight="15" x14ac:dyDescent="0.25"/>
  <cols>
    <col min="2" max="2" width="15.7109375" bestFit="1" customWidth="1"/>
    <col min="4" max="4" width="108" customWidth="1"/>
  </cols>
  <sheetData>
    <row r="2" spans="1:4" s="3" customFormat="1" ht="30" x14ac:dyDescent="0.25">
      <c r="A2" s="3">
        <v>2</v>
      </c>
      <c r="B2" s="4">
        <v>45312</v>
      </c>
      <c r="C2" s="3" t="s">
        <v>9</v>
      </c>
      <c r="D2" s="2" t="s">
        <v>13</v>
      </c>
    </row>
    <row r="3" spans="1:4" x14ac:dyDescent="0.25">
      <c r="A3">
        <v>3</v>
      </c>
      <c r="B3" s="1">
        <v>45312</v>
      </c>
      <c r="C3" t="s">
        <v>15</v>
      </c>
      <c r="D3" t="s">
        <v>16</v>
      </c>
    </row>
    <row r="4" spans="1:4" x14ac:dyDescent="0.25">
      <c r="A4">
        <v>4</v>
      </c>
      <c r="B4" s="1">
        <v>45312</v>
      </c>
      <c r="C4" t="s">
        <v>18</v>
      </c>
      <c r="D4" t="s">
        <v>19</v>
      </c>
    </row>
    <row r="5" spans="1:4" x14ac:dyDescent="0.25">
      <c r="A5">
        <v>5</v>
      </c>
      <c r="B5" s="1">
        <v>45312</v>
      </c>
      <c r="C5" t="s">
        <v>21</v>
      </c>
      <c r="D5" t="s">
        <v>22</v>
      </c>
    </row>
    <row r="6" spans="1:4" s="3" customFormat="1" ht="30" x14ac:dyDescent="0.25">
      <c r="A6" s="3">
        <v>6</v>
      </c>
      <c r="B6" s="4">
        <v>45312</v>
      </c>
      <c r="C6" s="3" t="s">
        <v>25</v>
      </c>
      <c r="D6" s="2" t="s">
        <v>26</v>
      </c>
    </row>
    <row r="7" spans="1:4" s="7" customFormat="1" ht="30" x14ac:dyDescent="0.25">
      <c r="A7" s="7">
        <v>0</v>
      </c>
      <c r="B7" s="8">
        <v>45313.447916666664</v>
      </c>
      <c r="C7" s="7" t="s">
        <v>27</v>
      </c>
      <c r="D7" s="9" t="s">
        <v>28</v>
      </c>
    </row>
    <row r="8" spans="1:4" x14ac:dyDescent="0.25">
      <c r="A8">
        <v>0</v>
      </c>
      <c r="B8" s="6">
        <v>45314.583333333336</v>
      </c>
      <c r="C8" t="s">
        <v>27</v>
      </c>
      <c r="D8" t="s">
        <v>30</v>
      </c>
    </row>
    <row r="9" spans="1:4" x14ac:dyDescent="0.25">
      <c r="A9">
        <v>11</v>
      </c>
      <c r="B9" s="1">
        <v>45320</v>
      </c>
      <c r="C9" t="s">
        <v>36</v>
      </c>
      <c r="D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2FE7-331B-4759-8538-34A0633558F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Oper</vt:lpstr>
      <vt:lpstr>Blog</vt:lpstr>
      <vt:lpstr>Posicion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Grandez</dc:creator>
  <cp:lastModifiedBy>Javier Grandez</cp:lastModifiedBy>
  <dcterms:created xsi:type="dcterms:W3CDTF">2024-01-21T18:14:43Z</dcterms:created>
  <dcterms:modified xsi:type="dcterms:W3CDTF">2024-02-16T13:28:29Z</dcterms:modified>
</cp:coreProperties>
</file>