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alner.borbon\OneDrive - Grant Thornton CR\Documents\"/>
    </mc:Choice>
  </mc:AlternateContent>
  <xr:revisionPtr revIDLastSave="0" documentId="13_ncr:1_{C6B2FF0E-F2C0-4C68-9E67-946E66AD50E6}" xr6:coauthVersionLast="44" xr6:coauthVersionMax="45" xr10:uidLastSave="{00000000-0000-0000-0000-000000000000}"/>
  <bookViews>
    <workbookView xWindow="-120" yWindow="-120" windowWidth="29040" windowHeight="15840" tabRatio="602" xr2:uid="{00000000-000D-0000-FFFF-FFFF00000000}"/>
  </bookViews>
  <sheets>
    <sheet name="detalle ajustado" sheetId="2" r:id="rId1"/>
    <sheet name="Hoja2" sheetId="3" r:id="rId2"/>
  </sheets>
  <definedNames>
    <definedName name="_xlnm._FilterDatabase" localSheetId="0" hidden="1">'detalle ajustado'!$A$2:$M$234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P15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3" i="2"/>
  <c r="P221" i="2" l="1"/>
  <c r="Q221" i="2" s="1"/>
  <c r="P220" i="2"/>
  <c r="Q220" i="2" s="1"/>
  <c r="P206" i="2"/>
  <c r="Q206" i="2" s="1"/>
  <c r="P204" i="2"/>
  <c r="Q204" i="2" s="1"/>
  <c r="P203" i="2"/>
  <c r="Q203" i="2" s="1"/>
  <c r="P202" i="2"/>
  <c r="Q202" i="2" s="1"/>
  <c r="P201" i="2"/>
  <c r="Q201" i="2" s="1"/>
  <c r="P200" i="2"/>
  <c r="Q200" i="2" s="1"/>
  <c r="P199" i="2"/>
  <c r="Q199" i="2" s="1"/>
  <c r="P198" i="2"/>
  <c r="Q198" i="2" s="1"/>
  <c r="P197" i="2"/>
  <c r="Q197" i="2" s="1"/>
  <c r="P195" i="2"/>
  <c r="Q195" i="2" s="1"/>
  <c r="P194" i="2"/>
  <c r="Q194" i="2" s="1"/>
  <c r="P193" i="2"/>
  <c r="Q193" i="2" s="1"/>
  <c r="P192" i="2"/>
  <c r="Q192" i="2" s="1"/>
  <c r="P191" i="2"/>
  <c r="Q191" i="2" s="1"/>
  <c r="P190" i="2"/>
  <c r="Q190" i="2" s="1"/>
  <c r="P189" i="2"/>
  <c r="Q189" i="2" s="1"/>
  <c r="P188" i="2"/>
  <c r="Q188" i="2" s="1"/>
  <c r="P187" i="2"/>
  <c r="Q187" i="2" s="1"/>
  <c r="P186" i="2"/>
  <c r="Q186" i="2" s="1"/>
  <c r="P150" i="2"/>
  <c r="Q150" i="2" s="1"/>
  <c r="P148" i="2"/>
  <c r="Q148" i="2" s="1"/>
  <c r="P147" i="2"/>
  <c r="Q147" i="2" s="1"/>
  <c r="P146" i="2"/>
  <c r="Q146" i="2" s="1"/>
  <c r="P145" i="2"/>
  <c r="Q145" i="2" s="1"/>
  <c r="P144" i="2"/>
  <c r="Q144" i="2" s="1"/>
  <c r="P143" i="2"/>
  <c r="Q143" i="2" s="1"/>
  <c r="P116" i="2"/>
  <c r="Q116" i="2" s="1"/>
  <c r="P115" i="2"/>
  <c r="Q115" i="2" s="1"/>
  <c r="P114" i="2"/>
  <c r="Q114" i="2" s="1"/>
  <c r="P107" i="2"/>
  <c r="Q107" i="2" s="1"/>
  <c r="P105" i="2"/>
  <c r="Q105" i="2" s="1"/>
  <c r="P104" i="2"/>
  <c r="Q104" i="2" s="1"/>
  <c r="P103" i="2"/>
  <c r="Q103" i="2" s="1"/>
  <c r="P102" i="2"/>
  <c r="Q102" i="2" s="1"/>
  <c r="P101" i="2"/>
  <c r="Q101" i="2" s="1"/>
  <c r="P100" i="2"/>
  <c r="Q100" i="2" s="1"/>
  <c r="P99" i="2"/>
  <c r="Q99" i="2" s="1"/>
  <c r="P93" i="2"/>
  <c r="Q93" i="2" s="1"/>
  <c r="P91" i="2"/>
  <c r="Q91" i="2" s="1"/>
  <c r="P90" i="2"/>
  <c r="Q90" i="2" s="1"/>
  <c r="P89" i="2"/>
  <c r="Q89" i="2" s="1"/>
  <c r="P88" i="2"/>
  <c r="Q88" i="2" s="1"/>
  <c r="P87" i="2"/>
  <c r="Q87" i="2" s="1"/>
  <c r="P86" i="2"/>
  <c r="Q86" i="2" s="1"/>
  <c r="P85" i="2"/>
  <c r="Q85" i="2" s="1"/>
  <c r="P84" i="2"/>
  <c r="Q84" i="2" s="1"/>
  <c r="P83" i="2"/>
  <c r="Q83" i="2" s="1"/>
  <c r="P82" i="2"/>
  <c r="Q82" i="2" s="1"/>
  <c r="P81" i="2"/>
  <c r="Q81" i="2" s="1"/>
  <c r="P49" i="2"/>
  <c r="Q49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Q15" i="2"/>
  <c r="O234" i="2"/>
  <c r="Q234" i="2" s="1"/>
  <c r="O233" i="2"/>
  <c r="Q233" i="2" s="1"/>
  <c r="O232" i="2"/>
  <c r="Q232" i="2" s="1"/>
  <c r="O231" i="2"/>
  <c r="Q231" i="2" s="1"/>
  <c r="O230" i="2"/>
  <c r="Q230" i="2" s="1"/>
  <c r="O229" i="2"/>
  <c r="Q229" i="2" s="1"/>
  <c r="O228" i="2"/>
  <c r="Q228" i="2" s="1"/>
  <c r="O227" i="2"/>
  <c r="Q227" i="2" s="1"/>
  <c r="O226" i="2"/>
  <c r="Q226" i="2" s="1"/>
  <c r="O225" i="2"/>
  <c r="Q225" i="2" s="1"/>
  <c r="O224" i="2"/>
  <c r="Q224" i="2" s="1"/>
  <c r="O223" i="2"/>
  <c r="Q223" i="2" s="1"/>
  <c r="O222" i="2"/>
  <c r="Q222" i="2" s="1"/>
  <c r="O219" i="2"/>
  <c r="Q219" i="2" s="1"/>
  <c r="O218" i="2"/>
  <c r="Q218" i="2" s="1"/>
  <c r="O217" i="2"/>
  <c r="Q217" i="2" s="1"/>
  <c r="O216" i="2"/>
  <c r="Q216" i="2" s="1"/>
  <c r="O215" i="2"/>
  <c r="Q215" i="2" s="1"/>
  <c r="O214" i="2"/>
  <c r="Q214" i="2" s="1"/>
  <c r="O213" i="2"/>
  <c r="Q213" i="2" s="1"/>
  <c r="O212" i="2"/>
  <c r="Q212" i="2" s="1"/>
  <c r="O211" i="2"/>
  <c r="Q211" i="2" s="1"/>
  <c r="O210" i="2"/>
  <c r="Q210" i="2" s="1"/>
  <c r="O209" i="2"/>
  <c r="Q209" i="2" s="1"/>
  <c r="O208" i="2"/>
  <c r="Q208" i="2" s="1"/>
  <c r="O207" i="2"/>
  <c r="Q207" i="2" s="1"/>
  <c r="O205" i="2"/>
  <c r="Q205" i="2" s="1"/>
  <c r="O196" i="2"/>
  <c r="Q196" i="2" s="1"/>
  <c r="O185" i="2"/>
  <c r="Q185" i="2" s="1"/>
  <c r="O184" i="2"/>
  <c r="Q184" i="2" s="1"/>
  <c r="O183" i="2"/>
  <c r="Q183" i="2" s="1"/>
  <c r="O182" i="2"/>
  <c r="Q182" i="2" s="1"/>
  <c r="O181" i="2"/>
  <c r="Q181" i="2" s="1"/>
  <c r="O180" i="2"/>
  <c r="Q180" i="2" s="1"/>
  <c r="O179" i="2"/>
  <c r="Q179" i="2" s="1"/>
  <c r="O178" i="2"/>
  <c r="Q178" i="2" s="1"/>
  <c r="O177" i="2"/>
  <c r="Q177" i="2" s="1"/>
  <c r="O176" i="2"/>
  <c r="Q176" i="2" s="1"/>
  <c r="O175" i="2"/>
  <c r="Q175" i="2" s="1"/>
  <c r="O174" i="2"/>
  <c r="Q174" i="2" s="1"/>
  <c r="O173" i="2"/>
  <c r="Q173" i="2" s="1"/>
  <c r="O172" i="2"/>
  <c r="Q172" i="2" s="1"/>
  <c r="O171" i="2"/>
  <c r="Q171" i="2" s="1"/>
  <c r="O170" i="2"/>
  <c r="Q170" i="2" s="1"/>
  <c r="O169" i="2"/>
  <c r="Q169" i="2" s="1"/>
  <c r="O168" i="2"/>
  <c r="Q168" i="2" s="1"/>
  <c r="O167" i="2"/>
  <c r="Q167" i="2" s="1"/>
  <c r="O166" i="2"/>
  <c r="Q166" i="2" s="1"/>
  <c r="O165" i="2"/>
  <c r="Q165" i="2" s="1"/>
  <c r="O164" i="2"/>
  <c r="Q164" i="2" s="1"/>
  <c r="O163" i="2"/>
  <c r="Q163" i="2" s="1"/>
  <c r="O162" i="2"/>
  <c r="Q162" i="2" s="1"/>
  <c r="O161" i="2"/>
  <c r="Q161" i="2" s="1"/>
  <c r="O160" i="2"/>
  <c r="Q160" i="2" s="1"/>
  <c r="O159" i="2"/>
  <c r="Q159" i="2" s="1"/>
  <c r="O158" i="2"/>
  <c r="Q158" i="2" s="1"/>
  <c r="O157" i="2"/>
  <c r="Q157" i="2" s="1"/>
  <c r="O156" i="2"/>
  <c r="Q156" i="2" s="1"/>
  <c r="O155" i="2"/>
  <c r="Q155" i="2" s="1"/>
  <c r="O154" i="2"/>
  <c r="Q154" i="2" s="1"/>
  <c r="O153" i="2"/>
  <c r="Q153" i="2" s="1"/>
  <c r="O152" i="2"/>
  <c r="Q152" i="2" s="1"/>
  <c r="O151" i="2"/>
  <c r="Q151" i="2" s="1"/>
  <c r="O149" i="2"/>
  <c r="Q149" i="2" s="1"/>
  <c r="O142" i="2"/>
  <c r="Q142" i="2" s="1"/>
  <c r="O141" i="2"/>
  <c r="Q141" i="2" s="1"/>
  <c r="O140" i="2"/>
  <c r="Q140" i="2" s="1"/>
  <c r="O139" i="2"/>
  <c r="Q139" i="2" s="1"/>
  <c r="O138" i="2"/>
  <c r="Q138" i="2" s="1"/>
  <c r="O137" i="2"/>
  <c r="Q137" i="2" s="1"/>
  <c r="O136" i="2"/>
  <c r="Q136" i="2" s="1"/>
  <c r="O135" i="2"/>
  <c r="Q135" i="2" s="1"/>
  <c r="O134" i="2"/>
  <c r="Q134" i="2" s="1"/>
  <c r="O133" i="2"/>
  <c r="Q133" i="2" s="1"/>
  <c r="O132" i="2"/>
  <c r="Q132" i="2" s="1"/>
  <c r="O131" i="2"/>
  <c r="Q131" i="2" s="1"/>
  <c r="O130" i="2"/>
  <c r="Q130" i="2" s="1"/>
  <c r="O129" i="2"/>
  <c r="Q129" i="2" s="1"/>
  <c r="O128" i="2"/>
  <c r="Q128" i="2" s="1"/>
  <c r="O127" i="2"/>
  <c r="Q127" i="2" s="1"/>
  <c r="O126" i="2"/>
  <c r="Q126" i="2" s="1"/>
  <c r="O125" i="2"/>
  <c r="Q125" i="2" s="1"/>
  <c r="O124" i="2"/>
  <c r="Q124" i="2" s="1"/>
  <c r="O123" i="2"/>
  <c r="Q123" i="2" s="1"/>
  <c r="O122" i="2"/>
  <c r="Q122" i="2" s="1"/>
  <c r="O121" i="2"/>
  <c r="Q121" i="2" s="1"/>
  <c r="O120" i="2"/>
  <c r="Q120" i="2" s="1"/>
  <c r="O119" i="2"/>
  <c r="Q119" i="2" s="1"/>
  <c r="O118" i="2"/>
  <c r="Q118" i="2" s="1"/>
  <c r="O117" i="2"/>
  <c r="Q117" i="2" s="1"/>
  <c r="O113" i="2"/>
  <c r="Q113" i="2" s="1"/>
  <c r="O112" i="2"/>
  <c r="Q112" i="2" s="1"/>
  <c r="O111" i="2"/>
  <c r="Q111" i="2" s="1"/>
  <c r="O110" i="2"/>
  <c r="Q110" i="2" s="1"/>
  <c r="O109" i="2"/>
  <c r="Q109" i="2" s="1"/>
  <c r="O108" i="2"/>
  <c r="Q108" i="2" s="1"/>
  <c r="O106" i="2"/>
  <c r="Q106" i="2" s="1"/>
  <c r="O98" i="2"/>
  <c r="Q98" i="2" s="1"/>
  <c r="O97" i="2"/>
  <c r="Q97" i="2" s="1"/>
  <c r="O96" i="2"/>
  <c r="Q96" i="2" s="1"/>
  <c r="O95" i="2"/>
  <c r="Q95" i="2" s="1"/>
  <c r="O94" i="2"/>
  <c r="Q94" i="2" s="1"/>
  <c r="O92" i="2"/>
  <c r="Q92" i="2" s="1"/>
  <c r="O80" i="2"/>
  <c r="Q80" i="2" s="1"/>
  <c r="O79" i="2"/>
  <c r="Q79" i="2" s="1"/>
  <c r="O78" i="2"/>
  <c r="Q78" i="2" s="1"/>
  <c r="O77" i="2"/>
  <c r="Q77" i="2" s="1"/>
  <c r="O76" i="2"/>
  <c r="Q76" i="2" s="1"/>
  <c r="O75" i="2"/>
  <c r="Q75" i="2" s="1"/>
  <c r="O74" i="2"/>
  <c r="Q74" i="2" s="1"/>
  <c r="O73" i="2"/>
  <c r="Q73" i="2" s="1"/>
  <c r="O72" i="2"/>
  <c r="Q72" i="2" s="1"/>
  <c r="O71" i="2"/>
  <c r="Q71" i="2" s="1"/>
  <c r="O70" i="2"/>
  <c r="Q70" i="2" s="1"/>
  <c r="O69" i="2"/>
  <c r="Q69" i="2" s="1"/>
  <c r="O68" i="2"/>
  <c r="Q68" i="2" s="1"/>
  <c r="O67" i="2"/>
  <c r="Q67" i="2" s="1"/>
  <c r="O66" i="2"/>
  <c r="Q66" i="2" s="1"/>
  <c r="O65" i="2"/>
  <c r="Q65" i="2" s="1"/>
  <c r="O64" i="2"/>
  <c r="Q64" i="2" s="1"/>
  <c r="O63" i="2"/>
  <c r="Q63" i="2" s="1"/>
  <c r="O62" i="2"/>
  <c r="Q62" i="2" s="1"/>
  <c r="O61" i="2"/>
  <c r="Q61" i="2" s="1"/>
  <c r="O60" i="2"/>
  <c r="Q60" i="2" s="1"/>
  <c r="O59" i="2"/>
  <c r="Q59" i="2" s="1"/>
  <c r="O58" i="2"/>
  <c r="Q58" i="2" s="1"/>
  <c r="O57" i="2"/>
  <c r="Q57" i="2" s="1"/>
  <c r="O56" i="2"/>
  <c r="Q56" i="2" s="1"/>
  <c r="O55" i="2"/>
  <c r="Q55" i="2" s="1"/>
  <c r="O54" i="2"/>
  <c r="Q54" i="2" s="1"/>
  <c r="O53" i="2"/>
  <c r="Q53" i="2" s="1"/>
  <c r="O52" i="2"/>
  <c r="Q52" i="2" s="1"/>
  <c r="O51" i="2"/>
  <c r="Q51" i="2" s="1"/>
  <c r="O50" i="2"/>
  <c r="Q50" i="2" s="1"/>
  <c r="O48" i="2"/>
  <c r="Q48" i="2" s="1"/>
  <c r="O47" i="2"/>
  <c r="Q47" i="2" s="1"/>
  <c r="O46" i="2"/>
  <c r="Q46" i="2" s="1"/>
  <c r="O45" i="2"/>
  <c r="Q45" i="2" s="1"/>
  <c r="O44" i="2"/>
  <c r="Q44" i="2" s="1"/>
  <c r="O43" i="2"/>
  <c r="Q43" i="2" s="1"/>
  <c r="O42" i="2"/>
  <c r="Q42" i="2" s="1"/>
  <c r="O41" i="2"/>
  <c r="Q41" i="2" s="1"/>
  <c r="O40" i="2"/>
  <c r="Q40" i="2" s="1"/>
  <c r="O39" i="2"/>
  <c r="Q39" i="2" s="1"/>
  <c r="O38" i="2"/>
  <c r="Q38" i="2" s="1"/>
  <c r="O37" i="2"/>
  <c r="Q37" i="2" s="1"/>
  <c r="O36" i="2"/>
  <c r="Q36" i="2" s="1"/>
  <c r="O35" i="2"/>
  <c r="Q35" i="2" s="1"/>
  <c r="O34" i="2"/>
  <c r="Q34" i="2" s="1"/>
  <c r="O33" i="2"/>
  <c r="Q33" i="2" s="1"/>
  <c r="O32" i="2"/>
  <c r="Q32" i="2" s="1"/>
  <c r="O31" i="2"/>
  <c r="Q31" i="2" s="1"/>
  <c r="O30" i="2"/>
  <c r="Q30" i="2" s="1"/>
  <c r="O29" i="2"/>
  <c r="Q29" i="2" s="1"/>
  <c r="O28" i="2"/>
  <c r="Q28" i="2" s="1"/>
  <c r="O27" i="2"/>
  <c r="Q27" i="2" s="1"/>
  <c r="O26" i="2"/>
  <c r="Q26" i="2" s="1"/>
  <c r="O25" i="2"/>
  <c r="Q25" i="2" s="1"/>
  <c r="O14" i="2"/>
  <c r="Q14" i="2" s="1"/>
  <c r="O13" i="2"/>
  <c r="Q13" i="2" s="1"/>
  <c r="O12" i="2"/>
  <c r="Q12" i="2" s="1"/>
  <c r="O11" i="2"/>
  <c r="Q11" i="2" s="1"/>
  <c r="O10" i="2"/>
  <c r="Q10" i="2" s="1"/>
  <c r="O9" i="2"/>
  <c r="Q9" i="2" s="1"/>
  <c r="O8" i="2"/>
  <c r="Q8" i="2" s="1"/>
  <c r="O7" i="2"/>
  <c r="Q7" i="2" s="1"/>
  <c r="O6" i="2"/>
  <c r="Q6" i="2" s="1"/>
  <c r="O5" i="2"/>
  <c r="Q5" i="2" s="1"/>
  <c r="O4" i="2"/>
  <c r="Q4" i="2" s="1"/>
  <c r="O3" i="2"/>
  <c r="Q3" i="2" s="1"/>
</calcChain>
</file>

<file path=xl/sharedStrings.xml><?xml version="1.0" encoding="utf-8"?>
<sst xmlns="http://schemas.openxmlformats.org/spreadsheetml/2006/main" count="2026" uniqueCount="131">
  <si>
    <t>3777-12**-****-4164</t>
  </si>
  <si>
    <t>4998-39**-****-4322</t>
  </si>
  <si>
    <t>CENTRO INTERNACIONAL DE I</t>
  </si>
  <si>
    <t>4998-39**-****-4348</t>
  </si>
  <si>
    <t>4998-39**-****-4405</t>
  </si>
  <si>
    <t>4998-39**-****-4462</t>
  </si>
  <si>
    <t>4998-39**-****-4488</t>
  </si>
  <si>
    <t>4998-39**-****-4520</t>
  </si>
  <si>
    <t>4998-39**-****-4546</t>
  </si>
  <si>
    <t>4998-39**-****-4561</t>
  </si>
  <si>
    <t>4998-39**-****-4587</t>
  </si>
  <si>
    <t>4998-39**-****-4603</t>
  </si>
  <si>
    <t>4998-39**-****-4629</t>
  </si>
  <si>
    <t>4998-39**-****-7531</t>
  </si>
  <si>
    <t>4998-39**-****-3205</t>
  </si>
  <si>
    <t>4998-39**-****-3221</t>
  </si>
  <si>
    <t>5566-11**-****-4889</t>
  </si>
  <si>
    <t>TARJETA</t>
  </si>
  <si>
    <t>INDUSTRIA</t>
  </si>
  <si>
    <t>FECHA</t>
  </si>
  <si>
    <t>MONTO LOCAL</t>
  </si>
  <si>
    <t>MONTO DOLARES</t>
  </si>
  <si>
    <t>EMPRESA</t>
  </si>
  <si>
    <t>DEPARTAMENTO</t>
  </si>
  <si>
    <t>CENTRO DE COSTO</t>
  </si>
  <si>
    <t>FECHA DE CORTE</t>
  </si>
  <si>
    <t>DEBITO COMPASS</t>
  </si>
  <si>
    <t>ROPA, ZAPATERIA Y HOGAR</t>
  </si>
  <si>
    <t>CENTRO INTERNACIONAL DE IN</t>
  </si>
  <si>
    <t>OTROS</t>
  </si>
  <si>
    <t>COBRO ADMINISTR ABRIL COMPASS ADM</t>
  </si>
  <si>
    <t>01/01/0001</t>
  </si>
  <si>
    <t>TAXI TH 677 ENRIQUE GUTIEFLORES       CR</t>
  </si>
  <si>
    <t>ALMACENES</t>
  </si>
  <si>
    <t>TAXI TH 580              HEREDIA      CR</t>
  </si>
  <si>
    <t>DidiChuxing              SG           SG</t>
  </si>
  <si>
    <t>TAXI TH 208 FRANCISCO SALHEREDIA      CR</t>
  </si>
  <si>
    <t>TAXI TH 450 PEDRO VILLALOCENTRAL      CR</t>
  </si>
  <si>
    <t>TH 79</t>
  </si>
  <si>
    <t>TAXI TH 218 RAFAEL ANGEL CENTRAL      CR</t>
  </si>
  <si>
    <t>TH DAVIS ANTONIO TORRES MATA</t>
  </si>
  <si>
    <t>PF*TAXI TH 534           SAN JOSE     CR</t>
  </si>
  <si>
    <t>TAXI TH 925</t>
  </si>
  <si>
    <t>TAXI TA 368 MAYKOL ROJAS CENTRAL      CR</t>
  </si>
  <si>
    <t>TH 42                    HEREDIA      CR</t>
  </si>
  <si>
    <t>TH 992</t>
  </si>
  <si>
    <t>UBER TRIP HELP.UBER.COM      .    .   NL</t>
  </si>
  <si>
    <t>UBER   *TRIP             800-592-8996 NL</t>
  </si>
  <si>
    <t>TAXI TA 1083 RONALD UGALDCENTRAL      CR</t>
  </si>
  <si>
    <t>TH MISAEL GERARDO CAMPOS  TAXI</t>
  </si>
  <si>
    <t>TAXI TH CARMEN MEJIA QUIROS</t>
  </si>
  <si>
    <t>TH 467</t>
  </si>
  <si>
    <t>TAXI TH527 HENRY QUESADA BELEN        CR</t>
  </si>
  <si>
    <t>FACTURACION</t>
  </si>
  <si>
    <t>TAXI TH 288</t>
  </si>
  <si>
    <t>TSJ BRAINER NUNEZ</t>
  </si>
  <si>
    <t>TH 253</t>
  </si>
  <si>
    <t>TAXI TH 547 (FREDDY VAGLIBARVA        CR</t>
  </si>
  <si>
    <t>TAXI TH 000572 HENRY ALBEFLORES       CR</t>
  </si>
  <si>
    <t>TH 219</t>
  </si>
  <si>
    <t>TA OSCAR VILLALOBOS</t>
  </si>
  <si>
    <t>TH SUSANA CUBERO JIMENEZ  TAXI</t>
  </si>
  <si>
    <t>CONTRALORIA</t>
  </si>
  <si>
    <t>RESTAURANTES</t>
  </si>
  <si>
    <t>SABOR XTREMO</t>
  </si>
  <si>
    <t>HOTEL MARCEVA            LIBERIA      CR</t>
  </si>
  <si>
    <t>HOTELES</t>
  </si>
  <si>
    <t>CAFE BOULEVARD</t>
  </si>
  <si>
    <t>KFC LIBERIA</t>
  </si>
  <si>
    <t>RESTAURANTE MARISQUERIA LEDA</t>
  </si>
  <si>
    <t>SUPERMERCADOS</t>
  </si>
  <si>
    <t>SODA LA PERLITA</t>
  </si>
  <si>
    <t>ADOBE CREATIVE CLOUD\  ADOBE.COM     IRL</t>
  </si>
  <si>
    <t>SKY             501210820251</t>
  </si>
  <si>
    <t>PAYPAL *KAISERETECH\   4029357733    LUX</t>
  </si>
  <si>
    <t>Nombre</t>
  </si>
  <si>
    <t>60-01-03-39-02-34</t>
  </si>
  <si>
    <t>VIATICOS PERSONAL DE C.I.I.S.A.</t>
  </si>
  <si>
    <t>Alimentacion</t>
  </si>
  <si>
    <t>taxi</t>
  </si>
  <si>
    <t>otros</t>
  </si>
  <si>
    <t>Monto ¢</t>
  </si>
  <si>
    <t>Monto $/colones</t>
  </si>
  <si>
    <t>Total/gasto</t>
  </si>
  <si>
    <t>Etiquetas de fila</t>
  </si>
  <si>
    <t>Total general</t>
  </si>
  <si>
    <t>Suma de Total/gasto</t>
  </si>
  <si>
    <t>Etiquetas de columna</t>
  </si>
  <si>
    <t>ROE:</t>
  </si>
  <si>
    <t>Concepto</t>
  </si>
  <si>
    <t>30/04/2020</t>
  </si>
  <si>
    <t>15/04/2020</t>
  </si>
  <si>
    <t>20/04/2020</t>
  </si>
  <si>
    <t>21/04/2020</t>
  </si>
  <si>
    <t>22/04/2020</t>
  </si>
  <si>
    <t>23/04/2020</t>
  </si>
  <si>
    <t>24/04/2020</t>
  </si>
  <si>
    <t>27/04/2020</t>
  </si>
  <si>
    <t>28/04/2020</t>
  </si>
  <si>
    <t>29/04/2020</t>
  </si>
  <si>
    <t>13/04/2020</t>
  </si>
  <si>
    <t>14/04/2020</t>
  </si>
  <si>
    <t>16/04/2020</t>
  </si>
  <si>
    <t>17/04/2020</t>
  </si>
  <si>
    <t>26/04/2020</t>
  </si>
  <si>
    <t>TAXI TH 860.1</t>
  </si>
  <si>
    <t>18/04/2020</t>
  </si>
  <si>
    <t>TAXI TH 550</t>
  </si>
  <si>
    <t>TH 799</t>
  </si>
  <si>
    <t>TH WELKYS DE LOS ANGELES BERMU</t>
  </si>
  <si>
    <t>TH OSCAR ADOLFO JIMENEZ A.TAXI</t>
  </si>
  <si>
    <t>TAXI TH RANDALL VIQUEZ SALAS</t>
  </si>
  <si>
    <t>TAXI TH 902</t>
  </si>
  <si>
    <t>TH 39</t>
  </si>
  <si>
    <t>TH 358</t>
  </si>
  <si>
    <t>TAXI TH ALVARO ENRIQUE VARGAS</t>
  </si>
  <si>
    <t>TAXI TH 965 GERARDO ISAACBARVA        CR</t>
  </si>
  <si>
    <t>TH 132</t>
  </si>
  <si>
    <t>TH JOHANNY VARGAS GARCIA TAXI</t>
  </si>
  <si>
    <t>TH DULCE MARIA MAYORGA VEGA TA</t>
  </si>
  <si>
    <t>RESTAURANTE JAUJA        LIBERIA      CR</t>
  </si>
  <si>
    <t>QUICKSHOP LIMONAL</t>
  </si>
  <si>
    <t>HOTEL Y REST. EL BRAMADERO</t>
  </si>
  <si>
    <t>MAXIPALI LIBERIA      DIRECTO</t>
  </si>
  <si>
    <t>HOTEL RESTAURANTE EL BRAMGUANACASTE   CR</t>
  </si>
  <si>
    <t>SurveyMonkey\          Du            IRL</t>
  </si>
  <si>
    <t>CUENTA CONTABLE</t>
  </si>
  <si>
    <t>DESCRIPCION</t>
  </si>
  <si>
    <t>REPORTE INTERNO</t>
  </si>
  <si>
    <t>(en blanco)</t>
  </si>
  <si>
    <t>hospedaje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</si>
</sst>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0" fontId="0" fillId="33" borderId="0" xfId="0" applyFill="1" applyProtection="1">
      <protection locked="0"/>
    </xf>
    <xf numFmtId="0" fontId="0" fillId="34" borderId="0" xfId="0" applyFill="1" applyProtection="1">
      <protection locked="0"/>
    </xf>
    <xf numFmtId="0" fontId="0" fillId="34" borderId="0" xfId="0" applyFill="1" applyProtection="1"/>
    <xf numFmtId="0" fontId="0" fillId="0" borderId="0" xfId="0" applyAlignment="1" applyProtection="1">
      <alignment horizontal="center"/>
      <protection locked="0"/>
    </xf>
    <xf numFmtId="0" fontId="0" fillId="34" borderId="0" xfId="0" applyFill="1" applyAlignment="1" applyProtection="1">
      <alignment horizontal="center"/>
    </xf>
    <xf numFmtId="4" fontId="0" fillId="0" borderId="0" xfId="0" applyNumberFormat="1" applyAlignment="1" applyProtection="1">
      <alignment horizontal="center"/>
      <protection locked="0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ner Borbon" refreshedDate="43971.674848958333" createdVersion="6" refreshedVersion="6" minRefreshableVersion="3" recordCount="232" xr:uid="{00000000-000A-0000-FFFF-FFFF0C000000}">
  <cacheSource type="worksheet">
    <worksheetSource ref="A2:Q234" sheet="detalle ajustado"/>
  </cacheSource>
  <cacheFields count="17">
    <cacheField name="TARJETA" numFmtId="0">
      <sharedItems/>
    </cacheField>
    <cacheField name="Nombre" numFmtId="0">
      <sharedItems containsBlank="1"/>
    </cacheField>
    <cacheField name="Concepto" numFmtId="0">
      <sharedItems/>
    </cacheField>
    <cacheField name="INDUSTRIA" numFmtId="0">
      <sharedItems/>
    </cacheField>
    <cacheField name="FECHA" numFmtId="0">
      <sharedItems containsDate="1" containsMixedTypes="1" minDate="2020-01-04T00:00:00" maxDate="2020-12-05T00:00:00"/>
    </cacheField>
    <cacheField name="MONTO LOCAL" numFmtId="0">
      <sharedItems containsSemiMixedTypes="0" containsString="0" containsNumber="1" minValue="0" maxValue="169990"/>
    </cacheField>
    <cacheField name="MONTO DOLARES" numFmtId="0">
      <sharedItems containsSemiMixedTypes="0" containsString="0" containsNumber="1" minValue="0" maxValue="52.99"/>
    </cacheField>
    <cacheField name="EMPRESA" numFmtId="0">
      <sharedItems/>
    </cacheField>
    <cacheField name="DEPARTAMENTO" numFmtId="0">
      <sharedItems containsBlank="1"/>
    </cacheField>
    <cacheField name="CENTRO DE COSTO" numFmtId="0">
      <sharedItems containsString="0" containsBlank="1" containsNumber="1" containsInteger="1" minValue="2001008" maxValue="11001003" count="6">
        <m/>
        <n v="11001003"/>
        <n v="2001008"/>
        <n v="3002001"/>
        <n v="3007001" u="1"/>
        <n v="3008001" u="1"/>
      </sharedItems>
    </cacheField>
    <cacheField name="FECHA DE CORTE" numFmtId="0">
      <sharedItems/>
    </cacheField>
    <cacheField name="CUENTA CONTABLE" numFmtId="0">
      <sharedItems count="3">
        <s v="60-01-03-39-02-34"/>
        <s v="60-01-03-39-01-01" u="1"/>
        <s v="60-01-03-17-02-04" u="1"/>
      </sharedItems>
    </cacheField>
    <cacheField name="DESCRIPCION" numFmtId="0">
      <sharedItems/>
    </cacheField>
    <cacheField name="REPORTE INTERNO" numFmtId="0">
      <sharedItems count="5">
        <s v="otros"/>
        <s v="taxi"/>
        <s v="Alimentacion"/>
        <s v="hospedaje"/>
        <s v="viajes exterior" u="1"/>
      </sharedItems>
    </cacheField>
    <cacheField name="Monto ¢" numFmtId="4">
      <sharedItems containsString="0" containsBlank="1" containsNumber="1" minValue="0" maxValue="169990"/>
    </cacheField>
    <cacheField name="Monto $/colones" numFmtId="0">
      <sharedItems containsString="0" containsBlank="1" containsNumber="1" containsInteger="1" minValue="0" maxValue="0"/>
    </cacheField>
    <cacheField name="Total/gasto" numFmtId="4">
      <sharedItems containsSemiMixedTypes="0" containsString="0" containsNumber="1" minValue="0" maxValue="16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s v="3777-12**-****-4164"/>
    <m/>
    <s v="COBRO ADMINISTR ABRIL COMPASS ADM"/>
    <s v="ROPA, ZAPATERIA Y HOGAR"/>
    <s v="16/04/2020"/>
    <n v="1996.71"/>
    <n v="0"/>
    <s v="CENTRO INTERNACIONAL DE IN"/>
    <m/>
    <x v="0"/>
    <s v="30/04/2020"/>
    <x v="0"/>
    <s v="VIATICOS PERSONAL DE C.I.I.S.A."/>
    <x v="0"/>
    <n v="1996.71"/>
    <m/>
    <n v="1996.71"/>
  </r>
  <r>
    <s v="4998-39**-****-4322"/>
    <s v="CENTRO INTERNACIONAL DE I"/>
    <s v="TAXI TH 677 ENRIQUE GUTIEFLORES       CR"/>
    <s v="OTROS"/>
    <d v="2020-03-04T00:00:00"/>
    <n v="1520"/>
    <n v="0"/>
    <s v="CENTRO INTERNACIONAL DE IN"/>
    <s v="ALMACENES"/>
    <x v="1"/>
    <s v="30/04/2020"/>
    <x v="0"/>
    <s v="VIATICOS PERSONAL DE C.I.I.S.A."/>
    <x v="1"/>
    <n v="1520"/>
    <m/>
    <n v="1520"/>
  </r>
  <r>
    <s v="4998-39**-****-4322"/>
    <s v="CENTRO INTERNACIONAL DE I"/>
    <s v="TAXI TH 580              HEREDIA      CR"/>
    <s v="OTROS"/>
    <d v="2020-12-04T00:00:00"/>
    <n v="1110"/>
    <n v="0"/>
    <s v="CENTRO INTERNACIONAL DE IN"/>
    <s v="ALMACENES"/>
    <x v="1"/>
    <s v="30/04/2020"/>
    <x v="0"/>
    <s v="VIATICOS PERSONAL DE C.I.I.S.A."/>
    <x v="1"/>
    <n v="1110"/>
    <m/>
    <n v="1110"/>
  </r>
  <r>
    <s v="4998-39**-****-4322"/>
    <s v="CENTRO INTERNACIONAL DE I"/>
    <s v="TAXI TH 925"/>
    <s v="OTROS"/>
    <s v="15/04/2020"/>
    <n v="1500"/>
    <n v="0"/>
    <s v="CENTRO INTERNACIONAL DE IN"/>
    <s v="ALMACENES"/>
    <x v="1"/>
    <s v="30/04/2020"/>
    <x v="0"/>
    <s v="VIATICOS PERSONAL DE C.I.I.S.A."/>
    <x v="1"/>
    <n v="1500"/>
    <m/>
    <n v="1500"/>
  </r>
  <r>
    <s v="4998-39**-****-4348"/>
    <s v="CENTRO INTERNACIONAL DE I"/>
    <s v="TAXI TH 677 ENRIQUE GUTIEFLORES       CR"/>
    <s v="OTROS"/>
    <d v="2020-01-04T00:00:00"/>
    <n v="1740"/>
    <n v="0"/>
    <s v="CENTRO INTERNACIONAL DE IN"/>
    <s v="ALMACENES"/>
    <x v="1"/>
    <s v="30/04/2020"/>
    <x v="0"/>
    <s v="VIATICOS PERSONAL DE C.I.I.S.A."/>
    <x v="1"/>
    <n v="1740"/>
    <m/>
    <n v="1740"/>
  </r>
  <r>
    <s v="4998-39**-****-4348"/>
    <s v="CENTRO INTERNACIONAL DE I"/>
    <s v="TAXI TH 677 ENRIQUE GUTIEFLORES       CR"/>
    <s v="OTROS"/>
    <d v="2020-02-04T00:00:00"/>
    <n v="1780"/>
    <n v="0"/>
    <s v="CENTRO INTERNACIONAL DE IN"/>
    <s v="ALMACENES"/>
    <x v="1"/>
    <s v="30/04/2020"/>
    <x v="0"/>
    <s v="VIATICOS PERSONAL DE C.I.I.S.A."/>
    <x v="1"/>
    <n v="1780"/>
    <m/>
    <n v="1780"/>
  </r>
  <r>
    <s v="4998-39**-****-4348"/>
    <s v="CENTRO INTERNACIONAL DE I"/>
    <s v="TAXI TH 677 ENRIQUE GUTIEFLORES       CR"/>
    <s v="OTROS"/>
    <d v="2020-03-04T00:00:00"/>
    <n v="1800"/>
    <n v="0"/>
    <s v="CENTRO INTERNACIONAL DE IN"/>
    <s v="ALMACENES"/>
    <x v="1"/>
    <s v="30/04/2020"/>
    <x v="0"/>
    <s v="VIATICOS PERSONAL DE C.I.I.S.A."/>
    <x v="1"/>
    <n v="1800"/>
    <m/>
    <n v="1800"/>
  </r>
  <r>
    <s v="4998-39**-****-4348"/>
    <s v="CENTRO INTERNACIONAL DE I"/>
    <s v="TAXI TH 677 ENRIQUE GUTIEFLORES       CR"/>
    <s v="OTROS"/>
    <d v="2020-06-04T00:00:00"/>
    <n v="1520"/>
    <n v="0"/>
    <s v="CENTRO INTERNACIONAL DE IN"/>
    <s v="ALMACENES"/>
    <x v="1"/>
    <s v="30/04/2020"/>
    <x v="0"/>
    <s v="VIATICOS PERSONAL DE C.I.I.S.A."/>
    <x v="1"/>
    <n v="1520"/>
    <m/>
    <n v="1520"/>
  </r>
  <r>
    <s v="4998-39**-****-4348"/>
    <s v="CENTRO INTERNACIONAL DE I"/>
    <s v="TAXI TH 677 ENRIQUE GUTIEFLORES       CR"/>
    <s v="OTROS"/>
    <d v="2020-06-04T00:00:00"/>
    <n v="1790"/>
    <n v="0"/>
    <s v="CENTRO INTERNACIONAL DE IN"/>
    <s v="ALMACENES"/>
    <x v="1"/>
    <s v="30/04/2020"/>
    <x v="0"/>
    <s v="VIATICOS PERSONAL DE C.I.I.S.A."/>
    <x v="1"/>
    <n v="1790"/>
    <m/>
    <n v="1790"/>
  </r>
  <r>
    <s v="4998-39**-****-4348"/>
    <s v="CENTRO INTERNACIONAL DE I"/>
    <s v="TAXI TH 208 FRANCISCO SALHEREDIA      CR"/>
    <s v="OTROS"/>
    <d v="2020-08-04T00:00:00"/>
    <n v="1590"/>
    <n v="0"/>
    <s v="CENTRO INTERNACIONAL DE IN"/>
    <s v="ALMACENES"/>
    <x v="1"/>
    <s v="30/04/2020"/>
    <x v="0"/>
    <s v="VIATICOS PERSONAL DE C.I.I.S.A."/>
    <x v="1"/>
    <n v="1590"/>
    <m/>
    <n v="1590"/>
  </r>
  <r>
    <s v="4998-39**-****-4348"/>
    <s v="CENTRO INTERNACIONAL DE I"/>
    <s v="TAXI TH 677 ENRIQUE GUTIEFLORES       CR"/>
    <s v="OTROS"/>
    <d v="2020-08-04T00:00:00"/>
    <n v="1580"/>
    <n v="0"/>
    <s v="CENTRO INTERNACIONAL DE IN"/>
    <s v="ALMACENES"/>
    <x v="1"/>
    <s v="30/04/2020"/>
    <x v="0"/>
    <s v="VIATICOS PERSONAL DE C.I.I.S.A."/>
    <x v="1"/>
    <n v="1580"/>
    <m/>
    <n v="1580"/>
  </r>
  <r>
    <s v="4998-39**-****-4348"/>
    <s v="CENTRO INTERNACIONAL DE I"/>
    <s v="TAXI TH 580              HEREDIA      CR"/>
    <s v="OTROS"/>
    <d v="2020-12-04T00:00:00"/>
    <n v="1520"/>
    <n v="0"/>
    <s v="CENTRO INTERNACIONAL DE IN"/>
    <s v="ALMACENES"/>
    <x v="1"/>
    <s v="30/04/2020"/>
    <x v="0"/>
    <s v="VIATICOS PERSONAL DE C.I.I.S.A."/>
    <x v="1"/>
    <n v="1520"/>
    <m/>
    <n v="1520"/>
  </r>
  <r>
    <s v="4998-39**-****-4348"/>
    <s v="CENTRO INTERNACIONAL DE I"/>
    <s v="TAXI TH 208 FRANCISCO SALHEREDIA      CR"/>
    <s v="OTROS"/>
    <s v="20/04/2020"/>
    <n v="145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1/04/2020"/>
    <n v="139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18 RAFAEL ANGEL CENTRAL      CR"/>
    <s v="OTROS"/>
    <s v="22/04/202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H 467"/>
    <s v="OTROS"/>
    <s v="23/04/2020"/>
    <n v="160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PF*TAXI TH 534           SAN JOSE     CR"/>
    <s v="OTROS"/>
    <s v="24/04/2020"/>
    <n v="176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7/04/2020"/>
    <n v="172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8/04/2020"/>
    <n v="175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9/04/2020"/>
    <n v="1740"/>
    <n v="0"/>
    <s v="CENTRO INTERNACIONAL DE IN"/>
    <s v="ALMACENES"/>
    <x v="1"/>
    <s v="01/01/0001"/>
    <x v="0"/>
    <s v="VIATICOS PERSONAL DE C.I.I.S.A."/>
    <x v="1"/>
    <m/>
    <n v="0"/>
    <n v="0"/>
  </r>
  <r>
    <s v="4998-39**-****-4405"/>
    <s v="CENTRO INTERNACIONAL DE I"/>
    <s v="TAXI TH 208 FRANCISCO SALHEREDIA      CR"/>
    <s v="OTROS"/>
    <d v="2020-01-04T00:00:00"/>
    <n v="2490"/>
    <n v="0"/>
    <s v="CENTRO INTERNACIONAL DE IN"/>
    <s v="ALMACENES"/>
    <x v="1"/>
    <s v="30/04/2020"/>
    <x v="0"/>
    <s v="VIATICOS PERSONAL DE C.I.I.S.A."/>
    <x v="1"/>
    <m/>
    <n v="0"/>
    <n v="0"/>
  </r>
  <r>
    <s v="4998-39**-****-4405"/>
    <s v="CENTRO INTERNACIONAL DE I"/>
    <s v="TAXI TH 208 FRANCISCO SALHEREDIA      CR"/>
    <s v="OTROS"/>
    <d v="2020-02-04T00:00:00"/>
    <n v="2370"/>
    <n v="0"/>
    <s v="CENTRO INTERNACIONAL DE IN"/>
    <s v="ALMACENES"/>
    <x v="1"/>
    <s v="30/04/2020"/>
    <x v="0"/>
    <s v="VIATICOS PERSONAL DE C.I.I.S.A."/>
    <x v="1"/>
    <m/>
    <n v="0"/>
    <n v="0"/>
  </r>
  <r>
    <s v="4998-39**-****-4405"/>
    <s v="CENTRO INTERNACIONAL DE I"/>
    <s v="TAXI TH 925"/>
    <s v="OTROS"/>
    <d v="2020-07-04T00:00:00"/>
    <n v="2440"/>
    <n v="0"/>
    <s v="CENTRO INTERNACIONAL DE IN"/>
    <s v="ALMACENES"/>
    <x v="1"/>
    <s v="30/04/2020"/>
    <x v="0"/>
    <s v="VIATICOS PERSONAL DE C.I.I.S.A."/>
    <x v="1"/>
    <n v="2440"/>
    <m/>
    <n v="2440"/>
  </r>
  <r>
    <s v="4998-39**-****-4405"/>
    <s v="CENTRO INTERNACIONAL DE I"/>
    <s v="PF*TAXI TH 534           SAN JOSE     CR"/>
    <s v="OTROS"/>
    <d v="2020-08-04T00:00:00"/>
    <n v="2700"/>
    <n v="0"/>
    <s v="CENTRO INTERNACIONAL DE IN"/>
    <s v="ALMACENES"/>
    <x v="1"/>
    <s v="30/04/2020"/>
    <x v="0"/>
    <s v="VIATICOS PERSONAL DE C.I.I.S.A."/>
    <x v="1"/>
    <n v="2700"/>
    <m/>
    <n v="2700"/>
  </r>
  <r>
    <s v="4998-39**-****-4405"/>
    <s v="CENTRO INTERNACIONAL DE I"/>
    <s v="TAXI TA 368 MAYKOL ROJAS CENTRAL      CR"/>
    <s v="OTROS"/>
    <d v="2020-12-04T00:00:00"/>
    <n v="1850"/>
    <n v="0"/>
    <s v="CENTRO INTERNACIONAL DE IN"/>
    <s v="ALMACENES"/>
    <x v="1"/>
    <s v="30/04/2020"/>
    <x v="0"/>
    <s v="VIATICOS PERSONAL DE C.I.I.S.A."/>
    <x v="1"/>
    <n v="1850"/>
    <m/>
    <n v="1850"/>
  </r>
  <r>
    <s v="4998-39**-****-4405"/>
    <s v="CENTRO INTERNACIONAL DE I"/>
    <s v="TH 42                    HEREDIA      CR"/>
    <s v="OTROS"/>
    <s v="13/04/2020"/>
    <n v="2300"/>
    <n v="0"/>
    <s v="CENTRO INTERNACIONAL DE IN"/>
    <s v="ALMACENES"/>
    <x v="1"/>
    <s v="30/04/2020"/>
    <x v="0"/>
    <s v="VIATICOS PERSONAL DE C.I.I.S.A."/>
    <x v="1"/>
    <n v="2300"/>
    <m/>
    <n v="2300"/>
  </r>
  <r>
    <s v="4998-39**-****-4405"/>
    <s v="CENTRO INTERNACIONAL DE I"/>
    <s v="TH 992"/>
    <s v="OTROS"/>
    <s v="14/04/2020"/>
    <n v="2350"/>
    <n v="0"/>
    <s v="CENTRO INTERNACIONAL DE IN"/>
    <s v="ALMACENES"/>
    <x v="1"/>
    <s v="30/04/2020"/>
    <x v="0"/>
    <s v="VIATICOS PERSONAL DE C.I.I.S.A."/>
    <x v="1"/>
    <n v="2350"/>
    <m/>
    <n v="2350"/>
  </r>
  <r>
    <s v="4998-39**-****-4405"/>
    <s v="CENTRO INTERNACIONAL DE I"/>
    <s v="TH 992"/>
    <s v="OTROS"/>
    <s v="15/04/2020"/>
    <n v="2500"/>
    <n v="0"/>
    <s v="CENTRO INTERNACIONAL DE IN"/>
    <s v="ALMACENES"/>
    <x v="1"/>
    <s v="30/04/2020"/>
    <x v="0"/>
    <s v="VIATICOS PERSONAL DE C.I.I.S.A."/>
    <x v="1"/>
    <n v="2500"/>
    <m/>
    <n v="2500"/>
  </r>
  <r>
    <s v="4998-39**-****-4405"/>
    <s v="CENTRO INTERNACIONAL DE I"/>
    <s v="TH DAVIS ANTONIO TORRES MATA"/>
    <s v="OTROS"/>
    <s v="16/04/2020"/>
    <n v="2490"/>
    <n v="0"/>
    <s v="CENTRO INTERNACIONAL DE IN"/>
    <s v="ALMACENES"/>
    <x v="1"/>
    <s v="30/04/2020"/>
    <x v="0"/>
    <s v="VIATICOS PERSONAL DE C.I.I.S.A."/>
    <x v="1"/>
    <n v="2490"/>
    <m/>
    <n v="2490"/>
  </r>
  <r>
    <s v="4998-39**-****-4405"/>
    <s v="CENTRO INTERNACIONAL DE I"/>
    <s v="PF*TAXI TH 534           SAN JOSE     CR"/>
    <s v="OTROS"/>
    <s v="17/04/2020"/>
    <n v="3320"/>
    <n v="0"/>
    <s v="CENTRO INTERNACIONAL DE IN"/>
    <s v="ALMACENES"/>
    <x v="1"/>
    <s v="30/04/2020"/>
    <x v="0"/>
    <s v="VIATICOS PERSONAL DE C.I.I.S.A."/>
    <x v="1"/>
    <n v="3320"/>
    <m/>
    <n v="3320"/>
  </r>
  <r>
    <s v="4998-39**-****-4405"/>
    <s v="CENTRO INTERNACIONAL DE I"/>
    <s v="TH 992"/>
    <s v="OTROS"/>
    <s v="20/04/2020"/>
    <n v="2500"/>
    <n v="0"/>
    <s v="CENTRO INTERNACIONAL DE IN"/>
    <s v="ALMACENES"/>
    <x v="1"/>
    <s v="30/04/2020"/>
    <x v="0"/>
    <s v="VIATICOS PERSONAL DE C.I.I.S.A."/>
    <x v="1"/>
    <n v="2500"/>
    <m/>
    <n v="2500"/>
  </r>
  <r>
    <s v="4998-39**-****-4405"/>
    <s v="CENTRO INTERNACIONAL DE I"/>
    <s v="TAXI TH 450 PEDRO VILLALOCENTRAL      CR"/>
    <s v="OTROS"/>
    <s v="20/04/2020"/>
    <n v="2400"/>
    <n v="0"/>
    <s v="CENTRO INTERNACIONAL DE IN"/>
    <s v="ALMACENES"/>
    <x v="1"/>
    <s v="30/04/2020"/>
    <x v="0"/>
    <s v="VIATICOS PERSONAL DE C.I.I.S.A."/>
    <x v="1"/>
    <n v="2400"/>
    <m/>
    <n v="2400"/>
  </r>
  <r>
    <s v="4998-39**-****-4405"/>
    <s v="CENTRO INTERNACIONAL DE I"/>
    <s v="TAXI TH 288"/>
    <s v="OTROS"/>
    <s v="21/04/2020"/>
    <n v="2380"/>
    <n v="0"/>
    <s v="CENTRO INTERNACIONAL DE IN"/>
    <s v="ALMACENES"/>
    <x v="1"/>
    <s v="30/04/2020"/>
    <x v="0"/>
    <s v="VIATICOS PERSONAL DE C.I.I.S.A."/>
    <x v="1"/>
    <n v="2380"/>
    <m/>
    <n v="2380"/>
  </r>
  <r>
    <s v="4998-39**-****-4405"/>
    <s v="CENTRO INTERNACIONAL DE I"/>
    <s v="TSJ BRAINER NUNEZ"/>
    <s v="OTROS"/>
    <s v="22/04/2020"/>
    <n v="2500"/>
    <n v="0"/>
    <s v="CENTRO INTERNACIONAL DE IN"/>
    <s v="ALMACENES"/>
    <x v="1"/>
    <s v="30/04/2020"/>
    <x v="0"/>
    <s v="VIATICOS PERSONAL DE C.I.I.S.A."/>
    <x v="1"/>
    <n v="2500"/>
    <m/>
    <n v="2500"/>
  </r>
  <r>
    <s v="4998-39**-****-4405"/>
    <s v="CENTRO INTERNACIONAL DE I"/>
    <s v="TH 79"/>
    <s v="OTROS"/>
    <s v="23/04/2020"/>
    <n v="2400"/>
    <n v="0"/>
    <s v="CENTRO INTERNACIONAL DE IN"/>
    <s v="ALMACENES"/>
    <x v="1"/>
    <s v="30/04/2020"/>
    <x v="0"/>
    <s v="VIATICOS PERSONAL DE C.I.I.S.A."/>
    <x v="1"/>
    <n v="2400"/>
    <m/>
    <n v="2400"/>
  </r>
  <r>
    <s v="4998-39**-****-4405"/>
    <s v="CENTRO INTERNACIONAL DE I"/>
    <s v="TH 253"/>
    <s v="OTROS"/>
    <s v="26/04/2020"/>
    <n v="2350"/>
    <n v="0"/>
    <s v="CENTRO INTERNACIONAL DE IN"/>
    <s v="ALMACENES"/>
    <x v="1"/>
    <s v="30/04/2020"/>
    <x v="0"/>
    <s v="VIATICOS PERSONAL DE C.I.I.S.A."/>
    <x v="1"/>
    <n v="2350"/>
    <m/>
    <n v="2350"/>
  </r>
  <r>
    <s v="4998-39**-****-4405"/>
    <s v="CENTRO INTERNACIONAL DE I"/>
    <s v="TH DAVIS ANTONIO TORRES MATA"/>
    <s v="OTROS"/>
    <s v="27/04/2020"/>
    <n v="2370"/>
    <n v="0"/>
    <s v="CENTRO INTERNACIONAL DE IN"/>
    <s v="ALMACENES"/>
    <x v="1"/>
    <s v="30/04/2020"/>
    <x v="0"/>
    <s v="VIATICOS PERSONAL DE C.I.I.S.A."/>
    <x v="1"/>
    <n v="2370"/>
    <m/>
    <n v="2370"/>
  </r>
  <r>
    <s v="4998-39**-****-4405"/>
    <s v="CENTRO INTERNACIONAL DE I"/>
    <s v="TH MISAEL GERARDO CAMPOS  TAXI"/>
    <s v="OTROS"/>
    <s v="28/04/2020"/>
    <n v="2450"/>
    <n v="0"/>
    <s v="CENTRO INTERNACIONAL DE IN"/>
    <s v="ALMACENES"/>
    <x v="1"/>
    <s v="30/04/2020"/>
    <x v="0"/>
    <s v="VIATICOS PERSONAL DE C.I.I.S.A."/>
    <x v="1"/>
    <n v="2450"/>
    <m/>
    <n v="2450"/>
  </r>
  <r>
    <s v="4998-39**-****-4405"/>
    <s v="CENTRO INTERNACIONAL DE I"/>
    <s v="TAXI TH 925"/>
    <s v="OTROS"/>
    <s v="30/04/2020"/>
    <n v="2410"/>
    <n v="0"/>
    <s v="CENTRO INTERNACIONAL DE IN"/>
    <s v="ALMACENES"/>
    <x v="1"/>
    <s v="01/01/0001"/>
    <x v="0"/>
    <s v="VIATICOS PERSONAL DE C.I.I.S.A."/>
    <x v="1"/>
    <n v="2410"/>
    <m/>
    <n v="2410"/>
  </r>
  <r>
    <s v="4998-39**-****-4405"/>
    <s v="CENTRO INTERNACIONAL DE I"/>
    <s v="TAXI TH 860.1"/>
    <s v="OTROS"/>
    <s v="30/04/2020"/>
    <n v="2265"/>
    <n v="0"/>
    <s v="CENTRO INTERNACIONAL DE IN"/>
    <s v="ALMACENES"/>
    <x v="1"/>
    <s v="01/01/0001"/>
    <x v="0"/>
    <s v="VIATICOS PERSONAL DE C.I.I.S.A."/>
    <x v="1"/>
    <n v="2265"/>
    <m/>
    <n v="2265"/>
  </r>
  <r>
    <s v="4998-39**-****-4462"/>
    <s v="CENTRO INTERNACIONAL DE I"/>
    <s v="TAXI TH 677 ENRIQUE GUTIEFLORES       CR"/>
    <s v="OTROS"/>
    <d v="2020-03-04T00:00:00"/>
    <n v="10140"/>
    <n v="0"/>
    <s v="CENTRO INTERNACIONAL DE IN"/>
    <s v="ALMACENES"/>
    <x v="1"/>
    <s v="30/04/2020"/>
    <x v="0"/>
    <s v="VIATICOS PERSONAL DE C.I.I.S.A."/>
    <x v="1"/>
    <n v="10140"/>
    <m/>
    <n v="10140"/>
  </r>
  <r>
    <s v="4998-39**-****-4462"/>
    <s v="CENTRO INTERNACIONAL DE I"/>
    <s v="TH MISAEL GERARDO CAMPOS  TAXI"/>
    <s v="OTROS"/>
    <d v="2020-06-04T00:00:00"/>
    <n v="3640"/>
    <n v="0"/>
    <s v="CENTRO INTERNACIONAL DE IN"/>
    <s v="ALMACENES"/>
    <x v="1"/>
    <s v="30/04/2020"/>
    <x v="0"/>
    <s v="VIATICOS PERSONAL DE C.I.I.S.A."/>
    <x v="1"/>
    <n v="3640"/>
    <m/>
    <n v="3640"/>
  </r>
  <r>
    <s v="4998-39**-****-4462"/>
    <s v="CENTRO INTERNACIONAL DE I"/>
    <s v="DidiChuxing              SG           SG"/>
    <s v="OTROS"/>
    <s v="18/04/2020"/>
    <n v="0"/>
    <n v="9.48"/>
    <s v="CENTRO INTERNACIONAL DE IN"/>
    <s v="ALMACENES"/>
    <x v="1"/>
    <s v="30/04/2020"/>
    <x v="0"/>
    <s v="VIATICOS PERSONAL DE C.I.I.S.A."/>
    <x v="1"/>
    <n v="0"/>
    <m/>
    <n v="0"/>
  </r>
  <r>
    <s v="4998-39**-****-4488"/>
    <s v="CENTRO INTERNACIONAL DE I"/>
    <s v="TAXI TH CARMEN MEJIA QUIROS"/>
    <s v="OTROS"/>
    <d v="2020-06-04T00:00:00"/>
    <n v="5900"/>
    <n v="0"/>
    <s v="CENTRO INTERNACIONAL DE IN"/>
    <s v="ALMACENES"/>
    <x v="1"/>
    <s v="30/04/2020"/>
    <x v="0"/>
    <s v="VIATICOS PERSONAL DE C.I.I.S.A."/>
    <x v="1"/>
    <n v="5900"/>
    <m/>
    <n v="5900"/>
  </r>
  <r>
    <s v="4998-39**-****-4488"/>
    <s v="CENTRO INTERNACIONAL DE I"/>
    <s v="TAXI TH 677 ENRIQUE GUTIEFLORES       CR"/>
    <s v="OTROS"/>
    <d v="2020-06-04T00:00:00"/>
    <n v="6330"/>
    <n v="0"/>
    <s v="CENTRO INTERNACIONAL DE IN"/>
    <s v="ALMACENES"/>
    <x v="1"/>
    <s v="30/04/2020"/>
    <x v="0"/>
    <s v="VIATICOS PERSONAL DE C.I.I.S.A."/>
    <x v="1"/>
    <n v="6330"/>
    <m/>
    <n v="6330"/>
  </r>
  <r>
    <s v="4998-39**-****-4488"/>
    <s v="CENTRO INTERNACIONAL DE I"/>
    <s v="TAXI TA 1083 RONALD UGALDCENTRAL      CR"/>
    <s v="OTROS"/>
    <d v="2020-08-04T00:00:00"/>
    <n v="5730"/>
    <n v="0"/>
    <s v="CENTRO INTERNACIONAL DE IN"/>
    <s v="ALMACENES"/>
    <x v="1"/>
    <s v="30/04/2020"/>
    <x v="0"/>
    <s v="VIATICOS PERSONAL DE C.I.I.S.A."/>
    <x v="1"/>
    <n v="5730"/>
    <m/>
    <n v="5730"/>
  </r>
  <r>
    <s v="4998-39**-****-4488"/>
    <s v="CENTRO INTERNACIONAL DE I"/>
    <s v="TAXI TH 925"/>
    <s v="OTROS"/>
    <s v="15/04/2020"/>
    <n v="5570"/>
    <n v="0"/>
    <s v="CENTRO INTERNACIONAL DE IN"/>
    <s v="ALMACENES"/>
    <x v="1"/>
    <s v="30/04/2020"/>
    <x v="0"/>
    <s v="VIATICOS PERSONAL DE C.I.I.S.A."/>
    <x v="1"/>
    <m/>
    <n v="0"/>
    <n v="0"/>
  </r>
  <r>
    <s v="4998-39**-****-4488"/>
    <s v="CENTRO INTERNACIONAL DE I"/>
    <s v="TAXI TH 218 RAFAEL ANGEL CENTRAL      CR"/>
    <s v="OTROS"/>
    <s v="17/04/2020"/>
    <n v="5000"/>
    <n v="0"/>
    <s v="CENTRO INTERNACIONAL DE IN"/>
    <s v="ALMACENES"/>
    <x v="1"/>
    <s v="30/04/2020"/>
    <x v="0"/>
    <s v="VIATICOS PERSONAL DE C.I.I.S.A."/>
    <x v="1"/>
    <n v="5000"/>
    <m/>
    <n v="5000"/>
  </r>
  <r>
    <s v="4998-39**-****-4488"/>
    <s v="CENTRO INTERNACIONAL DE I"/>
    <s v="TAXI TH 550"/>
    <s v="OTROS"/>
    <s v="20/04/2020"/>
    <n v="5400"/>
    <n v="0"/>
    <s v="CENTRO INTERNACIONAL DE IN"/>
    <s v="ALMACENES"/>
    <x v="1"/>
    <s v="30/04/2020"/>
    <x v="0"/>
    <s v="VIATICOS PERSONAL DE C.I.I.S.A."/>
    <x v="1"/>
    <n v="5400"/>
    <m/>
    <n v="5400"/>
  </r>
  <r>
    <s v="4998-39**-****-4488"/>
    <s v="CENTRO INTERNACIONAL DE I"/>
    <s v="TH 799"/>
    <s v="OTROS"/>
    <s v="20/04/2020"/>
    <n v="5380"/>
    <n v="0"/>
    <s v="CENTRO INTERNACIONAL DE IN"/>
    <s v="ALMACENES"/>
    <x v="1"/>
    <s v="30/04/2020"/>
    <x v="0"/>
    <s v="VIATICOS PERSONAL DE C.I.I.S.A."/>
    <x v="1"/>
    <n v="5380"/>
    <m/>
    <n v="5380"/>
  </r>
  <r>
    <s v="4998-39**-****-4488"/>
    <s v="CENTRO INTERNACIONAL DE I"/>
    <s v="TAXI TH 218 RAFAEL ANGEL CENTRAL      CR"/>
    <s v="OTROS"/>
    <s v="21/04/2020"/>
    <n v="5260"/>
    <n v="0"/>
    <s v="CENTRO INTERNACIONAL DE IN"/>
    <s v="ALMACENES"/>
    <x v="1"/>
    <s v="30/04/2020"/>
    <x v="0"/>
    <s v="VIATICOS PERSONAL DE C.I.I.S.A."/>
    <x v="1"/>
    <n v="5260"/>
    <m/>
    <n v="5260"/>
  </r>
  <r>
    <s v="4998-39**-****-4488"/>
    <s v="CENTRO INTERNACIONAL DE I"/>
    <s v="TH 253"/>
    <s v="OTROS"/>
    <s v="22/04/2020"/>
    <n v="5670"/>
    <n v="0"/>
    <s v="CENTRO INTERNACIONAL DE IN"/>
    <s v="ALMACENES"/>
    <x v="1"/>
    <s v="30/04/2020"/>
    <x v="0"/>
    <s v="VIATICOS PERSONAL DE C.I.I.S.A."/>
    <x v="1"/>
    <n v="5670"/>
    <m/>
    <n v="5670"/>
  </r>
  <r>
    <s v="4998-39**-****-4488"/>
    <s v="CENTRO INTERNACIONAL DE I"/>
    <s v="TAXI TH 218 RAFAEL ANGEL CENTRAL      CR"/>
    <s v="OTROS"/>
    <s v="23/04/2020"/>
    <n v="5350"/>
    <n v="0"/>
    <s v="CENTRO INTERNACIONAL DE IN"/>
    <s v="ALMACENES"/>
    <x v="1"/>
    <s v="30/04/2020"/>
    <x v="0"/>
    <s v="VIATICOS PERSONAL DE C.I.I.S.A."/>
    <x v="1"/>
    <n v="5350"/>
    <m/>
    <n v="5350"/>
  </r>
  <r>
    <s v="4998-39**-****-4488"/>
    <s v="CENTRO INTERNACIONAL DE I"/>
    <s v="TAXI TH 218 RAFAEL ANGEL CENTRAL      CR"/>
    <s v="OTROS"/>
    <s v="24/04/2020"/>
    <n v="5300"/>
    <n v="0"/>
    <s v="CENTRO INTERNACIONAL DE IN"/>
    <s v="ALMACENES"/>
    <x v="1"/>
    <s v="30/04/2020"/>
    <x v="0"/>
    <s v="VIATICOS PERSONAL DE C.I.I.S.A."/>
    <x v="1"/>
    <n v="5300"/>
    <m/>
    <n v="5300"/>
  </r>
  <r>
    <s v="4998-39**-****-4488"/>
    <s v="CENTRO INTERNACIONAL DE I"/>
    <s v="TAXI TH 218 RAFAEL ANGEL CENTRAL      CR"/>
    <s v="OTROS"/>
    <s v="26/04/2020"/>
    <n v="5300"/>
    <n v="0"/>
    <s v="CENTRO INTERNACIONAL DE IN"/>
    <s v="ALMACENES"/>
    <x v="1"/>
    <s v="01/01/0001"/>
    <x v="0"/>
    <s v="VIATICOS PERSONAL DE C.I.I.S.A."/>
    <x v="1"/>
    <n v="5300"/>
    <m/>
    <n v="5300"/>
  </r>
  <r>
    <s v="4998-39**-****-4488"/>
    <s v="CENTRO INTERNACIONAL DE I"/>
    <s v="TAXI TH 550"/>
    <s v="OTROS"/>
    <s v="27/04/2020"/>
    <n v="5650"/>
    <n v="0"/>
    <s v="CENTRO INTERNACIONAL DE IN"/>
    <s v="ALMACENES"/>
    <x v="1"/>
    <s v="01/01/0001"/>
    <x v="0"/>
    <s v="VIATICOS PERSONAL DE C.I.I.S.A."/>
    <x v="1"/>
    <n v="5650"/>
    <m/>
    <n v="5650"/>
  </r>
  <r>
    <s v="4998-39**-****-4488"/>
    <s v="CENTRO INTERNACIONAL DE I"/>
    <s v="TH DAVIS ANTONIO TORRES MATA"/>
    <s v="OTROS"/>
    <s v="28/04/2020"/>
    <n v="5600"/>
    <n v="0"/>
    <s v="CENTRO INTERNACIONAL DE IN"/>
    <s v="ALMACENES"/>
    <x v="1"/>
    <s v="30/04/2020"/>
    <x v="0"/>
    <s v="VIATICOS PERSONAL DE C.I.I.S.A."/>
    <x v="1"/>
    <n v="5600"/>
    <m/>
    <n v="5600"/>
  </r>
  <r>
    <s v="4998-39**-****-4488"/>
    <s v="CENTRO INTERNACIONAL DE I"/>
    <s v="TAXI TH 218 RAFAEL ANGEL CENTRAL      CR"/>
    <s v="OTROS"/>
    <s v="29/04/2020"/>
    <n v="5250"/>
    <n v="0"/>
    <s v="CENTRO INTERNACIONAL DE IN"/>
    <s v="ALMACENES"/>
    <x v="1"/>
    <s v="01/01/0001"/>
    <x v="0"/>
    <s v="VIATICOS PERSONAL DE C.I.I.S.A."/>
    <x v="1"/>
    <n v="5250"/>
    <m/>
    <n v="5250"/>
  </r>
  <r>
    <s v="4998-39**-****-4488"/>
    <s v="CENTRO INTERNACIONAL DE I"/>
    <s v="TAXI TH 218 RAFAEL ANGEL CENTRAL      CR"/>
    <s v="OTROS"/>
    <s v="30/04/2020"/>
    <n v="5250"/>
    <n v="0"/>
    <s v="CENTRO INTERNACIONAL DE IN"/>
    <s v="ALMACENES"/>
    <x v="1"/>
    <s v="01/01/0001"/>
    <x v="0"/>
    <s v="VIATICOS PERSONAL DE C.I.I.S.A."/>
    <x v="1"/>
    <n v="5250"/>
    <m/>
    <n v="5250"/>
  </r>
  <r>
    <s v="4998-39**-****-4520"/>
    <s v="CENTRO INTERNACIONAL DE I"/>
    <s v="TAXI TH 677 ENRIQUE GUTIEFLORES       CR"/>
    <s v="OTROS"/>
    <d v="2020-01-04T00:00:00"/>
    <n v="3100"/>
    <n v="0"/>
    <s v="CENTRO INTERNACIONAL DE IN"/>
    <s v="ALMACENES"/>
    <x v="1"/>
    <s v="30/04/2020"/>
    <x v="0"/>
    <s v="VIATICOS PERSONAL DE C.I.I.S.A."/>
    <x v="1"/>
    <n v="3100"/>
    <m/>
    <n v="3100"/>
  </r>
  <r>
    <s v="4998-39**-****-4520"/>
    <s v="CENTRO INTERNACIONAL DE I"/>
    <s v="TAXI TH 677 ENRIQUE GUTIEFLORES       CR"/>
    <s v="OTROS"/>
    <d v="2020-01-04T00:00:00"/>
    <n v="3320"/>
    <n v="0"/>
    <s v="CENTRO INTERNACIONAL DE IN"/>
    <s v="ALMACENES"/>
    <x v="1"/>
    <s v="30/04/2020"/>
    <x v="0"/>
    <s v="VIATICOS PERSONAL DE C.I.I.S.A."/>
    <x v="1"/>
    <n v="3320"/>
    <m/>
    <n v="3320"/>
  </r>
  <r>
    <s v="4998-39**-****-4520"/>
    <s v="CENTRO INTERNACIONAL DE I"/>
    <s v="TAXI TH 677 ENRIQUE GUTIEFLORES       CR"/>
    <s v="OTROS"/>
    <d v="2020-02-04T00:00:00"/>
    <n v="3270"/>
    <n v="0"/>
    <s v="CENTRO INTERNACIONAL DE IN"/>
    <s v="ALMACENES"/>
    <x v="1"/>
    <s v="30/04/2020"/>
    <x v="0"/>
    <s v="VIATICOS PERSONAL DE C.I.I.S.A."/>
    <x v="1"/>
    <n v="3270"/>
    <m/>
    <n v="3270"/>
  </r>
  <r>
    <s v="4998-39**-****-4520"/>
    <s v="CENTRO INTERNACIONAL DE I"/>
    <s v="TAXI TH 677 ENRIQUE GUTIEFLORES       CR"/>
    <s v="OTROS"/>
    <d v="2020-03-04T00:00:00"/>
    <n v="3470"/>
    <n v="0"/>
    <s v="CENTRO INTERNACIONAL DE IN"/>
    <s v="ALMACENES"/>
    <x v="1"/>
    <s v="30/04/2020"/>
    <x v="0"/>
    <s v="VIATICOS PERSONAL DE C.I.I.S.A."/>
    <x v="1"/>
    <n v="3470"/>
    <m/>
    <n v="3470"/>
  </r>
  <r>
    <s v="4998-39**-****-4520"/>
    <s v="CENTRO INTERNACIONAL DE I"/>
    <s v="TAXI TH 677 ENRIQUE GUTIEFLORES       CR"/>
    <s v="OTROS"/>
    <d v="2020-06-04T00:00:00"/>
    <n v="3080"/>
    <n v="0"/>
    <s v="CENTRO INTERNACIONAL DE IN"/>
    <s v="ALMACENES"/>
    <x v="1"/>
    <s v="30/04/2020"/>
    <x v="0"/>
    <s v="VIATICOS PERSONAL DE C.I.I.S.A."/>
    <x v="1"/>
    <n v="3080"/>
    <m/>
    <n v="3080"/>
  </r>
  <r>
    <s v="4998-39**-****-4520"/>
    <s v="CENTRO INTERNACIONAL DE I"/>
    <s v="TAXI TH 677 ENRIQUE GUTIEFLORES       CR"/>
    <s v="OTROS"/>
    <d v="2020-06-04T00:00:00"/>
    <n v="3430"/>
    <n v="0"/>
    <s v="CENTRO INTERNACIONAL DE IN"/>
    <s v="ALMACENES"/>
    <x v="1"/>
    <s v="30/04/2020"/>
    <x v="0"/>
    <s v="VIATICOS PERSONAL DE C.I.I.S.A."/>
    <x v="1"/>
    <n v="3430"/>
    <m/>
    <n v="3430"/>
  </r>
  <r>
    <s v="4998-39**-****-4520"/>
    <s v="CENTRO INTERNACIONAL DE I"/>
    <s v="TAXI TH 677 ENRIQUE GUTIEFLORES       CR"/>
    <s v="OTROS"/>
    <d v="2020-07-04T00:00:00"/>
    <n v="3280"/>
    <n v="0"/>
    <s v="CENTRO INTERNACIONAL DE IN"/>
    <s v="ALMACENES"/>
    <x v="1"/>
    <s v="30/04/2020"/>
    <x v="0"/>
    <s v="VIATICOS PERSONAL DE C.I.I.S.A."/>
    <x v="1"/>
    <n v="3280"/>
    <m/>
    <n v="3280"/>
  </r>
  <r>
    <s v="4998-39**-****-4520"/>
    <s v="CENTRO INTERNACIONAL DE I"/>
    <s v="TAXI TH 208 FRANCISCO SALHEREDIA      CR"/>
    <s v="OTROS"/>
    <d v="2020-08-04T00:00:00"/>
    <n v="3000"/>
    <n v="0"/>
    <s v="CENTRO INTERNACIONAL DE IN"/>
    <s v="ALMACENES"/>
    <x v="1"/>
    <s v="30/04/2020"/>
    <x v="0"/>
    <s v="VIATICOS PERSONAL DE C.I.I.S.A."/>
    <x v="1"/>
    <n v="3000"/>
    <m/>
    <n v="3000"/>
  </r>
  <r>
    <s v="4998-39**-****-4520"/>
    <s v="CENTRO INTERNACIONAL DE I"/>
    <s v="TAXI TH 677 ENRIQUE GUTIEFLORES       CR"/>
    <s v="OTROS"/>
    <d v="2020-08-04T00:00:00"/>
    <n v="4280"/>
    <n v="0"/>
    <s v="CENTRO INTERNACIONAL DE IN"/>
    <s v="ALMACENES"/>
    <x v="1"/>
    <s v="30/04/2020"/>
    <x v="0"/>
    <s v="VIATICOS PERSONAL DE C.I.I.S.A."/>
    <x v="1"/>
    <n v="4280"/>
    <m/>
    <n v="4280"/>
  </r>
  <r>
    <s v="4998-39**-****-4520"/>
    <s v="CENTRO INTERNACIONAL DE I"/>
    <s v="TAXI TH 580              HEREDIA      CR"/>
    <s v="OTROS"/>
    <d v="2020-12-04T00:00:00"/>
    <n v="3220"/>
    <n v="0"/>
    <s v="CENTRO INTERNACIONAL DE IN"/>
    <s v="ALMACENES"/>
    <x v="1"/>
    <s v="30/04/2020"/>
    <x v="0"/>
    <s v="VIATICOS PERSONAL DE C.I.I.S.A."/>
    <x v="1"/>
    <n v="3220"/>
    <m/>
    <n v="3220"/>
  </r>
  <r>
    <s v="4998-39**-****-4520"/>
    <s v="CENTRO INTERNACIONAL DE I"/>
    <s v="TAXI TH 208 FRANCISCO SALHEREDIA      CR"/>
    <s v="OTROS"/>
    <s v="20/04/2020"/>
    <n v="2610"/>
    <n v="0"/>
    <s v="CENTRO INTERNACIONAL DE IN"/>
    <s v="ALMACENES"/>
    <x v="1"/>
    <s v="30/04/2020"/>
    <x v="0"/>
    <s v="VIATICOS PERSONAL DE C.I.I.S.A."/>
    <x v="1"/>
    <n v="2610"/>
    <m/>
    <n v="2610"/>
  </r>
  <r>
    <s v="4998-39**-****-4520"/>
    <s v="CENTRO INTERNACIONAL DE I"/>
    <s v="TAXI TH 208 FRANCISCO SALHEREDIA      CR"/>
    <s v="OTROS"/>
    <s v="21/04/2020"/>
    <n v="3110"/>
    <n v="0"/>
    <s v="CENTRO INTERNACIONAL DE IN"/>
    <s v="ALMACENES"/>
    <x v="1"/>
    <s v="30/04/2020"/>
    <x v="0"/>
    <s v="VIATICOS PERSONAL DE C.I.I.S.A."/>
    <x v="1"/>
    <n v="3110"/>
    <m/>
    <n v="3110"/>
  </r>
  <r>
    <s v="4998-39**-****-4520"/>
    <s v="CENTRO INTERNACIONAL DE I"/>
    <s v="TAXI TH527 HENRY QUESADA BELEN        CR"/>
    <s v="OTROS"/>
    <s v="22/04/2020"/>
    <n v="3480"/>
    <n v="0"/>
    <s v="CENTRO INTERNACIONAL DE IN"/>
    <s v="ALMACENES"/>
    <x v="1"/>
    <s v="30/04/2020"/>
    <x v="0"/>
    <s v="VIATICOS PERSONAL DE C.I.I.S.A."/>
    <x v="1"/>
    <n v="3480"/>
    <m/>
    <n v="3480"/>
  </r>
  <r>
    <s v="4998-39**-****-4520"/>
    <s v="CENTRO INTERNACIONAL DE I"/>
    <s v="PF*TAXI TH 534           SAN JOSE     CR"/>
    <s v="OTROS"/>
    <s v="24/04/2020"/>
    <n v="3570"/>
    <n v="0"/>
    <s v="CENTRO INTERNACIONAL DE IN"/>
    <s v="ALMACENES"/>
    <x v="1"/>
    <s v="30/04/2020"/>
    <x v="0"/>
    <s v="VIATICOS PERSONAL DE C.I.I.S.A."/>
    <x v="1"/>
    <n v="3570"/>
    <m/>
    <n v="3570"/>
  </r>
  <r>
    <s v="4998-39**-****-4520"/>
    <s v="CENTRO INTERNACIONAL DE I"/>
    <s v="TH WELKYS DE LOS ANGELES BERMU"/>
    <s v="OTROS"/>
    <s v="26/04/2020"/>
    <n v="3030"/>
    <n v="0"/>
    <s v="CENTRO INTERNACIONAL DE IN"/>
    <s v="ALMACENES"/>
    <x v="1"/>
    <s v="30/04/2020"/>
    <x v="0"/>
    <s v="VIATICOS PERSONAL DE C.I.I.S.A."/>
    <x v="1"/>
    <n v="3030"/>
    <m/>
    <n v="3030"/>
  </r>
  <r>
    <s v="4998-39**-****-4520"/>
    <s v="CENTRO INTERNACIONAL DE I"/>
    <s v="TAXI TH 208 FRANCISCO SALHEREDIA      CR"/>
    <s v="OTROS"/>
    <s v="27/04/2020"/>
    <n v="2960"/>
    <n v="0"/>
    <s v="CENTRO INTERNACIONAL DE IN"/>
    <s v="ALMACENES"/>
    <x v="1"/>
    <s v="30/04/2020"/>
    <x v="0"/>
    <s v="VIATICOS PERSONAL DE C.I.I.S.A."/>
    <x v="1"/>
    <n v="2960"/>
    <m/>
    <n v="2960"/>
  </r>
  <r>
    <s v="4998-39**-****-4520"/>
    <s v="CENTRO INTERNACIONAL DE I"/>
    <s v="TAXI TH 208 FRANCISCO SALHEREDIA      CR"/>
    <s v="OTROS"/>
    <s v="28/04/2020"/>
    <n v="3400"/>
    <n v="0"/>
    <s v="CENTRO INTERNACIONAL DE IN"/>
    <s v="ALMACENES"/>
    <x v="1"/>
    <s v="30/04/2020"/>
    <x v="0"/>
    <s v="VIATICOS PERSONAL DE C.I.I.S.A."/>
    <x v="1"/>
    <n v="3400"/>
    <m/>
    <n v="3400"/>
  </r>
  <r>
    <s v="4998-39**-****-4520"/>
    <s v="CENTRO INTERNACIONAL DE I"/>
    <s v="TAXI TH 208 FRANCISCO SALHEREDIA      CR"/>
    <s v="OTROS"/>
    <s v="29/04/2020"/>
    <n v="3480"/>
    <n v="0"/>
    <s v="CENTRO INTERNACIONAL DE IN"/>
    <s v="ALMACENES"/>
    <x v="1"/>
    <s v="01/01/0001"/>
    <x v="0"/>
    <s v="VIATICOS PERSONAL DE C.I.I.S.A."/>
    <x v="1"/>
    <n v="3480"/>
    <m/>
    <n v="3480"/>
  </r>
  <r>
    <s v="4998-39**-****-4546"/>
    <s v="CENTRO INTERNACIONAL DE I"/>
    <s v="TAXI TA 1083 RONALD UGALDCENTRAL      CR"/>
    <s v="OTROS"/>
    <d v="2020-01-04T00:00:00"/>
    <n v="6100"/>
    <n v="0"/>
    <s v="CENTRO INTERNACIONAL DE IN"/>
    <s v="FACTURACION"/>
    <x v="2"/>
    <s v="30/04/2020"/>
    <x v="0"/>
    <s v="VIATICOS PERSONAL DE C.I.I.S.A."/>
    <x v="1"/>
    <n v="6100"/>
    <m/>
    <n v="6100"/>
  </r>
  <r>
    <s v="4998-39**-****-4546"/>
    <s v="CENTRO INTERNACIONAL DE I"/>
    <s v="TAXI TA 1083 RONALD UGALDCENTRAL      CR"/>
    <s v="OTROS"/>
    <d v="2020-02-04T00:00:00"/>
    <n v="60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677 ENRIQUE GUTIEFLORES       CR"/>
    <s v="OTROS"/>
    <d v="2020-03-04T00:00:00"/>
    <n v="638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677 ENRIQUE GUTIEFLORES       CR"/>
    <s v="OTROS"/>
    <d v="2020-05-04T00:00:00"/>
    <n v="575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CARMEN MEJIA QUIROS"/>
    <s v="OTROS"/>
    <d v="2020-06-04T00:00:00"/>
    <n v="35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925"/>
    <s v="OTROS"/>
    <s v="15/04/2020"/>
    <n v="364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17/04/2020"/>
    <n v="34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0/04/2020"/>
    <n v="555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1/04/2020"/>
    <n v="33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H 253"/>
    <s v="OTROS"/>
    <s v="22/04/2020"/>
    <n v="35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3/04/2020"/>
    <n v="34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4/04/2020"/>
    <n v="34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6/04/2020"/>
    <n v="5200"/>
    <n v="0"/>
    <s v="CENTRO INTERNACIONAL DE IN"/>
    <s v="FACTURACION"/>
    <x v="2"/>
    <s v="01/01/0001"/>
    <x v="0"/>
    <s v="VIATICOS PERSONAL DE C.I.I.S.A."/>
    <x v="1"/>
    <n v="5200"/>
    <m/>
    <n v="5200"/>
  </r>
  <r>
    <s v="4998-39**-****-4546"/>
    <s v="CENTRO INTERNACIONAL DE I"/>
    <s v="TAXI TH 550"/>
    <s v="OTROS"/>
    <s v="27/04/2020"/>
    <n v="3430"/>
    <n v="0"/>
    <s v="CENTRO INTERNACIONAL DE IN"/>
    <s v="FACTURACION"/>
    <x v="2"/>
    <s v="01/01/0001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8/04/2020"/>
    <n v="5250"/>
    <n v="0"/>
    <s v="CENTRO INTERNACIONAL DE IN"/>
    <s v="FACTURACION"/>
    <x v="2"/>
    <s v="01/01/0001"/>
    <x v="0"/>
    <s v="VIATICOS PERSONAL DE C.I.I.S.A."/>
    <x v="1"/>
    <n v="5250"/>
    <m/>
    <n v="5250"/>
  </r>
  <r>
    <s v="4998-39**-****-4546"/>
    <s v="CENTRO INTERNACIONAL DE I"/>
    <s v="TAXI TH 218 RAFAEL ANGEL CENTRAL      CR"/>
    <s v="OTROS"/>
    <s v="29/04/2020"/>
    <n v="5150"/>
    <n v="0"/>
    <s v="CENTRO INTERNACIONAL DE IN"/>
    <s v="FACTURACION"/>
    <x v="2"/>
    <s v="01/01/0001"/>
    <x v="0"/>
    <s v="VIATICOS PERSONAL DE C.I.I.S.A."/>
    <x v="1"/>
    <n v="5150"/>
    <m/>
    <n v="5150"/>
  </r>
  <r>
    <s v="4998-39**-****-4546"/>
    <s v="CENTRO INTERNACIONAL DE I"/>
    <s v="TAXI TH 218 RAFAEL ANGEL CENTRAL      CR"/>
    <s v="OTROS"/>
    <s v="30/04/2020"/>
    <n v="3300"/>
    <n v="0"/>
    <s v="CENTRO INTERNACIONAL DE IN"/>
    <s v="FACTURACION"/>
    <x v="2"/>
    <s v="01/01/0001"/>
    <x v="0"/>
    <s v="VIATICOS PERSONAL DE C.I.I.S.A."/>
    <x v="1"/>
    <n v="3300"/>
    <m/>
    <n v="3300"/>
  </r>
  <r>
    <s v="4998-39**-****-4561"/>
    <s v="CENTRO INTERNACIONAL DE I"/>
    <s v="TAXI TH 218 RAFAEL ANGEL CENTRAL      CR"/>
    <s v="OTROS"/>
    <d v="2020-01-04T00:00:00"/>
    <n v="1500"/>
    <n v="0"/>
    <s v="CENTRO INTERNACIONAL DE IN"/>
    <s v="ALMACENES"/>
    <x v="1"/>
    <s v="30/04/2020"/>
    <x v="0"/>
    <s v="VIATICOS PERSONAL DE C.I.I.S.A."/>
    <x v="1"/>
    <n v="1500"/>
    <m/>
    <n v="1500"/>
  </r>
  <r>
    <s v="4998-39**-****-4561"/>
    <s v="CENTRO INTERNACIONAL DE I"/>
    <s v="TAXI TH 218 RAFAEL ANGEL CENTRAL      CR"/>
    <s v="OTROS"/>
    <d v="2020-02-04T00:00:00"/>
    <n v="1500"/>
    <n v="0"/>
    <s v="CENTRO INTERNACIONAL DE IN"/>
    <s v="ALMACENES"/>
    <x v="1"/>
    <s v="30/04/2020"/>
    <x v="0"/>
    <s v="VIATICOS PERSONAL DE C.I.I.S.A."/>
    <x v="1"/>
    <n v="1500"/>
    <m/>
    <n v="1500"/>
  </r>
  <r>
    <s v="4998-39**-****-4561"/>
    <s v="CENTRO INTERNACIONAL DE I"/>
    <s v="TAXI TH 218 RAFAEL ANGEL CENTRAL      CR"/>
    <s v="OTROS"/>
    <d v="2020-03-04T00:00:0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5-04T00:00:0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6-04T00:00:0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7-04T00:00:00"/>
    <n v="165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8-04T00:00:00"/>
    <n v="18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H DAVIS ANTONIO TORRES MATA"/>
    <s v="OTROS"/>
    <d v="2020-12-04T00:00:00"/>
    <n v="73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SJ BRAINER NUNEZ"/>
    <s v="OTROS"/>
    <s v="13/04/2020"/>
    <n v="19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925"/>
    <s v="OTROS"/>
    <s v="13/04/2020"/>
    <n v="1630"/>
    <n v="0"/>
    <s v="CENTRO INTERNACIONAL DE IN"/>
    <s v="ALMACENES"/>
    <x v="1"/>
    <s v="30/04/2020"/>
    <x v="0"/>
    <s v="VIATICOS PERSONAL DE C.I.I.S.A."/>
    <x v="1"/>
    <n v="1630"/>
    <m/>
    <n v="1630"/>
  </r>
  <r>
    <s v="4998-39**-****-4561"/>
    <s v="CENTRO INTERNACIONAL DE I"/>
    <s v="TH 253"/>
    <s v="OTROS"/>
    <s v="14/04/2020"/>
    <n v="18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H DAVIS ANTONIO TORRES MATA"/>
    <s v="OTROS"/>
    <s v="15/04/2020"/>
    <n v="1900"/>
    <n v="0"/>
    <s v="CENTRO INTERNACIONAL DE IN"/>
    <s v="ALMACENES"/>
    <x v="1"/>
    <s v="30/04/2020"/>
    <x v="0"/>
    <s v="VIATICOS PERSONAL DE C.I.I.S.A."/>
    <x v="1"/>
    <n v="1900"/>
    <m/>
    <n v="1900"/>
  </r>
  <r>
    <s v="4998-39**-****-4561"/>
    <s v="CENTRO INTERNACIONAL DE I"/>
    <s v="TAXI TH 218 RAFAEL ANGEL CENTRAL      CR"/>
    <s v="OTROS"/>
    <s v="16/04/2020"/>
    <n v="1700"/>
    <n v="0"/>
    <s v="CENTRO INTERNACIONAL DE IN"/>
    <s v="ALMACENES"/>
    <x v="1"/>
    <s v="30/04/2020"/>
    <x v="0"/>
    <s v="VIATICOS PERSONAL DE C.I.I.S.A."/>
    <x v="1"/>
    <n v="1700"/>
    <m/>
    <n v="1700"/>
  </r>
  <r>
    <s v="4998-39**-****-4561"/>
    <s v="CENTRO INTERNACIONAL DE I"/>
    <s v="TH MISAEL GERARDO CAMPOS  TAXI"/>
    <s v="OTROS"/>
    <s v="17/04/2020"/>
    <n v="1650"/>
    <n v="0"/>
    <s v="CENTRO INTERNACIONAL DE IN"/>
    <s v="ALMACENES"/>
    <x v="1"/>
    <s v="30/04/2020"/>
    <x v="0"/>
    <s v="VIATICOS PERSONAL DE C.I.I.S.A."/>
    <x v="1"/>
    <n v="1650"/>
    <m/>
    <n v="1650"/>
  </r>
  <r>
    <s v="4998-39**-****-4561"/>
    <s v="CENTRO INTERNACIONAL DE I"/>
    <s v="TH OSCAR ADOLFO JIMENEZ A.TAXI"/>
    <s v="OTROS"/>
    <s v="20/04/2020"/>
    <n v="1800"/>
    <n v="0"/>
    <s v="CENTRO INTERNACIONAL DE IN"/>
    <s v="ALMACENES"/>
    <x v="1"/>
    <s v="30/04/2020"/>
    <x v="0"/>
    <s v="VIATICOS PERSONAL DE C.I.I.S.A."/>
    <x v="1"/>
    <n v="1800"/>
    <m/>
    <n v="1800"/>
  </r>
  <r>
    <s v="4998-39**-****-4561"/>
    <s v="CENTRO INTERNACIONAL DE I"/>
    <s v="TAXI TH 218 RAFAEL ANGEL CENTRAL      CR"/>
    <s v="OTROS"/>
    <s v="21/04/2020"/>
    <n v="1700"/>
    <n v="0"/>
    <s v="CENTRO INTERNACIONAL DE IN"/>
    <s v="ALMACENES"/>
    <x v="1"/>
    <s v="30/04/2020"/>
    <x v="0"/>
    <s v="VIATICOS PERSONAL DE C.I.I.S.A."/>
    <x v="1"/>
    <n v="1700"/>
    <m/>
    <n v="1700"/>
  </r>
  <r>
    <s v="4998-39**-****-4561"/>
    <s v="CENTRO INTERNACIONAL DE I"/>
    <s v="TAXI TH 450 PEDRO VILLALOCENTRAL      CR"/>
    <s v="OTROS"/>
    <s v="22/04/2020"/>
    <n v="1850"/>
    <n v="0"/>
    <s v="CENTRO INTERNACIONAL DE IN"/>
    <s v="ALMACENES"/>
    <x v="1"/>
    <s v="30/04/2020"/>
    <x v="0"/>
    <s v="VIATICOS PERSONAL DE C.I.I.S.A."/>
    <x v="1"/>
    <n v="1850"/>
    <m/>
    <n v="1850"/>
  </r>
  <r>
    <s v="4998-39**-****-4561"/>
    <s v="CENTRO INTERNACIONAL DE I"/>
    <s v="TAXI TH RANDALL VIQUEZ SALAS"/>
    <s v="OTROS"/>
    <s v="23/04/2020"/>
    <n v="21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925"/>
    <s v="OTROS"/>
    <s v="26/04/2020"/>
    <n v="179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550"/>
    <s v="OTROS"/>
    <s v="27/04/2020"/>
    <n v="1800"/>
    <n v="0"/>
    <s v="CENTRO INTERNACIONAL DE IN"/>
    <s v="ALMACENES"/>
    <x v="1"/>
    <s v="01/01/0001"/>
    <x v="0"/>
    <s v="VIATICOS PERSONAL DE C.I.I.S.A."/>
    <x v="1"/>
    <m/>
    <n v="0"/>
    <n v="0"/>
  </r>
  <r>
    <s v="4998-39**-****-4561"/>
    <s v="CENTRO INTERNACIONAL DE I"/>
    <s v="TAXI TH 288"/>
    <s v="OTROS"/>
    <s v="28/04/2020"/>
    <n v="1800"/>
    <n v="0"/>
    <s v="CENTRO INTERNACIONAL DE IN"/>
    <s v="ALMACENES"/>
    <x v="1"/>
    <s v="01/01/0001"/>
    <x v="0"/>
    <s v="VIATICOS PERSONAL DE C.I.I.S.A."/>
    <x v="1"/>
    <n v="1800"/>
    <m/>
    <n v="1800"/>
  </r>
  <r>
    <s v="4998-39**-****-4561"/>
    <s v="CENTRO INTERNACIONAL DE I"/>
    <s v="TAXI TH 218 RAFAEL ANGEL CENTRAL      CR"/>
    <s v="OTROS"/>
    <s v="30/04/2020"/>
    <n v="1700"/>
    <n v="0"/>
    <s v="CENTRO INTERNACIONAL DE IN"/>
    <s v="ALMACENES"/>
    <x v="1"/>
    <s v="01/01/0001"/>
    <x v="0"/>
    <s v="VIATICOS PERSONAL DE C.I.I.S.A."/>
    <x v="1"/>
    <n v="1700"/>
    <m/>
    <n v="1700"/>
  </r>
  <r>
    <s v="4998-39**-****-4587"/>
    <s v="CENTRO INTERNACIONAL DE I"/>
    <s v="UBER   *TRIP             800-592-8996 NL"/>
    <s v="OTROS"/>
    <d v="2020-05-04T00:00:00"/>
    <n v="0"/>
    <n v="1.07"/>
    <s v="CENTRO INTERNACIONAL DE IN"/>
    <s v="ALMACENES"/>
    <x v="1"/>
    <s v="30/04/2020"/>
    <x v="0"/>
    <s v="VIATICOS PERSONAL DE C.I.I.S.A."/>
    <x v="1"/>
    <n v="0"/>
    <m/>
    <n v="0"/>
  </r>
  <r>
    <s v="4998-39**-****-4587"/>
    <s v="CENTRO INTERNACIONAL DE I"/>
    <s v="TH MISAEL GERARDO CAMPOS  TAXI"/>
    <s v="OTROS"/>
    <d v="2020-06-04T00:00:00"/>
    <n v="7970"/>
    <n v="0"/>
    <s v="CENTRO INTERNACIONAL DE IN"/>
    <s v="ALMACENES"/>
    <x v="1"/>
    <s v="30/04/2020"/>
    <x v="0"/>
    <s v="VIATICOS PERSONAL DE C.I.I.S.A."/>
    <x v="1"/>
    <n v="7970"/>
    <m/>
    <n v="7970"/>
  </r>
  <r>
    <s v="4998-39**-****-4603"/>
    <s v="CENTRO INTERNACIONAL DE I"/>
    <s v="TAXI TH 218 RAFAEL ANGEL CENTRAL      CR"/>
    <s v="OTROS"/>
    <d v="2020-01-04T00:00:00"/>
    <n v="6080"/>
    <n v="0"/>
    <s v="CENTRO INTERNACIONAL DE IN"/>
    <s v="ALMACENES"/>
    <x v="1"/>
    <s v="30/04/2020"/>
    <x v="0"/>
    <s v="VIATICOS PERSONAL DE C.I.I.S.A."/>
    <x v="1"/>
    <n v="6080"/>
    <m/>
    <n v="6080"/>
  </r>
  <r>
    <s v="4998-39**-****-4603"/>
    <s v="CENTRO INTERNACIONAL DE I"/>
    <s v="TAXI TH 218 RAFAEL ANGEL CENTRAL      CR"/>
    <s v="OTROS"/>
    <d v="2020-02-04T00:00:00"/>
    <n v="7000"/>
    <n v="0"/>
    <s v="CENTRO INTERNACIONAL DE IN"/>
    <s v="ALMACENES"/>
    <x v="1"/>
    <s v="30/04/2020"/>
    <x v="0"/>
    <s v="VIATICOS PERSONAL DE C.I.I.S.A."/>
    <x v="1"/>
    <n v="7000"/>
    <m/>
    <n v="7000"/>
  </r>
  <r>
    <s v="4998-39**-****-4603"/>
    <s v="CENTRO INTERNACIONAL DE I"/>
    <s v="TAXI TH 218 RAFAEL ANGEL CENTRAL      CR"/>
    <s v="OTROS"/>
    <d v="2020-03-04T00:00:00"/>
    <n v="6010"/>
    <n v="0"/>
    <s v="CENTRO INTERNACIONAL DE IN"/>
    <s v="ALMACENES"/>
    <x v="1"/>
    <s v="30/04/2020"/>
    <x v="0"/>
    <s v="VIATICOS PERSONAL DE C.I.I.S.A."/>
    <x v="1"/>
    <n v="6010"/>
    <m/>
    <n v="6010"/>
  </r>
  <r>
    <s v="4998-39**-****-4603"/>
    <s v="CENTRO INTERNACIONAL DE I"/>
    <s v="TAXI TH 218 RAFAEL ANGEL CENTRAL      CR"/>
    <s v="OTROS"/>
    <d v="2020-06-04T00:00:00"/>
    <n v="7300"/>
    <n v="0"/>
    <s v="CENTRO INTERNACIONAL DE IN"/>
    <s v="ALMACENES"/>
    <x v="1"/>
    <s v="30/04/2020"/>
    <x v="0"/>
    <s v="VIATICOS PERSONAL DE C.I.I.S.A."/>
    <x v="1"/>
    <n v="7300"/>
    <m/>
    <n v="7300"/>
  </r>
  <r>
    <s v="4998-39**-****-4603"/>
    <s v="CENTRO INTERNACIONAL DE I"/>
    <s v="TAXI TH 218 RAFAEL ANGEL CENTRAL      CR"/>
    <s v="OTROS"/>
    <d v="2020-07-04T00:00:00"/>
    <n v="7200"/>
    <n v="0"/>
    <s v="CENTRO INTERNACIONAL DE IN"/>
    <s v="ALMACENES"/>
    <x v="1"/>
    <s v="30/04/2020"/>
    <x v="0"/>
    <s v="VIATICOS PERSONAL DE C.I.I.S.A."/>
    <x v="1"/>
    <n v="7200"/>
    <m/>
    <n v="7200"/>
  </r>
  <r>
    <s v="4998-39**-****-4603"/>
    <s v="CENTRO INTERNACIONAL DE I"/>
    <s v="TAXI TH 547 (FREDDY VAGLIBARVA        CR"/>
    <s v="OTROS"/>
    <d v="2020-08-04T00:00:00"/>
    <n v="6700"/>
    <n v="0"/>
    <s v="CENTRO INTERNACIONAL DE IN"/>
    <s v="ALMACENES"/>
    <x v="1"/>
    <s v="30/04/2020"/>
    <x v="0"/>
    <s v="VIATICOS PERSONAL DE C.I.I.S.A."/>
    <x v="1"/>
    <n v="6700"/>
    <m/>
    <n v="6700"/>
  </r>
  <r>
    <s v="4998-39**-****-4603"/>
    <s v="CENTRO INTERNACIONAL DE I"/>
    <s v="TAXI TH 218 RAFAEL ANGEL CENTRAL      CR"/>
    <s v="OTROS"/>
    <d v="2020-08-04T00:00:00"/>
    <n v="7100"/>
    <n v="0"/>
    <s v="CENTRO INTERNACIONAL DE IN"/>
    <s v="ALMACENES"/>
    <x v="1"/>
    <s v="30/04/2020"/>
    <x v="0"/>
    <s v="VIATICOS PERSONAL DE C.I.I.S.A."/>
    <x v="1"/>
    <n v="7100"/>
    <m/>
    <n v="7100"/>
  </r>
  <r>
    <s v="4998-39**-****-4603"/>
    <s v="CENTRO INTERNACIONAL DE I"/>
    <s v="TAXI TH 925"/>
    <s v="OTROS"/>
    <s v="13/04/2020"/>
    <n v="4260"/>
    <n v="0"/>
    <s v="CENTRO INTERNACIONAL DE IN"/>
    <s v="ALMACENES"/>
    <x v="1"/>
    <s v="30/04/2020"/>
    <x v="0"/>
    <s v="VIATICOS PERSONAL DE C.I.I.S.A."/>
    <x v="1"/>
    <n v="4260"/>
    <m/>
    <n v="4260"/>
  </r>
  <r>
    <s v="4998-39**-****-4603"/>
    <s v="CENTRO INTERNACIONAL DE I"/>
    <s v="TAXI TH 288"/>
    <s v="OTROS"/>
    <s v="14/04/2020"/>
    <n v="7100"/>
    <n v="0"/>
    <s v="CENTRO INTERNACIONAL DE IN"/>
    <s v="ALMACENES"/>
    <x v="1"/>
    <s v="30/04/2020"/>
    <x v="0"/>
    <s v="VIATICOS PERSONAL DE C.I.I.S.A."/>
    <x v="1"/>
    <n v="7100"/>
    <m/>
    <n v="7100"/>
  </r>
  <r>
    <s v="4998-39**-****-4603"/>
    <s v="CENTRO INTERNACIONAL DE I"/>
    <s v="TAXI TH 218 RAFAEL ANGEL CENTRAL      CR"/>
    <s v="OTROS"/>
    <s v="15/04/2020"/>
    <n v="6000"/>
    <n v="0"/>
    <s v="CENTRO INTERNACIONAL DE IN"/>
    <s v="ALMACENES"/>
    <x v="1"/>
    <s v="30/04/2020"/>
    <x v="0"/>
    <s v="VIATICOS PERSONAL DE C.I.I.S.A."/>
    <x v="1"/>
    <n v="6000"/>
    <m/>
    <n v="6000"/>
  </r>
  <r>
    <s v="4998-39**-****-4603"/>
    <s v="CENTRO INTERNACIONAL DE I"/>
    <s v="TH DAVIS ANTONIO TORRES MATA"/>
    <s v="OTROS"/>
    <s v="17/04/2020"/>
    <n v="8520"/>
    <n v="0"/>
    <s v="CENTRO INTERNACIONAL DE IN"/>
    <s v="ALMACENES"/>
    <x v="1"/>
    <s v="30/04/2020"/>
    <x v="0"/>
    <s v="VIATICOS PERSONAL DE C.I.I.S.A."/>
    <x v="1"/>
    <n v="8520"/>
    <m/>
    <n v="8520"/>
  </r>
  <r>
    <s v="4998-39**-****-4603"/>
    <s v="CENTRO INTERNACIONAL DE I"/>
    <s v="TH DAVIS ANTONIO TORRES MATA"/>
    <s v="OTROS"/>
    <s v="20/04/2020"/>
    <n v="11000"/>
    <n v="0"/>
    <s v="CENTRO INTERNACIONAL DE IN"/>
    <s v="ALMACENES"/>
    <x v="1"/>
    <s v="30/04/2020"/>
    <x v="0"/>
    <s v="VIATICOS PERSONAL DE C.I.I.S.A."/>
    <x v="1"/>
    <n v="11000"/>
    <m/>
    <n v="11000"/>
  </r>
  <r>
    <s v="4998-39**-****-4603"/>
    <s v="CENTRO INTERNACIONAL DE I"/>
    <s v="TAXI TH 902"/>
    <s v="OTROS"/>
    <s v="21/04/2020"/>
    <n v="7250"/>
    <n v="0"/>
    <s v="CENTRO INTERNACIONAL DE IN"/>
    <s v="ALMACENES"/>
    <x v="1"/>
    <s v="30/04/2020"/>
    <x v="0"/>
    <s v="VIATICOS PERSONAL DE C.I.I.S.A."/>
    <x v="1"/>
    <n v="7250"/>
    <m/>
    <n v="7250"/>
  </r>
  <r>
    <s v="4998-39**-****-4603"/>
    <s v="CENTRO INTERNACIONAL DE I"/>
    <s v="TAXI TH 218 RAFAEL ANGEL CENTRAL      CR"/>
    <s v="OTROS"/>
    <s v="22/04/2020"/>
    <n v="6000"/>
    <n v="0"/>
    <s v="CENTRO INTERNACIONAL DE IN"/>
    <s v="ALMACENES"/>
    <x v="1"/>
    <s v="30/04/2020"/>
    <x v="0"/>
    <s v="VIATICOS PERSONAL DE C.I.I.S.A."/>
    <x v="1"/>
    <n v="6000"/>
    <m/>
    <n v="6000"/>
  </r>
  <r>
    <s v="4998-39**-****-4603"/>
    <s v="CENTRO INTERNACIONAL DE I"/>
    <s v="TH 39"/>
    <s v="OTROS"/>
    <s v="23/04/2020"/>
    <n v="4100"/>
    <n v="0"/>
    <s v="CENTRO INTERNACIONAL DE IN"/>
    <s v="ALMACENES"/>
    <x v="1"/>
    <s v="30/04/2020"/>
    <x v="0"/>
    <s v="VIATICOS PERSONAL DE C.I.I.S.A."/>
    <x v="1"/>
    <n v="4100"/>
    <m/>
    <n v="4100"/>
  </r>
  <r>
    <s v="4998-39**-****-4603"/>
    <s v="CENTRO INTERNACIONAL DE I"/>
    <s v="TAXI TH 218 RAFAEL ANGEL CENTRAL      CR"/>
    <s v="OTROS"/>
    <s v="24/04/2020"/>
    <n v="7500"/>
    <n v="0"/>
    <s v="CENTRO INTERNACIONAL DE IN"/>
    <s v="ALMACENES"/>
    <x v="1"/>
    <s v="30/04/2020"/>
    <x v="0"/>
    <s v="VIATICOS PERSONAL DE C.I.I.S.A."/>
    <x v="1"/>
    <n v="7500"/>
    <m/>
    <n v="7500"/>
  </r>
  <r>
    <s v="4998-39**-****-4603"/>
    <s v="CENTRO INTERNACIONAL DE I"/>
    <s v="TAXI TH 218 RAFAEL ANGEL CENTRAL      CR"/>
    <s v="OTROS"/>
    <s v="27/04/2020"/>
    <n v="6700"/>
    <n v="0"/>
    <s v="CENTRO INTERNACIONAL DE IN"/>
    <s v="ALMACENES"/>
    <x v="1"/>
    <s v="01/01/0001"/>
    <x v="0"/>
    <s v="VIATICOS PERSONAL DE C.I.I.S.A."/>
    <x v="1"/>
    <n v="6700"/>
    <m/>
    <n v="6700"/>
  </r>
  <r>
    <s v="4998-39**-****-4603"/>
    <s v="CENTRO INTERNACIONAL DE I"/>
    <s v="TH 253"/>
    <s v="OTROS"/>
    <s v="28/04/2020"/>
    <n v="6400"/>
    <n v="0"/>
    <s v="CENTRO INTERNACIONAL DE IN"/>
    <s v="ALMACENES"/>
    <x v="1"/>
    <s v="30/04/2020"/>
    <x v="0"/>
    <s v="VIATICOS PERSONAL DE C.I.I.S.A."/>
    <x v="1"/>
    <n v="6400"/>
    <m/>
    <n v="6400"/>
  </r>
  <r>
    <s v="4998-39**-****-4603"/>
    <s v="CENTRO INTERNACIONAL DE I"/>
    <s v="TAXI TH 860.1"/>
    <s v="OTROS"/>
    <s v="29/04/2020"/>
    <n v="6100"/>
    <n v="0"/>
    <s v="CENTRO INTERNACIONAL DE IN"/>
    <s v="ALMACENES"/>
    <x v="1"/>
    <s v="30/04/2020"/>
    <x v="0"/>
    <s v="VIATICOS PERSONAL DE C.I.I.S.A."/>
    <x v="1"/>
    <n v="6100"/>
    <m/>
    <n v="6100"/>
  </r>
  <r>
    <s v="4998-39**-****-4603"/>
    <s v="CENTRO INTERNACIONAL DE I"/>
    <s v="TAXI TH 860.1"/>
    <s v="OTROS"/>
    <s v="30/04/2020"/>
    <n v="7000"/>
    <n v="0"/>
    <s v="CENTRO INTERNACIONAL DE IN"/>
    <s v="ALMACENES"/>
    <x v="1"/>
    <s v="01/01/0001"/>
    <x v="0"/>
    <s v="VIATICOS PERSONAL DE C.I.I.S.A."/>
    <x v="1"/>
    <n v="7000"/>
    <m/>
    <n v="7000"/>
  </r>
  <r>
    <s v="4998-39**-****-4629"/>
    <s v="CENTRO INTERNACIONAL DE I"/>
    <s v="TAXI TH 677 ENRIQUE GUTIEFLORES       CR"/>
    <s v="OTROS"/>
    <d v="2020-01-04T00:00:00"/>
    <n v="5510"/>
    <n v="0"/>
    <s v="CENTRO INTERNACIONAL DE IN"/>
    <s v="ALMACENES"/>
    <x v="1"/>
    <s v="30/04/2020"/>
    <x v="0"/>
    <s v="VIATICOS PERSONAL DE C.I.I.S.A."/>
    <x v="1"/>
    <n v="5510"/>
    <m/>
    <n v="5510"/>
  </r>
  <r>
    <s v="4998-39**-****-4629"/>
    <s v="CENTRO INTERNACIONAL DE I"/>
    <s v="TAXI TH 677 ENRIQUE GUTIEFLORES       CR"/>
    <s v="OTROS"/>
    <d v="2020-01-04T00:00:00"/>
    <n v="5710"/>
    <n v="0"/>
    <s v="CENTRO INTERNACIONAL DE IN"/>
    <s v="ALMACENES"/>
    <x v="1"/>
    <s v="30/04/2020"/>
    <x v="0"/>
    <s v="VIATICOS PERSONAL DE C.I.I.S.A."/>
    <x v="1"/>
    <n v="5710"/>
    <m/>
    <n v="5710"/>
  </r>
  <r>
    <s v="4998-39**-****-4629"/>
    <s v="CENTRO INTERNACIONAL DE I"/>
    <s v="TAXI TH 677 ENRIQUE GUTIEFLORES       CR"/>
    <s v="OTROS"/>
    <d v="2020-02-04T00:00:00"/>
    <n v="568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677 ENRIQUE GUTIEFLORES       CR"/>
    <s v="OTROS"/>
    <d v="2020-03-04T00:00:00"/>
    <n v="571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677 ENRIQUE GUTIEFLORES       CR"/>
    <s v="OTROS"/>
    <d v="2020-06-04T00:00:00"/>
    <n v="556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677 ENRIQUE GUTIEFLORES       CR"/>
    <s v="OTROS"/>
    <d v="2020-08-04T00:00:00"/>
    <n v="707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547 (FREDDY VAGLIBARVA        CR"/>
    <s v="OTROS"/>
    <d v="2020-12-04T00:00:00"/>
    <n v="645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547 (FREDDY VAGLIBARVA        CR"/>
    <s v="OTROS"/>
    <d v="2020-12-04T00:00:00"/>
    <n v="656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925"/>
    <s v="OTROS"/>
    <s v="13/04/2020"/>
    <n v="4000"/>
    <n v="0"/>
    <s v="CENTRO INTERNACIONAL DE IN"/>
    <s v="ALMACENES"/>
    <x v="1"/>
    <s v="30/04/2020"/>
    <x v="0"/>
    <s v="VIATICOS PERSONAL DE C.I.I.S.A."/>
    <x v="1"/>
    <n v="4000"/>
    <m/>
    <n v="4000"/>
  </r>
  <r>
    <s v="4998-39**-****-4629"/>
    <s v="CENTRO INTERNACIONAL DE I"/>
    <s v="TAXI TH 208 FRANCISCO SALHEREDIA      CR"/>
    <s v="OTROS"/>
    <s v="20/04/2020"/>
    <n v="560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208 FRANCISCO SALHEREDIA      CR"/>
    <s v="OTROS"/>
    <s v="21/04/2020"/>
    <n v="5470"/>
    <n v="0"/>
    <s v="CENTRO INTERNACIONAL DE IN"/>
    <s v="ALMACENES"/>
    <x v="1"/>
    <s v="30/04/2020"/>
    <x v="0"/>
    <s v="VIATICOS PERSONAL DE C.I.I.S.A."/>
    <x v="1"/>
    <n v="5470"/>
    <m/>
    <n v="5470"/>
  </r>
  <r>
    <s v="4998-39**-****-4629"/>
    <s v="CENTRO INTERNACIONAL DE I"/>
    <s v="TAXI TH527 HENRY QUESADA BELEN        CR"/>
    <s v="OTROS"/>
    <s v="22/04/2020"/>
    <n v="6570"/>
    <n v="0"/>
    <s v="CENTRO INTERNACIONAL DE IN"/>
    <s v="ALMACENES"/>
    <x v="1"/>
    <s v="30/04/2020"/>
    <x v="0"/>
    <s v="VIATICOS PERSONAL DE C.I.I.S.A."/>
    <x v="1"/>
    <n v="6570"/>
    <m/>
    <n v="6570"/>
  </r>
  <r>
    <s v="4998-39**-****-4629"/>
    <s v="CENTRO INTERNACIONAL DE I"/>
    <s v="TH 467"/>
    <s v="OTROS"/>
    <s v="23/04/2020"/>
    <n v="4000"/>
    <n v="0"/>
    <s v="CENTRO INTERNACIONAL DE IN"/>
    <s v="ALMACENES"/>
    <x v="1"/>
    <s v="30/04/2020"/>
    <x v="0"/>
    <s v="VIATICOS PERSONAL DE C.I.I.S.A."/>
    <x v="1"/>
    <n v="4000"/>
    <m/>
    <n v="4000"/>
  </r>
  <r>
    <s v="4998-39**-****-4629"/>
    <s v="CENTRO INTERNACIONAL DE I"/>
    <s v="TAXI TH 547 (FREDDY VAGLIBARVA        CR"/>
    <s v="OTROS"/>
    <s v="24/04/2020"/>
    <n v="7280"/>
    <n v="0"/>
    <s v="CENTRO INTERNACIONAL DE IN"/>
    <s v="ALMACENES"/>
    <x v="1"/>
    <s v="30/04/2020"/>
    <x v="0"/>
    <s v="VIATICOS PERSONAL DE C.I.I.S.A."/>
    <x v="1"/>
    <n v="7280"/>
    <m/>
    <n v="7280"/>
  </r>
  <r>
    <s v="4998-39**-****-4629"/>
    <s v="CENTRO INTERNACIONAL DE I"/>
    <s v="TAXI TH 547 (FREDDY VAGLIBARVA        CR"/>
    <s v="OTROS"/>
    <s v="27/04/2020"/>
    <n v="6550"/>
    <n v="0"/>
    <s v="CENTRO INTERNACIONAL DE IN"/>
    <s v="ALMACENES"/>
    <x v="1"/>
    <s v="30/04/2020"/>
    <x v="0"/>
    <s v="VIATICOS PERSONAL DE C.I.I.S.A."/>
    <x v="1"/>
    <n v="6550"/>
    <m/>
    <n v="6550"/>
  </r>
  <r>
    <s v="4998-39**-****-4629"/>
    <s v="CENTRO INTERNACIONAL DE I"/>
    <s v="TAXI TH 547 (FREDDY VAGLIBARVA        CR"/>
    <s v="OTROS"/>
    <s v="27/04/2020"/>
    <n v="6490"/>
    <n v="0"/>
    <s v="CENTRO INTERNACIONAL DE IN"/>
    <s v="ALMACENES"/>
    <x v="1"/>
    <s v="01/01/0001"/>
    <x v="0"/>
    <s v="VIATICOS PERSONAL DE C.I.I.S.A."/>
    <x v="1"/>
    <n v="6490"/>
    <m/>
    <n v="6490"/>
  </r>
  <r>
    <s v="4998-39**-****-4629"/>
    <s v="CENTRO INTERNACIONAL DE I"/>
    <s v="TAXI TH 547 (FREDDY VAGLIBARVA        CR"/>
    <s v="OTROS"/>
    <s v="28/04/2020"/>
    <n v="6520"/>
    <n v="0"/>
    <s v="CENTRO INTERNACIONAL DE IN"/>
    <s v="ALMACENES"/>
    <x v="1"/>
    <s v="01/01/0001"/>
    <x v="0"/>
    <s v="VIATICOS PERSONAL DE C.I.I.S.A."/>
    <x v="1"/>
    <n v="6520"/>
    <m/>
    <n v="6520"/>
  </r>
  <r>
    <s v="4998-39**-****-4629"/>
    <s v="CENTRO INTERNACIONAL DE I"/>
    <s v="TAXI TH 547 (FREDDY VAGLIBARVA        CR"/>
    <s v="OTROS"/>
    <s v="29/04/2020"/>
    <n v="6500"/>
    <n v="0"/>
    <s v="CENTRO INTERNACIONAL DE IN"/>
    <s v="ALMACENES"/>
    <x v="1"/>
    <s v="01/01/0001"/>
    <x v="0"/>
    <s v="VIATICOS PERSONAL DE C.I.I.S.A."/>
    <x v="1"/>
    <n v="6500"/>
    <m/>
    <n v="6500"/>
  </r>
  <r>
    <s v="4998-39**-****-7531"/>
    <s v="CENTRO INTERNACIONAL DE I"/>
    <s v="TAXI TH 677 ENRIQUE GUTIEFLORES       CR"/>
    <s v="OTROS"/>
    <d v="2020-01-04T00:00:00"/>
    <n v="3600"/>
    <n v="0"/>
    <s v="CENTRO INTERNACIONAL DE IN"/>
    <s v="ALMACENES"/>
    <x v="1"/>
    <s v="30/04/2020"/>
    <x v="0"/>
    <s v="VIATICOS PERSONAL DE C.I.I.S.A."/>
    <x v="1"/>
    <n v="3600"/>
    <m/>
    <n v="3600"/>
  </r>
  <r>
    <s v="4998-39**-****-7531"/>
    <s v="CENTRO INTERNACIONAL DE I"/>
    <s v="TAXI TH 677 ENRIQUE GUTIEFLORES       CR"/>
    <s v="OTROS"/>
    <d v="2020-02-04T00:00:00"/>
    <n v="3670"/>
    <n v="0"/>
    <s v="CENTRO INTERNACIONAL DE IN"/>
    <s v="ALMACENES"/>
    <x v="1"/>
    <s v="30/04/2020"/>
    <x v="0"/>
    <s v="VIATICOS PERSONAL DE C.I.I.S.A."/>
    <x v="1"/>
    <n v="3670"/>
    <m/>
    <n v="3670"/>
  </r>
  <r>
    <s v="4998-39**-****-7531"/>
    <s v="CENTRO INTERNACIONAL DE I"/>
    <s v="TH 219"/>
    <s v="OTROS"/>
    <d v="2020-03-04T00:00:00"/>
    <n v="3900"/>
    <n v="0"/>
    <s v="CENTRO INTERNACIONAL DE IN"/>
    <s v="ALMACENES"/>
    <x v="1"/>
    <s v="30/04/2020"/>
    <x v="0"/>
    <s v="VIATICOS PERSONAL DE C.I.I.S.A."/>
    <x v="1"/>
    <n v="3900"/>
    <m/>
    <n v="3900"/>
  </r>
  <r>
    <s v="4998-39**-****-7531"/>
    <s v="CENTRO INTERNACIONAL DE I"/>
    <s v="TAXI TH 677 ENRIQUE GUTIEFLORES       CR"/>
    <s v="OTROS"/>
    <d v="2020-05-04T00:00:00"/>
    <n v="3860"/>
    <n v="0"/>
    <s v="CENTRO INTERNACIONAL DE IN"/>
    <s v="ALMACENES"/>
    <x v="1"/>
    <s v="30/04/2020"/>
    <x v="0"/>
    <s v="VIATICOS PERSONAL DE C.I.I.S.A."/>
    <x v="1"/>
    <n v="3860"/>
    <m/>
    <n v="3860"/>
  </r>
  <r>
    <s v="4998-39**-****-7531"/>
    <s v="CENTRO INTERNACIONAL DE I"/>
    <s v="TAXI TH527 HENRY QUESADA BELEN        CR"/>
    <s v="OTROS"/>
    <d v="2020-06-04T00:00:00"/>
    <n v="3320"/>
    <n v="0"/>
    <s v="CENTRO INTERNACIONAL DE IN"/>
    <s v="ALMACENES"/>
    <x v="1"/>
    <s v="30/04/2020"/>
    <x v="0"/>
    <s v="VIATICOS PERSONAL DE C.I.I.S.A."/>
    <x v="1"/>
    <n v="3320"/>
    <m/>
    <n v="3320"/>
  </r>
  <r>
    <s v="4998-39**-****-7531"/>
    <s v="CENTRO INTERNACIONAL DE I"/>
    <s v="TAXI TH 677 ENRIQUE GUTIEFLORES       CR"/>
    <s v="OTROS"/>
    <d v="2020-07-04T00:00:00"/>
    <n v="3860"/>
    <n v="0"/>
    <s v="CENTRO INTERNACIONAL DE IN"/>
    <s v="ALMACENES"/>
    <x v="1"/>
    <s v="30/04/2020"/>
    <x v="0"/>
    <s v="VIATICOS PERSONAL DE C.I.I.S.A."/>
    <x v="1"/>
    <n v="3860"/>
    <m/>
    <n v="3860"/>
  </r>
  <r>
    <s v="4998-39**-****-7531"/>
    <s v="CENTRO INTERNACIONAL DE I"/>
    <s v="TA OSCAR VILLALOBOS"/>
    <s v="OTROS"/>
    <d v="2020-08-04T00:00:00"/>
    <n v="3500"/>
    <n v="0"/>
    <s v="CENTRO INTERNACIONAL DE IN"/>
    <s v="ALMACENES"/>
    <x v="1"/>
    <s v="30/04/2020"/>
    <x v="0"/>
    <s v="VIATICOS PERSONAL DE C.I.I.S.A."/>
    <x v="1"/>
    <n v="3500"/>
    <m/>
    <n v="3500"/>
  </r>
  <r>
    <s v="4998-39**-****-7531"/>
    <s v="CENTRO INTERNACIONAL DE I"/>
    <s v="TAXI TH 677 ENRIQUE GUTIEFLORES       CR"/>
    <s v="OTROS"/>
    <d v="2020-08-04T00:00:00"/>
    <n v="3930"/>
    <n v="0"/>
    <s v="CENTRO INTERNACIONAL DE IN"/>
    <s v="ALMACENES"/>
    <x v="1"/>
    <s v="30/04/2020"/>
    <x v="0"/>
    <s v="VIATICOS PERSONAL DE C.I.I.S.A."/>
    <x v="1"/>
    <n v="3930"/>
    <m/>
    <n v="3930"/>
  </r>
  <r>
    <s v="4998-39**-****-7531"/>
    <s v="CENTRO INTERNACIONAL DE I"/>
    <s v="TH SUSANA CUBERO JIMENEZ  TAXI"/>
    <s v="OTROS"/>
    <s v="14/04/2020"/>
    <n v="3770"/>
    <n v="0"/>
    <s v="CENTRO INTERNACIONAL DE IN"/>
    <s v="ALMACENES"/>
    <x v="1"/>
    <s v="30/04/2020"/>
    <x v="0"/>
    <s v="VIATICOS PERSONAL DE C.I.I.S.A."/>
    <x v="1"/>
    <n v="3770"/>
    <m/>
    <n v="3770"/>
  </r>
  <r>
    <s v="4998-39**-****-7531"/>
    <s v="CENTRO INTERNACIONAL DE I"/>
    <s v="TH DAVIS ANTONIO TORRES MATA"/>
    <s v="OTROS"/>
    <s v="17/04/2020"/>
    <n v="3370"/>
    <n v="0"/>
    <s v="CENTRO INTERNACIONAL DE IN"/>
    <s v="ALMACENES"/>
    <x v="1"/>
    <s v="30/04/2020"/>
    <x v="0"/>
    <s v="VIATICOS PERSONAL DE C.I.I.S.A."/>
    <x v="1"/>
    <n v="3370"/>
    <m/>
    <n v="3370"/>
  </r>
  <r>
    <s v="4998-39**-****-7531"/>
    <s v="CENTRO INTERNACIONAL DE I"/>
    <s v="TH 358"/>
    <s v="OTROS"/>
    <s v="20/04/2020"/>
    <n v="3730"/>
    <n v="0"/>
    <s v="CENTRO INTERNACIONAL DE IN"/>
    <s v="ALMACENES"/>
    <x v="1"/>
    <s v="30/04/2020"/>
    <x v="0"/>
    <s v="VIATICOS PERSONAL DE C.I.I.S.A."/>
    <x v="1"/>
    <n v="3730"/>
    <m/>
    <n v="3730"/>
  </r>
  <r>
    <s v="4998-39**-****-7531"/>
    <s v="CENTRO INTERNACIONAL DE I"/>
    <s v="TAXI TH 000572 HENRY ALBEFLORES       CR"/>
    <s v="OTROS"/>
    <s v="20/04/2020"/>
    <n v="3670"/>
    <n v="0"/>
    <s v="CENTRO INTERNACIONAL DE IN"/>
    <s v="ALMACENES"/>
    <x v="1"/>
    <s v="30/04/2020"/>
    <x v="0"/>
    <s v="VIATICOS PERSONAL DE C.I.I.S.A."/>
    <x v="1"/>
    <n v="3670"/>
    <m/>
    <n v="3670"/>
  </r>
  <r>
    <s v="4998-39**-****-7531"/>
    <s v="CENTRO INTERNACIONAL DE I"/>
    <s v="TAXI TH ALVARO ENRIQUE VARGAS"/>
    <s v="OTROS"/>
    <s v="21/04/2020"/>
    <n v="3750"/>
    <n v="0"/>
    <s v="CENTRO INTERNACIONAL DE IN"/>
    <s v="ALMACENES"/>
    <x v="1"/>
    <s v="30/04/2020"/>
    <x v="0"/>
    <s v="VIATICOS PERSONAL DE C.I.I.S.A."/>
    <x v="1"/>
    <n v="3750"/>
    <m/>
    <n v="3750"/>
  </r>
  <r>
    <s v="4998-39**-****-7531"/>
    <s v="CENTRO INTERNACIONAL DE I"/>
    <s v="TAXI TH 965 GERARDO ISAACBARVA        CR"/>
    <s v="OTROS"/>
    <s v="23/04/2020"/>
    <n v="3500"/>
    <n v="0"/>
    <s v="CENTRO INTERNACIONAL DE IN"/>
    <s v="ALMACENES"/>
    <x v="1"/>
    <s v="30/04/2020"/>
    <x v="0"/>
    <s v="VIATICOS PERSONAL DE C.I.I.S.A."/>
    <x v="1"/>
    <n v="3500"/>
    <m/>
    <n v="3500"/>
  </r>
  <r>
    <s v="4998-39**-****-7531"/>
    <s v="CENTRO INTERNACIONAL DE I"/>
    <s v="TH 132"/>
    <s v="OTROS"/>
    <s v="24/04/2020"/>
    <n v="3900"/>
    <n v="0"/>
    <s v="CENTRO INTERNACIONAL DE IN"/>
    <s v="ALMACENES"/>
    <x v="1"/>
    <s v="01/01/0001"/>
    <x v="0"/>
    <s v="VIATICOS PERSONAL DE C.I.I.S.A."/>
    <x v="1"/>
    <n v="3900"/>
    <m/>
    <n v="3900"/>
  </r>
  <r>
    <s v="4998-39**-****-7531"/>
    <s v="CENTRO INTERNACIONAL DE I"/>
    <s v="TH 799"/>
    <s v="OTROS"/>
    <s v="26/04/2020"/>
    <n v="3700"/>
    <n v="0"/>
    <s v="CENTRO INTERNACIONAL DE IN"/>
    <s v="ALMACENES"/>
    <x v="1"/>
    <s v="01/01/0001"/>
    <x v="0"/>
    <s v="VIATICOS PERSONAL DE C.I.I.S.A."/>
    <x v="1"/>
    <n v="3700"/>
    <m/>
    <n v="3700"/>
  </r>
  <r>
    <s v="4998-39**-****-7531"/>
    <s v="CENTRO INTERNACIONAL DE I"/>
    <s v="TH JOHANNY VARGAS GARCIA TAXI"/>
    <s v="OTROS"/>
    <s v="27/04/2020"/>
    <n v="3220"/>
    <n v="0"/>
    <s v="CENTRO INTERNACIONAL DE IN"/>
    <s v="ALMACENES"/>
    <x v="1"/>
    <s v="30/04/2020"/>
    <x v="0"/>
    <s v="VIATICOS PERSONAL DE C.I.I.S.A."/>
    <x v="1"/>
    <n v="3220"/>
    <m/>
    <n v="3220"/>
  </r>
  <r>
    <s v="4998-39**-****-7531"/>
    <s v="CENTRO INTERNACIONAL DE I"/>
    <s v="TH DULCE MARIA MAYORGA VEGA TA"/>
    <s v="OTROS"/>
    <s v="28/04/2020"/>
    <n v="3800"/>
    <n v="0"/>
    <s v="CENTRO INTERNACIONAL DE IN"/>
    <s v="ALMACENES"/>
    <x v="1"/>
    <s v="30/04/2020"/>
    <x v="0"/>
    <s v="VIATICOS PERSONAL DE C.I.I.S.A."/>
    <x v="1"/>
    <n v="3800"/>
    <m/>
    <n v="3800"/>
  </r>
  <r>
    <s v="4998-39**-****-7531"/>
    <s v="CENTRO INTERNACIONAL DE I"/>
    <s v="TAXI TH 288"/>
    <s v="OTROS"/>
    <s v="29/04/2020"/>
    <n v="4500"/>
    <n v="0"/>
    <s v="CENTRO INTERNACIONAL DE IN"/>
    <s v="ALMACENES"/>
    <x v="1"/>
    <s v="01/01/0001"/>
    <x v="0"/>
    <s v="VIATICOS PERSONAL DE C.I.I.S.A."/>
    <x v="1"/>
    <n v="4500"/>
    <m/>
    <n v="4500"/>
  </r>
  <r>
    <s v="4998-39**-****-7531"/>
    <s v="CENTRO INTERNACIONAL DE I"/>
    <s v="TAXI TH 000572 HENRY ALBEFLORES       CR"/>
    <s v="OTROS"/>
    <s v="30/04/2020"/>
    <n v="3850"/>
    <n v="0"/>
    <s v="CENTRO INTERNACIONAL DE IN"/>
    <s v="ALMACENES"/>
    <x v="1"/>
    <s v="01/01/0001"/>
    <x v="0"/>
    <s v="VIATICOS PERSONAL DE C.I.I.S.A."/>
    <x v="1"/>
    <n v="3850"/>
    <m/>
    <n v="3850"/>
  </r>
  <r>
    <s v="4998-39**-****-3205"/>
    <s v="CENTRO INTERNACIONAL DE I"/>
    <s v="CAFE BOULEVARD"/>
    <s v="RESTAURANTES"/>
    <d v="2020-01-04T00:00:00"/>
    <n v="9202"/>
    <n v="0"/>
    <s v="CENTRO INTERNACIONAL DE IN"/>
    <s v="CONTRALORIA"/>
    <x v="3"/>
    <s v="30/04/2020"/>
    <x v="0"/>
    <s v="VIATICOS PERSONAL DE C.I.I.S.A."/>
    <x v="2"/>
    <n v="9202"/>
    <m/>
    <n v="9202"/>
  </r>
  <r>
    <s v="4998-39**-****-3205"/>
    <s v="CENTRO INTERNACIONAL DE I"/>
    <s v="KFC LIBERIA"/>
    <s v="RESTAURANTES"/>
    <d v="2020-01-04T00:00:00"/>
    <n v="4500"/>
    <n v="0"/>
    <s v="CENTRO INTERNACIONAL DE IN"/>
    <s v="CONTRALORIA"/>
    <x v="3"/>
    <s v="30/04/2020"/>
    <x v="0"/>
    <s v="VIATICOS PERSONAL DE C.I.I.S.A."/>
    <x v="2"/>
    <n v="4500"/>
    <m/>
    <n v="4500"/>
  </r>
  <r>
    <s v="4998-39**-****-3205"/>
    <s v="CENTRO INTERNACIONAL DE I"/>
    <s v="HOTEL MARCEVA            LIBERIA      CR"/>
    <s v="HOTELES"/>
    <d v="2020-01-04T00:00:0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05"/>
    <s v="CENTRO INTERNACIONAL DE I"/>
    <s v="RESTAURANTE MARISQUERIA LEDA"/>
    <s v="RESTAURANTES"/>
    <d v="2020-02-04T00:00:00"/>
    <n v="7405"/>
    <n v="0"/>
    <s v="CENTRO INTERNACIONAL DE IN"/>
    <s v="CONTRALORIA"/>
    <x v="3"/>
    <s v="30/04/2020"/>
    <x v="0"/>
    <s v="VIATICOS PERSONAL DE C.I.I.S.A."/>
    <x v="2"/>
    <n v="7405"/>
    <m/>
    <n v="7405"/>
  </r>
  <r>
    <s v="4998-39**-****-3205"/>
    <s v="CENTRO INTERNACIONAL DE I"/>
    <s v="CAFE BOULEVARD"/>
    <s v="RESTAURANTES"/>
    <s v="20/04/2020"/>
    <n v="4125"/>
    <n v="0"/>
    <s v="CENTRO INTERNACIONAL DE IN"/>
    <s v="CONTRALORIA"/>
    <x v="3"/>
    <s v="30/04/2020"/>
    <x v="0"/>
    <s v="VIATICOS PERSONAL DE C.I.I.S.A."/>
    <x v="2"/>
    <n v="4125"/>
    <m/>
    <n v="4125"/>
  </r>
  <r>
    <s v="4998-39**-****-3205"/>
    <s v="CENTRO INTERNACIONAL DE I"/>
    <s v="RESTAURANTE JAUJA        LIBERIA      CR"/>
    <s v="RESTAURANTES"/>
    <s v="20/04/2020"/>
    <n v="10027"/>
    <n v="0"/>
    <s v="CENTRO INTERNACIONAL DE IN"/>
    <s v="CONTRALORIA"/>
    <x v="3"/>
    <s v="30/04/2020"/>
    <x v="0"/>
    <s v="VIATICOS PERSONAL DE C.I.I.S.A."/>
    <x v="2"/>
    <n v="10027"/>
    <m/>
    <n v="10027"/>
  </r>
  <r>
    <s v="4998-39**-****-3205"/>
    <s v="CENTRO INTERNACIONAL DE I"/>
    <s v="HOTEL MARCEVA            LIBERIA      CR"/>
    <s v="HOTELES"/>
    <s v="20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05"/>
    <s v="CENTRO INTERNACIONAL DE I"/>
    <s v="QUICKSHOP LIMONAL"/>
    <s v="SUPERMERCADOS"/>
    <s v="20/04/2020"/>
    <n v="275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Y REST. EL BRAMADERO"/>
    <s v="HOTELES"/>
    <s v="21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MAXIPALI LIBERIA      DIRECTO"/>
    <s v="SUPERMERCADOS"/>
    <s v="21/04/2020"/>
    <n v="1265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RESTAURANTE EL BRAMGUANACASTE   CR"/>
    <s v="HOTELES"/>
    <s v="21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RESTAURANTE EL BRAMGUANACASTE   CR"/>
    <s v="HOTELES"/>
    <s v="21/04/2020"/>
    <n v="74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CAFE BOULEVARD"/>
    <s v="RESTAURANTES"/>
    <s v="22/04/2020"/>
    <n v="1035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Y REST. EL BRAMADERO"/>
    <s v="HOTELES"/>
    <s v="22/04/2020"/>
    <n v="65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RESTAURANTE EL BRAMGUANACASTE   CR"/>
    <s v="HOTELES"/>
    <s v="22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Y REST. EL BRAMADERO"/>
    <s v="HOTELES"/>
    <s v="23/04/2020"/>
    <n v="3250"/>
    <n v="0"/>
    <s v="CENTRO INTERNACIONAL DE IN"/>
    <s v="CONTRALORIA"/>
    <x v="3"/>
    <s v="30/04/2020"/>
    <x v="0"/>
    <s v="VIATICOS PERSONAL DE C.I.I.S.A."/>
    <x v="3"/>
    <n v="3250"/>
    <m/>
    <n v="3250"/>
  </r>
  <r>
    <s v="4998-39**-****-3205"/>
    <s v="CENTRO INTERNACIONAL DE I"/>
    <s v="SABOR XTREMO"/>
    <s v="RESTAURANTES"/>
    <s v="23/04/2020"/>
    <n v="440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RESTAURANTE EL BRAMGUANACASTE   CR"/>
    <s v="HOTELES"/>
    <s v="23/04/2020"/>
    <n v="59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MARCEVA            LIBERIA      CR"/>
    <s v="HOTELES"/>
    <s v="23/04/2020"/>
    <n v="160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RESTAURANTE MARISQUERIA LEDA"/>
    <s v="RESTAURANTES"/>
    <s v="24/04/2020"/>
    <n v="785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RESTAURANTE EL BRAMGUANACASTE   CR"/>
    <s v="HOTELES"/>
    <s v="24/04/2020"/>
    <n v="3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21"/>
    <s v="CENTRO INTERNACIONAL DE I"/>
    <s v="KFC LIBERIA"/>
    <s v="RESTAURANTES"/>
    <d v="2020-01-04T00:00:00"/>
    <n v="4500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SODA LA PERLITA"/>
    <s v="RESTAURANTES"/>
    <d v="2020-01-04T00:00:00"/>
    <n v="3200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CAFE BOULEVARD"/>
    <s v="RESTAURANTES"/>
    <d v="2020-01-04T00:00:00"/>
    <n v="9202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HOTEL MARCEVA            LIBERIA      CR"/>
    <s v="HOTELES"/>
    <d v="2020-01-04T00:00:0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RESTAURANTE MARISQUERIA LEDA"/>
    <s v="RESTAURANTES"/>
    <d v="2020-02-04T00:00:00"/>
    <n v="7405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CAFE BOULEVARD"/>
    <s v="RESTAURANTES"/>
    <s v="20/04/2020"/>
    <n v="4125"/>
    <n v="0"/>
    <s v="CENTRO INTERNACIONAL DE IN"/>
    <s v="CONTRALORIA"/>
    <x v="3"/>
    <s v="30/04/2020"/>
    <x v="0"/>
    <s v="VIATICOS PERSONAL DE C.I.I.S.A."/>
    <x v="2"/>
    <n v="4125"/>
    <m/>
    <n v="4125"/>
  </r>
  <r>
    <s v="4998-39**-****-3221"/>
    <s v="CENTRO INTERNACIONAL DE I"/>
    <s v="RESTAURANTE JAUJA        LIBERIA      CR"/>
    <s v="RESTAURANTES"/>
    <s v="20/04/2020"/>
    <n v="10027"/>
    <n v="0"/>
    <s v="CENTRO INTERNACIONAL DE IN"/>
    <s v="CONTRALORIA"/>
    <x v="3"/>
    <s v="30/04/2020"/>
    <x v="0"/>
    <s v="VIATICOS PERSONAL DE C.I.I.S.A."/>
    <x v="2"/>
    <n v="10027"/>
    <m/>
    <n v="10027"/>
  </r>
  <r>
    <s v="4998-39**-****-3221"/>
    <s v="CENTRO INTERNACIONAL DE I"/>
    <s v="HOTEL MARCEVA            LIBERIA      CR"/>
    <s v="HOTELES"/>
    <s v="20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UBER   *TRIP             800-592-8996 NL"/>
    <s v="OTROS"/>
    <s v="20/04/2020"/>
    <n v="0"/>
    <n v="11.65"/>
    <s v="CENTRO INTERNACIONAL DE IN"/>
    <s v="CONTRALORIA"/>
    <x v="3"/>
    <s v="30/04/2020"/>
    <x v="0"/>
    <s v="VIATICOS PERSONAL DE C.I.I.S.A."/>
    <x v="1"/>
    <n v="0"/>
    <m/>
    <n v="0"/>
  </r>
  <r>
    <s v="4998-39**-****-3221"/>
    <s v="CENTRO INTERNACIONAL DE I"/>
    <s v="HOTEL Y REST. EL BRAMADERO"/>
    <s v="HOTELES"/>
    <s v="21/04/2020"/>
    <n v="4250"/>
    <n v="0"/>
    <s v="CENTRO INTERNACIONAL DE IN"/>
    <s v="CONTRALORIA"/>
    <x v="3"/>
    <s v="30/04/2020"/>
    <x v="0"/>
    <s v="VIATICOS PERSONAL DE C.I.I.S.A."/>
    <x v="3"/>
    <n v="4250"/>
    <m/>
    <n v="4250"/>
  </r>
  <r>
    <s v="4998-39**-****-3221"/>
    <s v="CENTRO INTERNACIONAL DE I"/>
    <s v="MAXIPALI LIBERIA      DIRECTO"/>
    <s v="SUPERMERCADOS"/>
    <s v="21/04/2020"/>
    <n v="1265"/>
    <n v="0"/>
    <s v="CENTRO INTERNACIONAL DE IN"/>
    <s v="CONTRALORIA"/>
    <x v="3"/>
    <s v="30/04/2020"/>
    <x v="0"/>
    <s v="VIATICOS PERSONAL DE C.I.I.S.A."/>
    <x v="2"/>
    <n v="1265"/>
    <m/>
    <n v="1265"/>
  </r>
  <r>
    <s v="4998-39**-****-3221"/>
    <s v="CENTRO INTERNACIONAL DE I"/>
    <s v="HOTEL RESTAURANTE EL BRAMGUANACASTE   CR"/>
    <s v="HOTELES"/>
    <s v="21/04/2020"/>
    <n v="4250"/>
    <n v="0"/>
    <s v="CENTRO INTERNACIONAL DE IN"/>
    <s v="CONTRALORIA"/>
    <x v="3"/>
    <s v="30/04/2020"/>
    <x v="0"/>
    <s v="VIATICOS PERSONAL DE C.I.I.S.A."/>
    <x v="3"/>
    <n v="4250"/>
    <m/>
    <n v="4250"/>
  </r>
  <r>
    <s v="4998-39**-****-3221"/>
    <s v="CENTRO INTERNACIONAL DE I"/>
    <s v="HOTEL RESTAURANTE EL BRAMGUANACASTE   CR"/>
    <s v="HOTELES"/>
    <s v="21/04/2020"/>
    <n v="8100"/>
    <n v="0"/>
    <s v="CENTRO INTERNACIONAL DE IN"/>
    <s v="CONTRALORIA"/>
    <x v="3"/>
    <s v="30/04/2020"/>
    <x v="0"/>
    <s v="VIATICOS PERSONAL DE C.I.I.S.A."/>
    <x v="3"/>
    <n v="8100"/>
    <m/>
    <n v="8100"/>
  </r>
  <r>
    <s v="4998-39**-****-3221"/>
    <s v="CENTRO INTERNACIONAL DE I"/>
    <s v="CAFE BOULEVARD"/>
    <s v="RESTAURANTES"/>
    <s v="22/04/2020"/>
    <n v="9800"/>
    <n v="0"/>
    <s v="CENTRO INTERNACIONAL DE IN"/>
    <s v="CONTRALORIA"/>
    <x v="3"/>
    <s v="30/04/2020"/>
    <x v="0"/>
    <s v="VIATICOS PERSONAL DE C.I.I.S.A."/>
    <x v="2"/>
    <n v="9800"/>
    <m/>
    <n v="9800"/>
  </r>
  <r>
    <s v="4998-39**-****-3221"/>
    <s v="CENTRO INTERNACIONAL DE I"/>
    <s v="HOTEL Y REST. EL BRAMADERO"/>
    <s v="HOTELES"/>
    <s v="22/04/2020"/>
    <n v="13000.15"/>
    <n v="0"/>
    <s v="CENTRO INTERNACIONAL DE IN"/>
    <s v="CONTRALORIA"/>
    <x v="3"/>
    <s v="30/04/2020"/>
    <x v="0"/>
    <s v="VIATICOS PERSONAL DE C.I.I.S.A."/>
    <x v="3"/>
    <n v="13000.15"/>
    <m/>
    <n v="13000.15"/>
  </r>
  <r>
    <s v="4998-39**-****-3221"/>
    <s v="CENTRO INTERNACIONAL DE I"/>
    <s v="HOTEL RESTAURANTE EL BRAMGUANACASTE   CR"/>
    <s v="HOTELES"/>
    <s v="22/04/2020"/>
    <n v="4250"/>
    <n v="0"/>
    <s v="CENTRO INTERNACIONAL DE IN"/>
    <s v="CONTRALORIA"/>
    <x v="3"/>
    <s v="30/04/2020"/>
    <x v="0"/>
    <s v="VIATICOS PERSONAL DE C.I.I.S.A."/>
    <x v="3"/>
    <n v="4250"/>
    <m/>
    <n v="4250"/>
  </r>
  <r>
    <s v="4998-39**-****-3221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HOTEL Y REST. EL BRAMADERO"/>
    <s v="HOTELES"/>
    <s v="23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21"/>
    <s v="CENTRO INTERNACIONAL DE I"/>
    <s v="SABOR XTREMO"/>
    <s v="RESTAURANTES"/>
    <s v="23/04/2020"/>
    <n v="4400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HOTEL RESTAURANTE EL BRAMGUANACASTE   CR"/>
    <s v="HOTELES"/>
    <s v="23/04/2020"/>
    <n v="10600"/>
    <n v="0"/>
    <s v="CENTRO INTERNACIONAL DE IN"/>
    <s v="CONTRALORIA"/>
    <x v="3"/>
    <s v="30/04/2020"/>
    <x v="0"/>
    <s v="VIATICOS PERSONAL DE C.I.I.S.A."/>
    <x v="3"/>
    <n v="10600"/>
    <m/>
    <n v="10600"/>
  </r>
  <r>
    <s v="4998-39**-****-3221"/>
    <s v="CENTRO INTERNACIONAL DE I"/>
    <s v="HOTEL MARCEVA            LIBERIA      CR"/>
    <s v="HOTELES"/>
    <s v="23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RESTAURANTE MARISQUERIA LEDA"/>
    <s v="RESTAURANTES"/>
    <s v="24/04/2020"/>
    <n v="8580"/>
    <n v="0"/>
    <s v="CENTRO INTERNACIONAL DE IN"/>
    <s v="CONTRALORIA"/>
    <x v="3"/>
    <s v="30/04/2020"/>
    <x v="0"/>
    <s v="VIATICOS PERSONAL DE C.I.I.S.A."/>
    <x v="2"/>
    <n v="8580"/>
    <m/>
    <n v="8580"/>
  </r>
  <r>
    <s v="4998-39**-****-3221"/>
    <s v="CENTRO INTERNACIONAL DE I"/>
    <s v="HOTEL RESTAURANTE EL BRAMGUANACASTE   CR"/>
    <s v="HOTELES"/>
    <s v="24/04/2020"/>
    <n v="2500"/>
    <n v="0"/>
    <s v="CENTRO INTERNACIONAL DE IN"/>
    <s v="CONTRALORIA"/>
    <x v="3"/>
    <s v="30/04/2020"/>
    <x v="0"/>
    <s v="VIATICOS PERSONAL DE C.I.I.S.A."/>
    <x v="3"/>
    <n v="2500"/>
    <m/>
    <n v="2500"/>
  </r>
  <r>
    <s v="4998-39**-****-3221"/>
    <s v="CENTRO INTERNACIONAL DE I"/>
    <s v="UBER TRIP HELP.UBER.COM      .    .   NL"/>
    <s v="OTROS"/>
    <s v="24/04/2020"/>
    <n v="0"/>
    <n v="11.63"/>
    <s v="CENTRO INTERNACIONAL DE IN"/>
    <s v="CONTRALORIA"/>
    <x v="3"/>
    <s v="30/04/2020"/>
    <x v="0"/>
    <s v="VIATICOS PERSONAL DE C.I.I.S.A."/>
    <x v="1"/>
    <n v="0"/>
    <m/>
    <n v="0"/>
  </r>
  <r>
    <s v="5566-11**-****-4889"/>
    <m/>
    <s v="PAYPAL *KAISERETECH\   4029357733    LUX"/>
    <s v="OTROS"/>
    <d v="2020-03-04T00:00:00"/>
    <n v="114688"/>
    <n v="0"/>
    <s v="CENTRO INTERNACIONAL DE IN"/>
    <m/>
    <x v="0"/>
    <s v="30/04/2020"/>
    <x v="0"/>
    <s v="VIATICOS PERSONAL DE C.I.I.S.A."/>
    <x v="1"/>
    <n v="114688"/>
    <m/>
    <n v="114688"/>
  </r>
  <r>
    <s v="5566-11**-****-4889"/>
    <m/>
    <s v="ADOBE CREATIVE CLOUD\  ADOBE.COM     IRL"/>
    <s v="OTROS"/>
    <d v="2020-09-04T00:00:00"/>
    <n v="0"/>
    <n v="52.99"/>
    <s v="CENTRO INTERNACIONAL DE IN"/>
    <m/>
    <x v="0"/>
    <s v="30/04/2020"/>
    <x v="0"/>
    <s v="VIATICOS PERSONAL DE C.I.I.S.A."/>
    <x v="1"/>
    <n v="0"/>
    <m/>
    <n v="0"/>
  </r>
  <r>
    <s v="5566-11**-****-4889"/>
    <m/>
    <s v="COBRO ADMINISTR ABRIL COMPASS ADM"/>
    <s v="ROPA, ZAPATERIA Y HOGAR"/>
    <s v="18/04/2020"/>
    <n v="1996.71"/>
    <n v="0"/>
    <s v="CENTRO INTERNACIONAL DE IN"/>
    <m/>
    <x v="0"/>
    <s v="30/04/2020"/>
    <x v="0"/>
    <s v="VIATICOS PERSONAL DE C.I.I.S.A."/>
    <x v="0"/>
    <n v="1996.71"/>
    <m/>
    <n v="1996.71"/>
  </r>
  <r>
    <s v="5566-11**-****-4889"/>
    <m/>
    <s v="DEBITO COMPASS"/>
    <s v="ROPA, ZAPATERIA Y HOGAR"/>
    <s v="20/04/2020"/>
    <n v="760"/>
    <n v="0"/>
    <s v="CENTRO INTERNACIONAL DE IN"/>
    <m/>
    <x v="0"/>
    <s v="30/04/2020"/>
    <x v="0"/>
    <s v="VIATICOS PERSONAL DE C.I.I.S.A."/>
    <x v="0"/>
    <n v="760"/>
    <m/>
    <n v="760"/>
  </r>
  <r>
    <s v="5566-11**-****-4889"/>
    <m/>
    <s v="DEBITO COMPASS"/>
    <s v="ROPA, ZAPATERIA Y HOGAR"/>
    <s v="27/04/2020"/>
    <n v="760"/>
    <n v="0"/>
    <s v="CENTRO INTERNACIONAL DE IN"/>
    <m/>
    <x v="0"/>
    <s v="30/04/2020"/>
    <x v="0"/>
    <s v="VIATICOS PERSONAL DE C.I.I.S.A."/>
    <x v="0"/>
    <n v="760"/>
    <m/>
    <n v="760"/>
  </r>
  <r>
    <s v="5566-11**-****-4889"/>
    <m/>
    <s v="DEBITO COMPASS"/>
    <s v="ROPA, ZAPATERIA Y HOGAR"/>
    <s v="28/04/2020"/>
    <n v="760"/>
    <n v="0"/>
    <s v="CENTRO INTERNACIONAL DE IN"/>
    <m/>
    <x v="0"/>
    <s v="30/04/2020"/>
    <x v="0"/>
    <s v="VIATICOS PERSONAL DE C.I.I.S.A."/>
    <x v="0"/>
    <n v="760"/>
    <m/>
    <n v="760"/>
  </r>
  <r>
    <s v="5566-11**-****-4889"/>
    <m/>
    <s v="SKY             501210820251"/>
    <s v="OTROS"/>
    <s v="30/04/2020"/>
    <n v="23024.12"/>
    <n v="0"/>
    <s v="CENTRO INTERNACIONAL DE IN"/>
    <m/>
    <x v="0"/>
    <s v="30/04/2020"/>
    <x v="0"/>
    <s v="VIATICOS PERSONAL DE C.I.I.S.A."/>
    <x v="1"/>
    <n v="23024.12"/>
    <m/>
    <n v="23024.12"/>
  </r>
  <r>
    <s v="5566-11**-****-4889"/>
    <m/>
    <s v="SurveyMonkey\          Du            IRL"/>
    <s v="OTROS"/>
    <s v="30/04/2020"/>
    <n v="169990"/>
    <n v="0"/>
    <s v="CENTRO INTERNACIONAL DE IN"/>
    <m/>
    <x v="0"/>
    <s v="01/01/0001"/>
    <x v="0"/>
    <s v="VIATICOS PERSONAL DE C.I.I.S.A."/>
    <x v="1"/>
    <n v="169990"/>
    <m/>
    <n v="1699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6" firstHeaderRow="1" firstDataRow="2" firstDataCol="1"/>
  <pivotFields count="17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Col" showAll="0">
      <items count="7">
        <item x="2"/>
        <item x="3"/>
        <item m="1" x="4"/>
        <item m="1" x="5"/>
        <item x="1"/>
        <item x="0"/>
        <item t="default"/>
      </items>
    </pivotField>
    <pivotField showAll="0"/>
    <pivotField axis="axisRow" showAll="0">
      <items count="4">
        <item m="1" x="2"/>
        <item m="1" x="1"/>
        <item x="0"/>
        <item t="default"/>
      </items>
    </pivotField>
    <pivotField showAll="0"/>
    <pivotField showAll="0"/>
    <pivotField showAll="0"/>
    <pivotField showAll="0"/>
    <pivotField dataField="1" numFmtId="4" showAll="0"/>
  </pivotFields>
  <rowFields count="1">
    <field x="11"/>
  </rowFields>
  <rowItems count="2">
    <i>
      <x v="2"/>
    </i>
    <i t="grand">
      <x/>
    </i>
  </rowItems>
  <colFields count="1">
    <field x="9"/>
  </colFields>
  <colItems count="5">
    <i>
      <x/>
    </i>
    <i>
      <x v="1"/>
    </i>
    <i>
      <x v="4"/>
    </i>
    <i>
      <x v="5"/>
    </i>
    <i t="grand">
      <x/>
    </i>
  </colItems>
  <dataFields count="1">
    <dataField name="Suma de Total/gasto" fld="16" baseField="0" baseItem="0" numFmtId="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2:F18" firstHeaderRow="1" firstDataRow="2" firstDataCol="1"/>
  <pivotFields count="17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Col" showAll="0">
      <items count="7">
        <item x="2"/>
        <item x="3"/>
        <item m="1" x="4"/>
        <item m="1" x="5"/>
        <item x="1"/>
        <item x="0"/>
        <item t="default"/>
      </items>
    </pivotField>
    <pivotField showAll="0"/>
    <pivotField showAll="0"/>
    <pivotField showAll="0"/>
    <pivotField axis="axisRow" showAll="0">
      <items count="6">
        <item x="2"/>
        <item x="3"/>
        <item x="0"/>
        <item x="1"/>
        <item m="1" x="4"/>
        <item t="default"/>
      </items>
    </pivotField>
    <pivotField showAll="0"/>
    <pivotField showAll="0"/>
    <pivotField dataField="1" numFmtId="4"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5">
    <i>
      <x/>
    </i>
    <i>
      <x v="1"/>
    </i>
    <i>
      <x v="4"/>
    </i>
    <i>
      <x v="5"/>
    </i>
    <i t="grand">
      <x/>
    </i>
  </colItems>
  <dataFields count="1">
    <dataField name="Suma de Total/gasto" fld="16" baseField="0" baseItem="0" numFmtId="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4"/>
  <sheetViews>
    <sheetView tabSelected="1" workbookViewId="0">
      <selection activeCell="C26" sqref="C26"/>
    </sheetView>
  </sheetViews>
  <sheetFormatPr baseColWidth="10" defaultColWidth="11.42578125" defaultRowHeight="15" x14ac:dyDescent="0.25"/>
  <cols>
    <col min="1" max="1" width="19.28515625" style="5" bestFit="1" customWidth="1"/>
    <col min="2" max="2" width="27.28515625" style="5" bestFit="1" customWidth="1"/>
    <col min="3" max="3" width="44" style="5" bestFit="1" customWidth="1"/>
    <col min="4" max="4" width="25.28515625" style="5" bestFit="1" customWidth="1"/>
    <col min="5" max="5" width="10.7109375" style="5" bestFit="1" customWidth="1"/>
    <col min="6" max="6" width="16.28515625" style="5" bestFit="1" customWidth="1"/>
    <col min="7" max="7" width="18.85546875" style="5" bestFit="1" customWidth="1"/>
    <col min="8" max="8" width="28.7109375" style="5" bestFit="1" customWidth="1"/>
    <col min="9" max="9" width="18" style="5" bestFit="1" customWidth="1"/>
    <col min="10" max="10" width="19.7109375" style="5" customWidth="1"/>
    <col min="11" max="11" width="17.85546875" style="5" bestFit="1" customWidth="1"/>
    <col min="12" max="12" width="20.28515625" style="9" bestFit="1" customWidth="1"/>
    <col min="13" max="13" width="30" style="5" bestFit="1" customWidth="1"/>
    <col min="14" max="14" width="17.42578125" style="5" bestFit="1" customWidth="1"/>
    <col min="15" max="15" width="10.140625" style="8" bestFit="1" customWidth="1"/>
    <col min="16" max="16" width="16.140625" style="6" bestFit="1" customWidth="1"/>
    <col min="17" max="17" width="11" style="5" bestFit="1" customWidth="1"/>
    <col min="18" max="18" width="11.28515625" style="5" bestFit="1" customWidth="1"/>
    <col min="19" max="16384" width="11.42578125" style="5"/>
  </cols>
  <sheetData>
    <row r="1" spans="1:17" x14ac:dyDescent="0.25">
      <c r="P1" s="6" t="s">
        <v>88</v>
      </c>
      <c r="Q1" s="5">
        <v>565.11</v>
      </c>
    </row>
    <row r="2" spans="1:17" x14ac:dyDescent="0.25">
      <c r="A2" s="10" t="s">
        <v>17</v>
      </c>
      <c r="B2" s="10" t="s">
        <v>75</v>
      </c>
      <c r="C2" s="10" t="s">
        <v>89</v>
      </c>
      <c r="D2" s="10" t="s">
        <v>18</v>
      </c>
      <c r="E2" s="10" t="s">
        <v>19</v>
      </c>
      <c r="F2" s="10" t="s">
        <v>20</v>
      </c>
      <c r="G2" s="10" t="s">
        <v>21</v>
      </c>
      <c r="H2" s="10" t="s">
        <v>22</v>
      </c>
      <c r="I2" s="10" t="s">
        <v>23</v>
      </c>
      <c r="J2" s="10" t="s">
        <v>24</v>
      </c>
      <c r="K2" s="10" t="s">
        <v>25</v>
      </c>
      <c r="L2" s="11" t="s">
        <v>126</v>
      </c>
      <c r="M2" s="10" t="s">
        <v>127</v>
      </c>
      <c r="N2" s="10" t="s">
        <v>128</v>
      </c>
      <c r="O2" s="12" t="s">
        <v>81</v>
      </c>
      <c r="P2" s="10" t="s">
        <v>82</v>
      </c>
      <c r="Q2" s="10" t="s">
        <v>83</v>
      </c>
    </row>
    <row r="3" spans="1:17" x14ac:dyDescent="0.25">
      <c r="A3" t="s">
        <v>0</v>
      </c>
      <c r="B3"/>
      <c r="C3" t="s">
        <v>30</v>
      </c>
      <c r="D3" t="s">
        <v>27</v>
      </c>
      <c r="E3" t="s">
        <v>102</v>
      </c>
      <c r="F3" s="2">
        <v>1996.71</v>
      </c>
      <c r="G3">
        <v>0</v>
      </c>
      <c r="H3" t="s">
        <v>28</v>
      </c>
      <c r="I3"/>
      <c r="J3"/>
      <c r="K3" t="s">
        <v>90</v>
      </c>
      <c r="L3" s="9" t="str">
        <f>IF(D3="Ropa, Zapateria y hogar","60-01-03-39-02-34",IF(D3="otros","60-01-03-39-02-34",IF(D3="restaurantes","60-01-03-39-02-34",IF(D3="hoteles","60-01-03-39-02-34",IF(D3="agencia de viajes","60-01-03-39-01-01",IF(D3="aerolineas","60-01-03-39-01-01",IF(D3="supermercados","60-01-03-39-02-34","incorrecto")))))))</f>
        <v>60-01-03-39-02-34</v>
      </c>
      <c r="M3" s="7" t="s">
        <v>77</v>
      </c>
      <c r="N3" s="8" t="str">
        <f>IF(D3="ropa, zapateria y hogar","otros",IF(D3="otros","taxi",IF(D3="restaurantes","Alimentacion",IF(D3="hoteles","hospedaje",IF(D3="supermercados","Alimentacion",IF(D3="agencia de viajes","viajes exterior",IF(D3="aerolineas","viajes exterior","incorrecto")))))))</f>
        <v>otros</v>
      </c>
      <c r="O3" s="6">
        <f>F3</f>
        <v>1996.71</v>
      </c>
      <c r="P3" s="5"/>
      <c r="Q3" s="6">
        <f>O3+P3</f>
        <v>1996.71</v>
      </c>
    </row>
    <row r="4" spans="1:17" x14ac:dyDescent="0.25">
      <c r="A4" t="s">
        <v>1</v>
      </c>
      <c r="B4" t="s">
        <v>2</v>
      </c>
      <c r="C4" t="s">
        <v>32</v>
      </c>
      <c r="D4" t="s">
        <v>29</v>
      </c>
      <c r="E4" s="1">
        <v>43894</v>
      </c>
      <c r="F4" s="2">
        <v>1520</v>
      </c>
      <c r="G4">
        <v>0</v>
      </c>
      <c r="H4" t="s">
        <v>28</v>
      </c>
      <c r="I4" t="s">
        <v>33</v>
      </c>
      <c r="J4">
        <v>11001003</v>
      </c>
      <c r="K4" t="s">
        <v>90</v>
      </c>
      <c r="L4" s="9" t="str">
        <f t="shared" ref="L4:L67" si="0">IF(D4="Ropa, Zapateria y hogar","60-01-03-39-02-34",IF(D4="otros","60-01-03-39-02-34",IF(D4="restaurantes","60-01-03-39-02-34",IF(D4="hoteles","60-01-03-39-02-34",IF(D4="agencia de viajes","60-01-03-39-01-01",IF(D4="aerolineas","60-01-03-39-01-01",IF(D4="supermercados","60-01-03-39-02-34","incorrecto")))))))</f>
        <v>60-01-03-39-02-34</v>
      </c>
      <c r="M4" s="7" t="s">
        <v>77</v>
      </c>
      <c r="N4" s="8" t="str">
        <f>IF(D4="ropa, zapateria y hogar","otros",IF(D4="otros","taxi",IF(D4="restaurantes","Alimentacion",IF(D4="hoteles","hospedaje",IF(D4="supermercados","Alimentacion",IF(D4="agencia de viajes","viajes exterior",IF(D4="aerolineas","viajes exterior","incorrecto")))))))</f>
        <v>taxi</v>
      </c>
      <c r="O4" s="6">
        <f>F4</f>
        <v>1520</v>
      </c>
      <c r="P4" s="5"/>
      <c r="Q4" s="6">
        <f t="shared" ref="Q4:Q67" si="1">O4+P4</f>
        <v>1520</v>
      </c>
    </row>
    <row r="5" spans="1:17" x14ac:dyDescent="0.25">
      <c r="A5" t="s">
        <v>1</v>
      </c>
      <c r="B5" t="s">
        <v>2</v>
      </c>
      <c r="C5" t="s">
        <v>34</v>
      </c>
      <c r="D5" t="s">
        <v>29</v>
      </c>
      <c r="E5" s="1">
        <v>44169</v>
      </c>
      <c r="F5" s="2">
        <v>1110</v>
      </c>
      <c r="G5">
        <v>0</v>
      </c>
      <c r="H5" t="s">
        <v>28</v>
      </c>
      <c r="I5" t="s">
        <v>33</v>
      </c>
      <c r="J5">
        <v>11001003</v>
      </c>
      <c r="K5" t="s">
        <v>90</v>
      </c>
      <c r="L5" s="9" t="str">
        <f t="shared" si="0"/>
        <v>60-01-03-39-02-34</v>
      </c>
      <c r="M5" s="7" t="s">
        <v>77</v>
      </c>
      <c r="N5" s="8" t="str">
        <f>IF(D5="ropa, zapateria y hogar","otros",IF(D5="otros","taxi",IF(D5="restaurantes","Alimentacion",IF(D5="hoteles","hospedaje",IF(D5="supermercados","Alimentacion",IF(D5="agencia de viajes","viajes exterior",IF(D5="aerolineas","viajes exterior","incorrecto")))))))</f>
        <v>taxi</v>
      </c>
      <c r="O5" s="6">
        <f>F5</f>
        <v>1110</v>
      </c>
      <c r="P5" s="5"/>
      <c r="Q5" s="6">
        <f t="shared" si="1"/>
        <v>1110</v>
      </c>
    </row>
    <row r="6" spans="1:17" x14ac:dyDescent="0.25">
      <c r="A6" t="s">
        <v>1</v>
      </c>
      <c r="B6" t="s">
        <v>2</v>
      </c>
      <c r="C6" t="s">
        <v>42</v>
      </c>
      <c r="D6" t="s">
        <v>29</v>
      </c>
      <c r="E6" t="s">
        <v>91</v>
      </c>
      <c r="F6" s="2">
        <v>1500</v>
      </c>
      <c r="G6">
        <v>0</v>
      </c>
      <c r="H6" t="s">
        <v>28</v>
      </c>
      <c r="I6" t="s">
        <v>33</v>
      </c>
      <c r="J6">
        <v>11001003</v>
      </c>
      <c r="K6" t="s">
        <v>90</v>
      </c>
      <c r="L6" s="9" t="str">
        <f t="shared" si="0"/>
        <v>60-01-03-39-02-34</v>
      </c>
      <c r="M6" s="7" t="s">
        <v>77</v>
      </c>
      <c r="N6" s="8" t="str">
        <f>IF(D6="ropa, zapateria y hogar","otros",IF(D6="otros","taxi",IF(D6="restaurantes","Alimentacion",IF(D6="hoteles","hospedaje",IF(D6="supermercados","Alimentacion",IF(D6="agencia de viajes","viajes exterior",IF(D6="aerolineas","viajes exterior","incorrecto")))))))</f>
        <v>taxi</v>
      </c>
      <c r="O6" s="6">
        <f>F6</f>
        <v>1500</v>
      </c>
      <c r="P6" s="5"/>
      <c r="Q6" s="6">
        <f t="shared" si="1"/>
        <v>1500</v>
      </c>
    </row>
    <row r="7" spans="1:17" x14ac:dyDescent="0.25">
      <c r="A7" t="s">
        <v>3</v>
      </c>
      <c r="B7" t="s">
        <v>2</v>
      </c>
      <c r="C7" t="s">
        <v>32</v>
      </c>
      <c r="D7" t="s">
        <v>29</v>
      </c>
      <c r="E7" s="1">
        <v>43834</v>
      </c>
      <c r="F7" s="2">
        <v>1740</v>
      </c>
      <c r="G7">
        <v>0</v>
      </c>
      <c r="H7" t="s">
        <v>28</v>
      </c>
      <c r="I7" t="s">
        <v>33</v>
      </c>
      <c r="J7">
        <v>11001003</v>
      </c>
      <c r="K7" t="s">
        <v>90</v>
      </c>
      <c r="L7" s="9" t="str">
        <f t="shared" si="0"/>
        <v>60-01-03-39-02-34</v>
      </c>
      <c r="M7" s="7" t="s">
        <v>77</v>
      </c>
      <c r="N7" s="8" t="str">
        <f>IF(D7="ropa, zapateria y hogar","otros",IF(D7="otros","taxi",IF(D7="restaurantes","Alimentacion",IF(D7="hoteles","hospedaje",IF(D7="supermercados","Alimentacion",IF(D7="agencia de viajes","viajes exterior",IF(D7="aerolineas","viajes exterior","incorrecto")))))))</f>
        <v>taxi</v>
      </c>
      <c r="O7" s="6">
        <f>F7</f>
        <v>1740</v>
      </c>
      <c r="P7" s="5"/>
      <c r="Q7" s="6">
        <f t="shared" si="1"/>
        <v>1740</v>
      </c>
    </row>
    <row r="8" spans="1:17" x14ac:dyDescent="0.25">
      <c r="A8" t="s">
        <v>3</v>
      </c>
      <c r="B8" t="s">
        <v>2</v>
      </c>
      <c r="C8" t="s">
        <v>32</v>
      </c>
      <c r="D8" t="s">
        <v>29</v>
      </c>
      <c r="E8" s="1">
        <v>43865</v>
      </c>
      <c r="F8" s="2">
        <v>1780</v>
      </c>
      <c r="G8">
        <v>0</v>
      </c>
      <c r="H8" t="s">
        <v>28</v>
      </c>
      <c r="I8" t="s">
        <v>33</v>
      </c>
      <c r="J8">
        <v>11001003</v>
      </c>
      <c r="K8" t="s">
        <v>90</v>
      </c>
      <c r="L8" s="9" t="str">
        <f t="shared" si="0"/>
        <v>60-01-03-39-02-34</v>
      </c>
      <c r="M8" s="7" t="s">
        <v>77</v>
      </c>
      <c r="N8" s="8" t="str">
        <f>IF(D8="ropa, zapateria y hogar","otros",IF(D8="otros","taxi",IF(D8="restaurantes","Alimentacion",IF(D8="hoteles","hospedaje",IF(D8="supermercados","Alimentacion",IF(D8="agencia de viajes","viajes exterior",IF(D8="aerolineas","viajes exterior","incorrecto")))))))</f>
        <v>taxi</v>
      </c>
      <c r="O8" s="6">
        <f>F8</f>
        <v>1780</v>
      </c>
      <c r="P8" s="5"/>
      <c r="Q8" s="6">
        <f t="shared" si="1"/>
        <v>1780</v>
      </c>
    </row>
    <row r="9" spans="1:17" x14ac:dyDescent="0.25">
      <c r="A9" t="s">
        <v>3</v>
      </c>
      <c r="B9" t="s">
        <v>2</v>
      </c>
      <c r="C9" t="s">
        <v>32</v>
      </c>
      <c r="D9" t="s">
        <v>29</v>
      </c>
      <c r="E9" s="1">
        <v>43894</v>
      </c>
      <c r="F9" s="2">
        <v>1800</v>
      </c>
      <c r="G9">
        <v>0</v>
      </c>
      <c r="H9" t="s">
        <v>28</v>
      </c>
      <c r="I9" t="s">
        <v>33</v>
      </c>
      <c r="J9">
        <v>11001003</v>
      </c>
      <c r="K9" t="s">
        <v>90</v>
      </c>
      <c r="L9" s="9" t="str">
        <f t="shared" si="0"/>
        <v>60-01-03-39-02-34</v>
      </c>
      <c r="M9" s="7" t="s">
        <v>77</v>
      </c>
      <c r="N9" s="8" t="str">
        <f>IF(D9="ropa, zapateria y hogar","otros",IF(D9="otros","taxi",IF(D9="restaurantes","Alimentacion",IF(D9="hoteles","hospedaje",IF(D9="supermercados","Alimentacion",IF(D9="agencia de viajes","viajes exterior",IF(D9="aerolineas","viajes exterior","incorrecto")))))))</f>
        <v>taxi</v>
      </c>
      <c r="O9" s="6">
        <f>F9</f>
        <v>1800</v>
      </c>
      <c r="P9" s="5"/>
      <c r="Q9" s="6">
        <f t="shared" si="1"/>
        <v>1800</v>
      </c>
    </row>
    <row r="10" spans="1:17" x14ac:dyDescent="0.25">
      <c r="A10" t="s">
        <v>3</v>
      </c>
      <c r="B10" t="s">
        <v>2</v>
      </c>
      <c r="C10" t="s">
        <v>32</v>
      </c>
      <c r="D10" t="s">
        <v>29</v>
      </c>
      <c r="E10" s="1">
        <v>43986</v>
      </c>
      <c r="F10" s="2">
        <v>1520</v>
      </c>
      <c r="G10">
        <v>0</v>
      </c>
      <c r="H10" t="s">
        <v>28</v>
      </c>
      <c r="I10" t="s">
        <v>33</v>
      </c>
      <c r="J10">
        <v>11001003</v>
      </c>
      <c r="K10" t="s">
        <v>90</v>
      </c>
      <c r="L10" s="9" t="str">
        <f t="shared" si="0"/>
        <v>60-01-03-39-02-34</v>
      </c>
      <c r="M10" s="7" t="s">
        <v>77</v>
      </c>
      <c r="N10" s="8" t="str">
        <f>IF(D10="ropa, zapateria y hogar","otros",IF(D10="otros","taxi",IF(D10="restaurantes","Alimentacion",IF(D10="hoteles","hospedaje",IF(D10="supermercados","Alimentacion",IF(D10="agencia de viajes","viajes exterior",IF(D10="aerolineas","viajes exterior","incorrecto")))))))</f>
        <v>taxi</v>
      </c>
      <c r="O10" s="6">
        <f>F10</f>
        <v>1520</v>
      </c>
      <c r="P10" s="5"/>
      <c r="Q10" s="6">
        <f t="shared" si="1"/>
        <v>1520</v>
      </c>
    </row>
    <row r="11" spans="1:17" x14ac:dyDescent="0.25">
      <c r="A11" t="s">
        <v>3</v>
      </c>
      <c r="B11" t="s">
        <v>2</v>
      </c>
      <c r="C11" t="s">
        <v>32</v>
      </c>
      <c r="D11" t="s">
        <v>29</v>
      </c>
      <c r="E11" s="1">
        <v>43986</v>
      </c>
      <c r="F11" s="2">
        <v>1790</v>
      </c>
      <c r="G11">
        <v>0</v>
      </c>
      <c r="H11" t="s">
        <v>28</v>
      </c>
      <c r="I11" t="s">
        <v>33</v>
      </c>
      <c r="J11">
        <v>11001003</v>
      </c>
      <c r="K11" t="s">
        <v>90</v>
      </c>
      <c r="L11" s="9" t="str">
        <f t="shared" si="0"/>
        <v>60-01-03-39-02-34</v>
      </c>
      <c r="M11" s="7" t="s">
        <v>77</v>
      </c>
      <c r="N11" s="8" t="str">
        <f>IF(D11="ropa, zapateria y hogar","otros",IF(D11="otros","taxi",IF(D11="restaurantes","Alimentacion",IF(D11="hoteles","hospedaje",IF(D11="supermercados","Alimentacion",IF(D11="agencia de viajes","viajes exterior",IF(D11="aerolineas","viajes exterior","incorrecto")))))))</f>
        <v>taxi</v>
      </c>
      <c r="O11" s="6">
        <f>F11</f>
        <v>1790</v>
      </c>
      <c r="P11" s="5"/>
      <c r="Q11" s="6">
        <f t="shared" si="1"/>
        <v>1790</v>
      </c>
    </row>
    <row r="12" spans="1:17" x14ac:dyDescent="0.25">
      <c r="A12" t="s">
        <v>3</v>
      </c>
      <c r="B12" t="s">
        <v>2</v>
      </c>
      <c r="C12" t="s">
        <v>36</v>
      </c>
      <c r="D12" t="s">
        <v>29</v>
      </c>
      <c r="E12" s="1">
        <v>44047</v>
      </c>
      <c r="F12" s="2">
        <v>1590</v>
      </c>
      <c r="G12">
        <v>0</v>
      </c>
      <c r="H12" t="s">
        <v>28</v>
      </c>
      <c r="I12" t="s">
        <v>33</v>
      </c>
      <c r="J12">
        <v>11001003</v>
      </c>
      <c r="K12" t="s">
        <v>90</v>
      </c>
      <c r="L12" s="9" t="str">
        <f t="shared" si="0"/>
        <v>60-01-03-39-02-34</v>
      </c>
      <c r="M12" s="7" t="s">
        <v>77</v>
      </c>
      <c r="N12" s="8" t="str">
        <f>IF(D12="ropa, zapateria y hogar","otros",IF(D12="otros","taxi",IF(D12="restaurantes","Alimentacion",IF(D12="hoteles","hospedaje",IF(D12="supermercados","Alimentacion",IF(D12="agencia de viajes","viajes exterior",IF(D12="aerolineas","viajes exterior","incorrecto")))))))</f>
        <v>taxi</v>
      </c>
      <c r="O12" s="6">
        <f>F12</f>
        <v>1590</v>
      </c>
      <c r="P12" s="5"/>
      <c r="Q12" s="6">
        <f t="shared" si="1"/>
        <v>1590</v>
      </c>
    </row>
    <row r="13" spans="1:17" x14ac:dyDescent="0.25">
      <c r="A13" t="s">
        <v>3</v>
      </c>
      <c r="B13" t="s">
        <v>2</v>
      </c>
      <c r="C13" t="s">
        <v>32</v>
      </c>
      <c r="D13" t="s">
        <v>29</v>
      </c>
      <c r="E13" s="1">
        <v>44047</v>
      </c>
      <c r="F13" s="2">
        <v>1580</v>
      </c>
      <c r="G13">
        <v>0</v>
      </c>
      <c r="H13" t="s">
        <v>28</v>
      </c>
      <c r="I13" t="s">
        <v>33</v>
      </c>
      <c r="J13">
        <v>11001003</v>
      </c>
      <c r="K13" t="s">
        <v>90</v>
      </c>
      <c r="L13" s="9" t="str">
        <f t="shared" si="0"/>
        <v>60-01-03-39-02-34</v>
      </c>
      <c r="M13" s="7" t="s">
        <v>77</v>
      </c>
      <c r="N13" s="8" t="str">
        <f>IF(D13="ropa, zapateria y hogar","otros",IF(D13="otros","taxi",IF(D13="restaurantes","Alimentacion",IF(D13="hoteles","hospedaje",IF(D13="supermercados","Alimentacion",IF(D13="agencia de viajes","viajes exterior",IF(D13="aerolineas","viajes exterior","incorrecto")))))))</f>
        <v>taxi</v>
      </c>
      <c r="O13" s="6">
        <f>F13</f>
        <v>1580</v>
      </c>
      <c r="P13" s="5"/>
      <c r="Q13" s="6">
        <f t="shared" si="1"/>
        <v>1580</v>
      </c>
    </row>
    <row r="14" spans="1:17" x14ac:dyDescent="0.25">
      <c r="A14" t="s">
        <v>3</v>
      </c>
      <c r="B14" t="s">
        <v>2</v>
      </c>
      <c r="C14" t="s">
        <v>34</v>
      </c>
      <c r="D14" t="s">
        <v>29</v>
      </c>
      <c r="E14" s="1">
        <v>44169</v>
      </c>
      <c r="F14" s="2">
        <v>1520</v>
      </c>
      <c r="G14">
        <v>0</v>
      </c>
      <c r="H14" t="s">
        <v>28</v>
      </c>
      <c r="I14" t="s">
        <v>33</v>
      </c>
      <c r="J14">
        <v>11001003</v>
      </c>
      <c r="K14" t="s">
        <v>90</v>
      </c>
      <c r="L14" s="9" t="str">
        <f t="shared" si="0"/>
        <v>60-01-03-39-02-34</v>
      </c>
      <c r="M14" s="7" t="s">
        <v>77</v>
      </c>
      <c r="N14" s="8" t="str">
        <f>IF(D14="ropa, zapateria y hogar","otros",IF(D14="otros","taxi",IF(D14="restaurantes","Alimentacion",IF(D14="hoteles","hospedaje",IF(D14="supermercados","Alimentacion",IF(D14="agencia de viajes","viajes exterior",IF(D14="aerolineas","viajes exterior","incorrecto")))))))</f>
        <v>taxi</v>
      </c>
      <c r="O14" s="6">
        <f>F14</f>
        <v>1520</v>
      </c>
      <c r="P14" s="5"/>
      <c r="Q14" s="6">
        <f t="shared" si="1"/>
        <v>1520</v>
      </c>
    </row>
    <row r="15" spans="1:17" x14ac:dyDescent="0.25">
      <c r="A15" t="s">
        <v>3</v>
      </c>
      <c r="B15" t="s">
        <v>2</v>
      </c>
      <c r="C15" t="s">
        <v>36</v>
      </c>
      <c r="D15" t="s">
        <v>29</v>
      </c>
      <c r="E15" t="s">
        <v>92</v>
      </c>
      <c r="F15" s="2">
        <v>1450</v>
      </c>
      <c r="G15">
        <v>0</v>
      </c>
      <c r="H15" t="s">
        <v>28</v>
      </c>
      <c r="I15" t="s">
        <v>33</v>
      </c>
      <c r="J15">
        <v>11001003</v>
      </c>
      <c r="K15" t="s">
        <v>90</v>
      </c>
      <c r="L15" s="9" t="str">
        <f t="shared" si="0"/>
        <v>60-01-03-39-02-34</v>
      </c>
      <c r="M15" s="7" t="s">
        <v>77</v>
      </c>
      <c r="N15" s="8" t="str">
        <f>IF(D15="ropa, zapateria y hogar","otros",IF(D15="otros","taxi",IF(D15="restaurantes","Alimentacion",IF(D15="hoteles","hospedaje",IF(D15="supermercados","Alimentacion",IF(D15="agencia de viajes","viajes exterior",IF(D15="aerolineas","viajes exterior","incorrecto")))))))</f>
        <v>taxi</v>
      </c>
      <c r="O15" s="6"/>
      <c r="P15" s="6">
        <f>$Q$1*G15</f>
        <v>0</v>
      </c>
      <c r="Q15" s="6">
        <f t="shared" si="1"/>
        <v>0</v>
      </c>
    </row>
    <row r="16" spans="1:17" x14ac:dyDescent="0.25">
      <c r="A16" t="s">
        <v>3</v>
      </c>
      <c r="B16" t="s">
        <v>2</v>
      </c>
      <c r="C16" t="s">
        <v>36</v>
      </c>
      <c r="D16" t="s">
        <v>29</v>
      </c>
      <c r="E16" t="s">
        <v>93</v>
      </c>
      <c r="F16" s="2">
        <v>1390</v>
      </c>
      <c r="G16">
        <v>0</v>
      </c>
      <c r="H16" t="s">
        <v>28</v>
      </c>
      <c r="I16" t="s">
        <v>33</v>
      </c>
      <c r="J16">
        <v>11001003</v>
      </c>
      <c r="K16" t="s">
        <v>90</v>
      </c>
      <c r="L16" s="9" t="str">
        <f t="shared" si="0"/>
        <v>60-01-03-39-02-34</v>
      </c>
      <c r="M16" s="7" t="s">
        <v>77</v>
      </c>
      <c r="N16" s="8" t="str">
        <f>IF(D16="ropa, zapateria y hogar","otros",IF(D16="otros","taxi",IF(D16="restaurantes","Alimentacion",IF(D16="hoteles","hospedaje",IF(D16="supermercados","Alimentacion",IF(D16="agencia de viajes","viajes exterior",IF(D16="aerolineas","viajes exterior","incorrecto")))))))</f>
        <v>taxi</v>
      </c>
      <c r="O16" s="6"/>
      <c r="P16" s="6">
        <f>$Q$1*G16</f>
        <v>0</v>
      </c>
      <c r="Q16" s="6">
        <f t="shared" si="1"/>
        <v>0</v>
      </c>
    </row>
    <row r="17" spans="1:17" x14ac:dyDescent="0.25">
      <c r="A17" t="s">
        <v>3</v>
      </c>
      <c r="B17" t="s">
        <v>2</v>
      </c>
      <c r="C17" t="s">
        <v>39</v>
      </c>
      <c r="D17" t="s">
        <v>29</v>
      </c>
      <c r="E17" t="s">
        <v>94</v>
      </c>
      <c r="F17" s="2">
        <v>1500</v>
      </c>
      <c r="G17">
        <v>0</v>
      </c>
      <c r="H17" t="s">
        <v>28</v>
      </c>
      <c r="I17" t="s">
        <v>33</v>
      </c>
      <c r="J17">
        <v>11001003</v>
      </c>
      <c r="K17" t="s">
        <v>90</v>
      </c>
      <c r="L17" s="9" t="str">
        <f t="shared" si="0"/>
        <v>60-01-03-39-02-34</v>
      </c>
      <c r="M17" s="7" t="s">
        <v>77</v>
      </c>
      <c r="N17" s="8" t="str">
        <f>IF(D17="ropa, zapateria y hogar","otros",IF(D17="otros","taxi",IF(D17="restaurantes","Alimentacion",IF(D17="hoteles","hospedaje",IF(D17="supermercados","Alimentacion",IF(D17="agencia de viajes","viajes exterior",IF(D17="aerolineas","viajes exterior","incorrecto")))))))</f>
        <v>taxi</v>
      </c>
      <c r="O17" s="6"/>
      <c r="P17" s="6">
        <f>$Q$1*G17</f>
        <v>0</v>
      </c>
      <c r="Q17" s="6">
        <f t="shared" si="1"/>
        <v>0</v>
      </c>
    </row>
    <row r="18" spans="1:17" x14ac:dyDescent="0.25">
      <c r="A18" t="s">
        <v>3</v>
      </c>
      <c r="B18" t="s">
        <v>2</v>
      </c>
      <c r="C18" t="s">
        <v>51</v>
      </c>
      <c r="D18" t="s">
        <v>29</v>
      </c>
      <c r="E18" t="s">
        <v>95</v>
      </c>
      <c r="F18" s="2">
        <v>1600</v>
      </c>
      <c r="G18">
        <v>0</v>
      </c>
      <c r="H18" t="s">
        <v>28</v>
      </c>
      <c r="I18" t="s">
        <v>33</v>
      </c>
      <c r="J18">
        <v>11001003</v>
      </c>
      <c r="K18" t="s">
        <v>90</v>
      </c>
      <c r="L18" s="9" t="str">
        <f t="shared" si="0"/>
        <v>60-01-03-39-02-34</v>
      </c>
      <c r="M18" s="7" t="s">
        <v>77</v>
      </c>
      <c r="N18" s="8" t="str">
        <f>IF(D18="ropa, zapateria y hogar","otros",IF(D18="otros","taxi",IF(D18="restaurantes","Alimentacion",IF(D18="hoteles","hospedaje",IF(D18="supermercados","Alimentacion",IF(D18="agencia de viajes","viajes exterior",IF(D18="aerolineas","viajes exterior","incorrecto")))))))</f>
        <v>taxi</v>
      </c>
      <c r="O18" s="6"/>
      <c r="P18" s="6">
        <f>$Q$1*G18</f>
        <v>0</v>
      </c>
      <c r="Q18" s="6">
        <f t="shared" si="1"/>
        <v>0</v>
      </c>
    </row>
    <row r="19" spans="1:17" x14ac:dyDescent="0.25">
      <c r="A19" t="s">
        <v>3</v>
      </c>
      <c r="B19" t="s">
        <v>2</v>
      </c>
      <c r="C19" t="s">
        <v>41</v>
      </c>
      <c r="D19" t="s">
        <v>29</v>
      </c>
      <c r="E19" t="s">
        <v>96</v>
      </c>
      <c r="F19" s="2">
        <v>1760</v>
      </c>
      <c r="G19">
        <v>0</v>
      </c>
      <c r="H19" t="s">
        <v>28</v>
      </c>
      <c r="I19" t="s">
        <v>33</v>
      </c>
      <c r="J19">
        <v>11001003</v>
      </c>
      <c r="K19" t="s">
        <v>90</v>
      </c>
      <c r="L19" s="9" t="str">
        <f t="shared" si="0"/>
        <v>60-01-03-39-02-34</v>
      </c>
      <c r="M19" s="7" t="s">
        <v>77</v>
      </c>
      <c r="N19" s="8" t="str">
        <f>IF(D19="ropa, zapateria y hogar","otros",IF(D19="otros","taxi",IF(D19="restaurantes","Alimentacion",IF(D19="hoteles","hospedaje",IF(D19="supermercados","Alimentacion",IF(D19="agencia de viajes","viajes exterior",IF(D19="aerolineas","viajes exterior","incorrecto")))))))</f>
        <v>taxi</v>
      </c>
      <c r="O19" s="6"/>
      <c r="P19" s="6">
        <f>$Q$1*G19</f>
        <v>0</v>
      </c>
      <c r="Q19" s="6">
        <f t="shared" si="1"/>
        <v>0</v>
      </c>
    </row>
    <row r="20" spans="1:17" x14ac:dyDescent="0.25">
      <c r="A20" t="s">
        <v>3</v>
      </c>
      <c r="B20" t="s">
        <v>2</v>
      </c>
      <c r="C20" t="s">
        <v>36</v>
      </c>
      <c r="D20" t="s">
        <v>29</v>
      </c>
      <c r="E20" t="s">
        <v>97</v>
      </c>
      <c r="F20" s="2">
        <v>1720</v>
      </c>
      <c r="G20">
        <v>0</v>
      </c>
      <c r="H20" t="s">
        <v>28</v>
      </c>
      <c r="I20" t="s">
        <v>33</v>
      </c>
      <c r="J20">
        <v>11001003</v>
      </c>
      <c r="K20" t="s">
        <v>90</v>
      </c>
      <c r="L20" s="9" t="str">
        <f t="shared" si="0"/>
        <v>60-01-03-39-02-34</v>
      </c>
      <c r="M20" s="7" t="s">
        <v>77</v>
      </c>
      <c r="N20" s="8" t="str">
        <f>IF(D20="ropa, zapateria y hogar","otros",IF(D20="otros","taxi",IF(D20="restaurantes","Alimentacion",IF(D20="hoteles","hospedaje",IF(D20="supermercados","Alimentacion",IF(D20="agencia de viajes","viajes exterior",IF(D20="aerolineas","viajes exterior","incorrecto")))))))</f>
        <v>taxi</v>
      </c>
      <c r="O20" s="6"/>
      <c r="P20" s="6">
        <f>$Q$1*G20</f>
        <v>0</v>
      </c>
      <c r="Q20" s="6">
        <f t="shared" si="1"/>
        <v>0</v>
      </c>
    </row>
    <row r="21" spans="1:17" x14ac:dyDescent="0.25">
      <c r="A21" t="s">
        <v>3</v>
      </c>
      <c r="B21" t="s">
        <v>2</v>
      </c>
      <c r="C21" t="s">
        <v>36</v>
      </c>
      <c r="D21" t="s">
        <v>29</v>
      </c>
      <c r="E21" t="s">
        <v>98</v>
      </c>
      <c r="F21" s="2">
        <v>1750</v>
      </c>
      <c r="G21">
        <v>0</v>
      </c>
      <c r="H21" t="s">
        <v>28</v>
      </c>
      <c r="I21" t="s">
        <v>33</v>
      </c>
      <c r="J21">
        <v>11001003</v>
      </c>
      <c r="K21" t="s">
        <v>90</v>
      </c>
      <c r="L21" s="9" t="str">
        <f t="shared" si="0"/>
        <v>60-01-03-39-02-34</v>
      </c>
      <c r="M21" s="7" t="s">
        <v>77</v>
      </c>
      <c r="N21" s="8" t="str">
        <f>IF(D21="ropa, zapateria y hogar","otros",IF(D21="otros","taxi",IF(D21="restaurantes","Alimentacion",IF(D21="hoteles","hospedaje",IF(D21="supermercados","Alimentacion",IF(D21="agencia de viajes","viajes exterior",IF(D21="aerolineas","viajes exterior","incorrecto")))))))</f>
        <v>taxi</v>
      </c>
      <c r="O21" s="6"/>
      <c r="P21" s="6">
        <f>$Q$1*G21</f>
        <v>0</v>
      </c>
      <c r="Q21" s="6">
        <f t="shared" si="1"/>
        <v>0</v>
      </c>
    </row>
    <row r="22" spans="1:17" x14ac:dyDescent="0.25">
      <c r="A22" t="s">
        <v>3</v>
      </c>
      <c r="B22" t="s">
        <v>2</v>
      </c>
      <c r="C22" t="s">
        <v>36</v>
      </c>
      <c r="D22" t="s">
        <v>29</v>
      </c>
      <c r="E22" t="s">
        <v>99</v>
      </c>
      <c r="F22" s="2">
        <v>1740</v>
      </c>
      <c r="G22">
        <v>0</v>
      </c>
      <c r="H22" t="s">
        <v>28</v>
      </c>
      <c r="I22" t="s">
        <v>33</v>
      </c>
      <c r="J22">
        <v>11001003</v>
      </c>
      <c r="K22" t="s">
        <v>31</v>
      </c>
      <c r="L22" s="9" t="str">
        <f t="shared" si="0"/>
        <v>60-01-03-39-02-34</v>
      </c>
      <c r="M22" s="7" t="s">
        <v>77</v>
      </c>
      <c r="N22" s="8" t="str">
        <f>IF(D22="ropa, zapateria y hogar","otros",IF(D22="otros","taxi",IF(D22="restaurantes","Alimentacion",IF(D22="hoteles","hospedaje",IF(D22="supermercados","Alimentacion",IF(D22="agencia de viajes","viajes exterior",IF(D22="aerolineas","viajes exterior","incorrecto")))))))</f>
        <v>taxi</v>
      </c>
      <c r="O22" s="6"/>
      <c r="P22" s="6">
        <f>$Q$1*G22</f>
        <v>0</v>
      </c>
      <c r="Q22" s="6">
        <f t="shared" si="1"/>
        <v>0</v>
      </c>
    </row>
    <row r="23" spans="1:17" x14ac:dyDescent="0.25">
      <c r="A23" t="s">
        <v>4</v>
      </c>
      <c r="B23" t="s">
        <v>2</v>
      </c>
      <c r="C23" t="s">
        <v>36</v>
      </c>
      <c r="D23" t="s">
        <v>29</v>
      </c>
      <c r="E23" s="1">
        <v>43834</v>
      </c>
      <c r="F23" s="2">
        <v>2490</v>
      </c>
      <c r="G23">
        <v>0</v>
      </c>
      <c r="H23" t="s">
        <v>28</v>
      </c>
      <c r="I23" t="s">
        <v>33</v>
      </c>
      <c r="J23">
        <v>11001003</v>
      </c>
      <c r="K23" t="s">
        <v>90</v>
      </c>
      <c r="L23" s="9" t="str">
        <f t="shared" si="0"/>
        <v>60-01-03-39-02-34</v>
      </c>
      <c r="M23" s="7" t="s">
        <v>77</v>
      </c>
      <c r="N23" s="8" t="str">
        <f>IF(D23="ropa, zapateria y hogar","otros",IF(D23="otros","taxi",IF(D23="restaurantes","Alimentacion",IF(D23="hoteles","hospedaje",IF(D23="supermercados","Alimentacion",IF(D23="agencia de viajes","viajes exterior",IF(D23="aerolineas","viajes exterior","incorrecto")))))))</f>
        <v>taxi</v>
      </c>
      <c r="O23" s="6"/>
      <c r="P23" s="6">
        <f>$Q$1*G23</f>
        <v>0</v>
      </c>
      <c r="Q23" s="6">
        <f t="shared" si="1"/>
        <v>0</v>
      </c>
    </row>
    <row r="24" spans="1:17" x14ac:dyDescent="0.25">
      <c r="A24" t="s">
        <v>4</v>
      </c>
      <c r="B24" t="s">
        <v>2</v>
      </c>
      <c r="C24" t="s">
        <v>36</v>
      </c>
      <c r="D24" t="s">
        <v>29</v>
      </c>
      <c r="E24" s="1">
        <v>43865</v>
      </c>
      <c r="F24" s="2">
        <v>2370</v>
      </c>
      <c r="G24">
        <v>0</v>
      </c>
      <c r="H24" t="s">
        <v>28</v>
      </c>
      <c r="I24" t="s">
        <v>33</v>
      </c>
      <c r="J24">
        <v>11001003</v>
      </c>
      <c r="K24" t="s">
        <v>90</v>
      </c>
      <c r="L24" s="9" t="str">
        <f t="shared" si="0"/>
        <v>60-01-03-39-02-34</v>
      </c>
      <c r="M24" s="7" t="s">
        <v>77</v>
      </c>
      <c r="N24" s="8" t="str">
        <f>IF(D24="ropa, zapateria y hogar","otros",IF(D24="otros","taxi",IF(D24="restaurantes","Alimentacion",IF(D24="hoteles","hospedaje",IF(D24="supermercados","Alimentacion",IF(D24="agencia de viajes","viajes exterior",IF(D24="aerolineas","viajes exterior","incorrecto")))))))</f>
        <v>taxi</v>
      </c>
      <c r="O24" s="6"/>
      <c r="P24" s="6">
        <f>$Q$1*G24</f>
        <v>0</v>
      </c>
      <c r="Q24" s="6">
        <f t="shared" si="1"/>
        <v>0</v>
      </c>
    </row>
    <row r="25" spans="1:17" x14ac:dyDescent="0.25">
      <c r="A25" t="s">
        <v>4</v>
      </c>
      <c r="B25" t="s">
        <v>2</v>
      </c>
      <c r="C25" t="s">
        <v>42</v>
      </c>
      <c r="D25" t="s">
        <v>29</v>
      </c>
      <c r="E25" s="1">
        <v>44016</v>
      </c>
      <c r="F25" s="2">
        <v>2440</v>
      </c>
      <c r="G25">
        <v>0</v>
      </c>
      <c r="H25" t="s">
        <v>28</v>
      </c>
      <c r="I25" t="s">
        <v>33</v>
      </c>
      <c r="J25">
        <v>11001003</v>
      </c>
      <c r="K25" t="s">
        <v>90</v>
      </c>
      <c r="L25" s="9" t="str">
        <f t="shared" si="0"/>
        <v>60-01-03-39-02-34</v>
      </c>
      <c r="M25" s="7" t="s">
        <v>77</v>
      </c>
      <c r="N25" s="8" t="str">
        <f>IF(D25="ropa, zapateria y hogar","otros",IF(D25="otros","taxi",IF(D25="restaurantes","Alimentacion",IF(D25="hoteles","hospedaje",IF(D25="supermercados","Alimentacion",IF(D25="agencia de viajes","viajes exterior",IF(D25="aerolineas","viajes exterior","incorrecto")))))))</f>
        <v>taxi</v>
      </c>
      <c r="O25" s="6">
        <f>F25</f>
        <v>2440</v>
      </c>
      <c r="P25" s="5"/>
      <c r="Q25" s="6">
        <f t="shared" si="1"/>
        <v>2440</v>
      </c>
    </row>
    <row r="26" spans="1:17" x14ac:dyDescent="0.25">
      <c r="A26" t="s">
        <v>4</v>
      </c>
      <c r="B26" t="s">
        <v>2</v>
      </c>
      <c r="C26" t="s">
        <v>41</v>
      </c>
      <c r="D26" t="s">
        <v>29</v>
      </c>
      <c r="E26" s="1">
        <v>44047</v>
      </c>
      <c r="F26" s="2">
        <v>2700</v>
      </c>
      <c r="G26">
        <v>0</v>
      </c>
      <c r="H26" t="s">
        <v>28</v>
      </c>
      <c r="I26" t="s">
        <v>33</v>
      </c>
      <c r="J26">
        <v>11001003</v>
      </c>
      <c r="K26" t="s">
        <v>90</v>
      </c>
      <c r="L26" s="9" t="str">
        <f t="shared" si="0"/>
        <v>60-01-03-39-02-34</v>
      </c>
      <c r="M26" s="7" t="s">
        <v>77</v>
      </c>
      <c r="N26" s="8" t="str">
        <f>IF(D26="ropa, zapateria y hogar","otros",IF(D26="otros","taxi",IF(D26="restaurantes","Alimentacion",IF(D26="hoteles","hospedaje",IF(D26="supermercados","Alimentacion",IF(D26="agencia de viajes","viajes exterior",IF(D26="aerolineas","viajes exterior","incorrecto")))))))</f>
        <v>taxi</v>
      </c>
      <c r="O26" s="6">
        <f>F26</f>
        <v>2700</v>
      </c>
      <c r="P26" s="5"/>
      <c r="Q26" s="6">
        <f t="shared" si="1"/>
        <v>2700</v>
      </c>
    </row>
    <row r="27" spans="1:17" x14ac:dyDescent="0.25">
      <c r="A27" t="s">
        <v>4</v>
      </c>
      <c r="B27" t="s">
        <v>2</v>
      </c>
      <c r="C27" t="s">
        <v>43</v>
      </c>
      <c r="D27" t="s">
        <v>29</v>
      </c>
      <c r="E27" s="1">
        <v>44169</v>
      </c>
      <c r="F27" s="2">
        <v>1850</v>
      </c>
      <c r="G27">
        <v>0</v>
      </c>
      <c r="H27" t="s">
        <v>28</v>
      </c>
      <c r="I27" t="s">
        <v>33</v>
      </c>
      <c r="J27">
        <v>11001003</v>
      </c>
      <c r="K27" t="s">
        <v>90</v>
      </c>
      <c r="L27" s="9" t="str">
        <f t="shared" si="0"/>
        <v>60-01-03-39-02-34</v>
      </c>
      <c r="M27" s="7" t="s">
        <v>77</v>
      </c>
      <c r="N27" s="8" t="str">
        <f>IF(D27="ropa, zapateria y hogar","otros",IF(D27="otros","taxi",IF(D27="restaurantes","Alimentacion",IF(D27="hoteles","hospedaje",IF(D27="supermercados","Alimentacion",IF(D27="agencia de viajes","viajes exterior",IF(D27="aerolineas","viajes exterior","incorrecto")))))))</f>
        <v>taxi</v>
      </c>
      <c r="O27" s="6">
        <f>F27</f>
        <v>1850</v>
      </c>
      <c r="P27" s="5"/>
      <c r="Q27" s="6">
        <f t="shared" si="1"/>
        <v>1850</v>
      </c>
    </row>
    <row r="28" spans="1:17" x14ac:dyDescent="0.25">
      <c r="A28" t="s">
        <v>4</v>
      </c>
      <c r="B28" t="s">
        <v>2</v>
      </c>
      <c r="C28" t="s">
        <v>44</v>
      </c>
      <c r="D28" t="s">
        <v>29</v>
      </c>
      <c r="E28" t="s">
        <v>100</v>
      </c>
      <c r="F28" s="2">
        <v>2300</v>
      </c>
      <c r="G28">
        <v>0</v>
      </c>
      <c r="H28" t="s">
        <v>28</v>
      </c>
      <c r="I28" t="s">
        <v>33</v>
      </c>
      <c r="J28">
        <v>11001003</v>
      </c>
      <c r="K28" t="s">
        <v>90</v>
      </c>
      <c r="L28" s="9" t="str">
        <f t="shared" si="0"/>
        <v>60-01-03-39-02-34</v>
      </c>
      <c r="M28" s="7" t="s">
        <v>77</v>
      </c>
      <c r="N28" s="8" t="str">
        <f>IF(D28="ropa, zapateria y hogar","otros",IF(D28="otros","taxi",IF(D28="restaurantes","Alimentacion",IF(D28="hoteles","hospedaje",IF(D28="supermercados","Alimentacion",IF(D28="agencia de viajes","viajes exterior",IF(D28="aerolineas","viajes exterior","incorrecto")))))))</f>
        <v>taxi</v>
      </c>
      <c r="O28" s="6">
        <f>F28</f>
        <v>2300</v>
      </c>
      <c r="P28" s="5"/>
      <c r="Q28" s="6">
        <f t="shared" si="1"/>
        <v>2300</v>
      </c>
    </row>
    <row r="29" spans="1:17" x14ac:dyDescent="0.25">
      <c r="A29" t="s">
        <v>4</v>
      </c>
      <c r="B29" t="s">
        <v>2</v>
      </c>
      <c r="C29" t="s">
        <v>45</v>
      </c>
      <c r="D29" t="s">
        <v>29</v>
      </c>
      <c r="E29" t="s">
        <v>101</v>
      </c>
      <c r="F29" s="2">
        <v>2350</v>
      </c>
      <c r="G29">
        <v>0</v>
      </c>
      <c r="H29" t="s">
        <v>28</v>
      </c>
      <c r="I29" t="s">
        <v>33</v>
      </c>
      <c r="J29">
        <v>11001003</v>
      </c>
      <c r="K29" t="s">
        <v>90</v>
      </c>
      <c r="L29" s="9" t="str">
        <f t="shared" si="0"/>
        <v>60-01-03-39-02-34</v>
      </c>
      <c r="M29" s="7" t="s">
        <v>77</v>
      </c>
      <c r="N29" s="8" t="str">
        <f>IF(D29="ropa, zapateria y hogar","otros",IF(D29="otros","taxi",IF(D29="restaurantes","Alimentacion",IF(D29="hoteles","hospedaje",IF(D29="supermercados","Alimentacion",IF(D29="agencia de viajes","viajes exterior",IF(D29="aerolineas","viajes exterior","incorrecto")))))))</f>
        <v>taxi</v>
      </c>
      <c r="O29" s="6">
        <f>F29</f>
        <v>2350</v>
      </c>
      <c r="P29" s="5"/>
      <c r="Q29" s="6">
        <f t="shared" si="1"/>
        <v>2350</v>
      </c>
    </row>
    <row r="30" spans="1:17" x14ac:dyDescent="0.25">
      <c r="A30" t="s">
        <v>4</v>
      </c>
      <c r="B30" t="s">
        <v>2</v>
      </c>
      <c r="C30" t="s">
        <v>45</v>
      </c>
      <c r="D30" t="s">
        <v>29</v>
      </c>
      <c r="E30" t="s">
        <v>91</v>
      </c>
      <c r="F30" s="2">
        <v>2500</v>
      </c>
      <c r="G30">
        <v>0</v>
      </c>
      <c r="H30" t="s">
        <v>28</v>
      </c>
      <c r="I30" t="s">
        <v>33</v>
      </c>
      <c r="J30">
        <v>11001003</v>
      </c>
      <c r="K30" t="s">
        <v>90</v>
      </c>
      <c r="L30" s="9" t="str">
        <f t="shared" si="0"/>
        <v>60-01-03-39-02-34</v>
      </c>
      <c r="M30" s="7" t="s">
        <v>77</v>
      </c>
      <c r="N30" s="8" t="str">
        <f>IF(D30="ropa, zapateria y hogar","otros",IF(D30="otros","taxi",IF(D30="restaurantes","Alimentacion",IF(D30="hoteles","hospedaje",IF(D30="supermercados","Alimentacion",IF(D30="agencia de viajes","viajes exterior",IF(D30="aerolineas","viajes exterior","incorrecto")))))))</f>
        <v>taxi</v>
      </c>
      <c r="O30" s="6">
        <f>F30</f>
        <v>2500</v>
      </c>
      <c r="P30" s="5"/>
      <c r="Q30" s="6">
        <f t="shared" si="1"/>
        <v>2500</v>
      </c>
    </row>
    <row r="31" spans="1:17" x14ac:dyDescent="0.25">
      <c r="A31" t="s">
        <v>4</v>
      </c>
      <c r="B31" t="s">
        <v>2</v>
      </c>
      <c r="C31" t="s">
        <v>40</v>
      </c>
      <c r="D31" t="s">
        <v>29</v>
      </c>
      <c r="E31" t="s">
        <v>102</v>
      </c>
      <c r="F31" s="2">
        <v>2490</v>
      </c>
      <c r="G31">
        <v>0</v>
      </c>
      <c r="H31" t="s">
        <v>28</v>
      </c>
      <c r="I31" t="s">
        <v>33</v>
      </c>
      <c r="J31">
        <v>11001003</v>
      </c>
      <c r="K31" t="s">
        <v>90</v>
      </c>
      <c r="L31" s="9" t="str">
        <f t="shared" si="0"/>
        <v>60-01-03-39-02-34</v>
      </c>
      <c r="M31" s="7" t="s">
        <v>77</v>
      </c>
      <c r="N31" s="8" t="str">
        <f>IF(D31="ropa, zapateria y hogar","otros",IF(D31="otros","taxi",IF(D31="restaurantes","Alimentacion",IF(D31="hoteles","hospedaje",IF(D31="supermercados","Alimentacion",IF(D31="agencia de viajes","viajes exterior",IF(D31="aerolineas","viajes exterior","incorrecto")))))))</f>
        <v>taxi</v>
      </c>
      <c r="O31" s="6">
        <f>F31</f>
        <v>2490</v>
      </c>
      <c r="P31" s="5"/>
      <c r="Q31" s="6">
        <f t="shared" si="1"/>
        <v>2490</v>
      </c>
    </row>
    <row r="32" spans="1:17" x14ac:dyDescent="0.25">
      <c r="A32" t="s">
        <v>4</v>
      </c>
      <c r="B32" t="s">
        <v>2</v>
      </c>
      <c r="C32" t="s">
        <v>41</v>
      </c>
      <c r="D32" t="s">
        <v>29</v>
      </c>
      <c r="E32" t="s">
        <v>103</v>
      </c>
      <c r="F32" s="2">
        <v>3320</v>
      </c>
      <c r="G32">
        <v>0</v>
      </c>
      <c r="H32" t="s">
        <v>28</v>
      </c>
      <c r="I32" t="s">
        <v>33</v>
      </c>
      <c r="J32">
        <v>11001003</v>
      </c>
      <c r="K32" t="s">
        <v>90</v>
      </c>
      <c r="L32" s="9" t="str">
        <f t="shared" si="0"/>
        <v>60-01-03-39-02-34</v>
      </c>
      <c r="M32" s="7" t="s">
        <v>77</v>
      </c>
      <c r="N32" s="8" t="str">
        <f>IF(D32="ropa, zapateria y hogar","otros",IF(D32="otros","taxi",IF(D32="restaurantes","Alimentacion",IF(D32="hoteles","hospedaje",IF(D32="supermercados","Alimentacion",IF(D32="agencia de viajes","viajes exterior",IF(D32="aerolineas","viajes exterior","incorrecto")))))))</f>
        <v>taxi</v>
      </c>
      <c r="O32" s="6">
        <f>F32</f>
        <v>3320</v>
      </c>
      <c r="P32" s="5"/>
      <c r="Q32" s="6">
        <f t="shared" si="1"/>
        <v>3320</v>
      </c>
    </row>
    <row r="33" spans="1:17" x14ac:dyDescent="0.25">
      <c r="A33" t="s">
        <v>4</v>
      </c>
      <c r="B33" t="s">
        <v>2</v>
      </c>
      <c r="C33" t="s">
        <v>45</v>
      </c>
      <c r="D33" t="s">
        <v>29</v>
      </c>
      <c r="E33" t="s">
        <v>92</v>
      </c>
      <c r="F33" s="2">
        <v>2500</v>
      </c>
      <c r="G33">
        <v>0</v>
      </c>
      <c r="H33" t="s">
        <v>28</v>
      </c>
      <c r="I33" t="s">
        <v>33</v>
      </c>
      <c r="J33">
        <v>11001003</v>
      </c>
      <c r="K33" t="s">
        <v>90</v>
      </c>
      <c r="L33" s="9" t="str">
        <f t="shared" si="0"/>
        <v>60-01-03-39-02-34</v>
      </c>
      <c r="M33" s="7" t="s">
        <v>77</v>
      </c>
      <c r="N33" s="8" t="str">
        <f>IF(D33="ropa, zapateria y hogar","otros",IF(D33="otros","taxi",IF(D33="restaurantes","Alimentacion",IF(D33="hoteles","hospedaje",IF(D33="supermercados","Alimentacion",IF(D33="agencia de viajes","viajes exterior",IF(D33="aerolineas","viajes exterior","incorrecto")))))))</f>
        <v>taxi</v>
      </c>
      <c r="O33" s="6">
        <f>F33</f>
        <v>2500</v>
      </c>
      <c r="P33" s="5"/>
      <c r="Q33" s="6">
        <f t="shared" si="1"/>
        <v>2500</v>
      </c>
    </row>
    <row r="34" spans="1:17" x14ac:dyDescent="0.25">
      <c r="A34" t="s">
        <v>4</v>
      </c>
      <c r="B34" t="s">
        <v>2</v>
      </c>
      <c r="C34" t="s">
        <v>37</v>
      </c>
      <c r="D34" t="s">
        <v>29</v>
      </c>
      <c r="E34" t="s">
        <v>92</v>
      </c>
      <c r="F34" s="2">
        <v>2400</v>
      </c>
      <c r="G34">
        <v>0</v>
      </c>
      <c r="H34" t="s">
        <v>28</v>
      </c>
      <c r="I34" t="s">
        <v>33</v>
      </c>
      <c r="J34">
        <v>11001003</v>
      </c>
      <c r="K34" t="s">
        <v>90</v>
      </c>
      <c r="L34" s="9" t="str">
        <f t="shared" si="0"/>
        <v>60-01-03-39-02-34</v>
      </c>
      <c r="M34" s="7" t="s">
        <v>77</v>
      </c>
      <c r="N34" s="8" t="str">
        <f>IF(D34="ropa, zapateria y hogar","otros",IF(D34="otros","taxi",IF(D34="restaurantes","Alimentacion",IF(D34="hoteles","hospedaje",IF(D34="supermercados","Alimentacion",IF(D34="agencia de viajes","viajes exterior",IF(D34="aerolineas","viajes exterior","incorrecto")))))))</f>
        <v>taxi</v>
      </c>
      <c r="O34" s="6">
        <f>F34</f>
        <v>2400</v>
      </c>
      <c r="P34" s="5"/>
      <c r="Q34" s="6">
        <f t="shared" si="1"/>
        <v>2400</v>
      </c>
    </row>
    <row r="35" spans="1:17" x14ac:dyDescent="0.25">
      <c r="A35" t="s">
        <v>4</v>
      </c>
      <c r="B35" t="s">
        <v>2</v>
      </c>
      <c r="C35" t="s">
        <v>54</v>
      </c>
      <c r="D35" t="s">
        <v>29</v>
      </c>
      <c r="E35" t="s">
        <v>93</v>
      </c>
      <c r="F35" s="2">
        <v>2380</v>
      </c>
      <c r="G35">
        <v>0</v>
      </c>
      <c r="H35" t="s">
        <v>28</v>
      </c>
      <c r="I35" t="s">
        <v>33</v>
      </c>
      <c r="J35">
        <v>11001003</v>
      </c>
      <c r="K35" t="s">
        <v>90</v>
      </c>
      <c r="L35" s="9" t="str">
        <f t="shared" si="0"/>
        <v>60-01-03-39-02-34</v>
      </c>
      <c r="M35" s="7" t="s">
        <v>77</v>
      </c>
      <c r="N35" s="8" t="str">
        <f>IF(D35="ropa, zapateria y hogar","otros",IF(D35="otros","taxi",IF(D35="restaurantes","Alimentacion",IF(D35="hoteles","hospedaje",IF(D35="supermercados","Alimentacion",IF(D35="agencia de viajes","viajes exterior",IF(D35="aerolineas","viajes exterior","incorrecto")))))))</f>
        <v>taxi</v>
      </c>
      <c r="O35" s="6">
        <f>F35</f>
        <v>2380</v>
      </c>
      <c r="P35" s="5"/>
      <c r="Q35" s="6">
        <f t="shared" si="1"/>
        <v>2380</v>
      </c>
    </row>
    <row r="36" spans="1:17" x14ac:dyDescent="0.25">
      <c r="A36" t="s">
        <v>4</v>
      </c>
      <c r="B36" t="s">
        <v>2</v>
      </c>
      <c r="C36" t="s">
        <v>55</v>
      </c>
      <c r="D36" t="s">
        <v>29</v>
      </c>
      <c r="E36" t="s">
        <v>94</v>
      </c>
      <c r="F36" s="2">
        <v>2500</v>
      </c>
      <c r="G36">
        <v>0</v>
      </c>
      <c r="H36" t="s">
        <v>28</v>
      </c>
      <c r="I36" t="s">
        <v>33</v>
      </c>
      <c r="J36">
        <v>11001003</v>
      </c>
      <c r="K36" t="s">
        <v>90</v>
      </c>
      <c r="L36" s="9" t="str">
        <f t="shared" si="0"/>
        <v>60-01-03-39-02-34</v>
      </c>
      <c r="M36" s="7" t="s">
        <v>77</v>
      </c>
      <c r="N36" s="8" t="str">
        <f>IF(D36="ropa, zapateria y hogar","otros",IF(D36="otros","taxi",IF(D36="restaurantes","Alimentacion",IF(D36="hoteles","hospedaje",IF(D36="supermercados","Alimentacion",IF(D36="agencia de viajes","viajes exterior",IF(D36="aerolineas","viajes exterior","incorrecto")))))))</f>
        <v>taxi</v>
      </c>
      <c r="O36" s="6">
        <f>F36</f>
        <v>2500</v>
      </c>
      <c r="P36" s="5"/>
      <c r="Q36" s="6">
        <f t="shared" si="1"/>
        <v>2500</v>
      </c>
    </row>
    <row r="37" spans="1:17" x14ac:dyDescent="0.25">
      <c r="A37" t="s">
        <v>4</v>
      </c>
      <c r="B37" t="s">
        <v>2</v>
      </c>
      <c r="C37" t="s">
        <v>38</v>
      </c>
      <c r="D37" t="s">
        <v>29</v>
      </c>
      <c r="E37" t="s">
        <v>95</v>
      </c>
      <c r="F37" s="2">
        <v>2400</v>
      </c>
      <c r="G37">
        <v>0</v>
      </c>
      <c r="H37" t="s">
        <v>28</v>
      </c>
      <c r="I37" t="s">
        <v>33</v>
      </c>
      <c r="J37">
        <v>11001003</v>
      </c>
      <c r="K37" t="s">
        <v>90</v>
      </c>
      <c r="L37" s="9" t="str">
        <f t="shared" si="0"/>
        <v>60-01-03-39-02-34</v>
      </c>
      <c r="M37" s="7" t="s">
        <v>77</v>
      </c>
      <c r="N37" s="8" t="str">
        <f>IF(D37="ropa, zapateria y hogar","otros",IF(D37="otros","taxi",IF(D37="restaurantes","Alimentacion",IF(D37="hoteles","hospedaje",IF(D37="supermercados","Alimentacion",IF(D37="agencia de viajes","viajes exterior",IF(D37="aerolineas","viajes exterior","incorrecto")))))))</f>
        <v>taxi</v>
      </c>
      <c r="O37" s="6">
        <f>F37</f>
        <v>2400</v>
      </c>
      <c r="P37" s="5"/>
      <c r="Q37" s="6">
        <f t="shared" si="1"/>
        <v>2400</v>
      </c>
    </row>
    <row r="38" spans="1:17" x14ac:dyDescent="0.25">
      <c r="A38" t="s">
        <v>4</v>
      </c>
      <c r="B38" t="s">
        <v>2</v>
      </c>
      <c r="C38" t="s">
        <v>56</v>
      </c>
      <c r="D38" t="s">
        <v>29</v>
      </c>
      <c r="E38" t="s">
        <v>104</v>
      </c>
      <c r="F38" s="2">
        <v>2350</v>
      </c>
      <c r="G38">
        <v>0</v>
      </c>
      <c r="H38" t="s">
        <v>28</v>
      </c>
      <c r="I38" t="s">
        <v>33</v>
      </c>
      <c r="J38">
        <v>11001003</v>
      </c>
      <c r="K38" t="s">
        <v>90</v>
      </c>
      <c r="L38" s="9" t="str">
        <f t="shared" si="0"/>
        <v>60-01-03-39-02-34</v>
      </c>
      <c r="M38" s="7" t="s">
        <v>77</v>
      </c>
      <c r="N38" s="8" t="str">
        <f>IF(D38="ropa, zapateria y hogar","otros",IF(D38="otros","taxi",IF(D38="restaurantes","Alimentacion",IF(D38="hoteles","hospedaje",IF(D38="supermercados","Alimentacion",IF(D38="agencia de viajes","viajes exterior",IF(D38="aerolineas","viajes exterior","incorrecto")))))))</f>
        <v>taxi</v>
      </c>
      <c r="O38" s="6">
        <f>F38</f>
        <v>2350</v>
      </c>
      <c r="P38" s="5"/>
      <c r="Q38" s="6">
        <f t="shared" si="1"/>
        <v>2350</v>
      </c>
    </row>
    <row r="39" spans="1:17" x14ac:dyDescent="0.25">
      <c r="A39" t="s">
        <v>4</v>
      </c>
      <c r="B39" t="s">
        <v>2</v>
      </c>
      <c r="C39" t="s">
        <v>40</v>
      </c>
      <c r="D39" t="s">
        <v>29</v>
      </c>
      <c r="E39" t="s">
        <v>97</v>
      </c>
      <c r="F39" s="2">
        <v>2370</v>
      </c>
      <c r="G39">
        <v>0</v>
      </c>
      <c r="H39" t="s">
        <v>28</v>
      </c>
      <c r="I39" t="s">
        <v>33</v>
      </c>
      <c r="J39">
        <v>11001003</v>
      </c>
      <c r="K39" t="s">
        <v>90</v>
      </c>
      <c r="L39" s="9" t="str">
        <f t="shared" si="0"/>
        <v>60-01-03-39-02-34</v>
      </c>
      <c r="M39" s="7" t="s">
        <v>77</v>
      </c>
      <c r="N39" s="8" t="str">
        <f>IF(D39="ropa, zapateria y hogar","otros",IF(D39="otros","taxi",IF(D39="restaurantes","Alimentacion",IF(D39="hoteles","hospedaje",IF(D39="supermercados","Alimentacion",IF(D39="agencia de viajes","viajes exterior",IF(D39="aerolineas","viajes exterior","incorrecto")))))))</f>
        <v>taxi</v>
      </c>
      <c r="O39" s="6">
        <f>F39</f>
        <v>2370</v>
      </c>
      <c r="P39" s="5"/>
      <c r="Q39" s="6">
        <f t="shared" si="1"/>
        <v>2370</v>
      </c>
    </row>
    <row r="40" spans="1:17" x14ac:dyDescent="0.25">
      <c r="A40" t="s">
        <v>4</v>
      </c>
      <c r="B40" t="s">
        <v>2</v>
      </c>
      <c r="C40" t="s">
        <v>49</v>
      </c>
      <c r="D40" t="s">
        <v>29</v>
      </c>
      <c r="E40" t="s">
        <v>98</v>
      </c>
      <c r="F40" s="2">
        <v>2450</v>
      </c>
      <c r="G40">
        <v>0</v>
      </c>
      <c r="H40" t="s">
        <v>28</v>
      </c>
      <c r="I40" t="s">
        <v>33</v>
      </c>
      <c r="J40">
        <v>11001003</v>
      </c>
      <c r="K40" t="s">
        <v>90</v>
      </c>
      <c r="L40" s="9" t="str">
        <f t="shared" si="0"/>
        <v>60-01-03-39-02-34</v>
      </c>
      <c r="M40" s="7" t="s">
        <v>77</v>
      </c>
      <c r="N40" s="8" t="str">
        <f>IF(D40="ropa, zapateria y hogar","otros",IF(D40="otros","taxi",IF(D40="restaurantes","Alimentacion",IF(D40="hoteles","hospedaje",IF(D40="supermercados","Alimentacion",IF(D40="agencia de viajes","viajes exterior",IF(D40="aerolineas","viajes exterior","incorrecto")))))))</f>
        <v>taxi</v>
      </c>
      <c r="O40" s="6">
        <f>F40</f>
        <v>2450</v>
      </c>
      <c r="P40" s="5"/>
      <c r="Q40" s="6">
        <f t="shared" si="1"/>
        <v>2450</v>
      </c>
    </row>
    <row r="41" spans="1:17" x14ac:dyDescent="0.25">
      <c r="A41" t="s">
        <v>4</v>
      </c>
      <c r="B41" t="s">
        <v>2</v>
      </c>
      <c r="C41" t="s">
        <v>42</v>
      </c>
      <c r="D41" t="s">
        <v>29</v>
      </c>
      <c r="E41" t="s">
        <v>90</v>
      </c>
      <c r="F41" s="2">
        <v>2410</v>
      </c>
      <c r="G41">
        <v>0</v>
      </c>
      <c r="H41" t="s">
        <v>28</v>
      </c>
      <c r="I41" t="s">
        <v>33</v>
      </c>
      <c r="J41">
        <v>11001003</v>
      </c>
      <c r="K41" t="s">
        <v>31</v>
      </c>
      <c r="L41" s="9" t="str">
        <f t="shared" si="0"/>
        <v>60-01-03-39-02-34</v>
      </c>
      <c r="M41" s="7" t="s">
        <v>77</v>
      </c>
      <c r="N41" s="8" t="str">
        <f>IF(D41="ropa, zapateria y hogar","otros",IF(D41="otros","taxi",IF(D41="restaurantes","Alimentacion",IF(D41="hoteles","hospedaje",IF(D41="supermercados","Alimentacion",IF(D41="agencia de viajes","viajes exterior",IF(D41="aerolineas","viajes exterior","incorrecto")))))))</f>
        <v>taxi</v>
      </c>
      <c r="O41" s="6">
        <f>F41</f>
        <v>2410</v>
      </c>
      <c r="P41" s="5"/>
      <c r="Q41" s="6">
        <f t="shared" si="1"/>
        <v>2410</v>
      </c>
    </row>
    <row r="42" spans="1:17" x14ac:dyDescent="0.25">
      <c r="A42" t="s">
        <v>4</v>
      </c>
      <c r="B42" t="s">
        <v>2</v>
      </c>
      <c r="C42" t="s">
        <v>105</v>
      </c>
      <c r="D42" t="s">
        <v>29</v>
      </c>
      <c r="E42" t="s">
        <v>90</v>
      </c>
      <c r="F42" s="2">
        <v>2265</v>
      </c>
      <c r="G42">
        <v>0</v>
      </c>
      <c r="H42" t="s">
        <v>28</v>
      </c>
      <c r="I42" t="s">
        <v>33</v>
      </c>
      <c r="J42">
        <v>11001003</v>
      </c>
      <c r="K42" t="s">
        <v>31</v>
      </c>
      <c r="L42" s="9" t="str">
        <f t="shared" si="0"/>
        <v>60-01-03-39-02-34</v>
      </c>
      <c r="M42" s="7" t="s">
        <v>77</v>
      </c>
      <c r="N42" s="8" t="str">
        <f>IF(D42="ropa, zapateria y hogar","otros",IF(D42="otros","taxi",IF(D42="restaurantes","Alimentacion",IF(D42="hoteles","hospedaje",IF(D42="supermercados","Alimentacion",IF(D42="agencia de viajes","viajes exterior",IF(D42="aerolineas","viajes exterior","incorrecto")))))))</f>
        <v>taxi</v>
      </c>
      <c r="O42" s="6">
        <f>F42</f>
        <v>2265</v>
      </c>
      <c r="P42" s="5"/>
      <c r="Q42" s="6">
        <f t="shared" si="1"/>
        <v>2265</v>
      </c>
    </row>
    <row r="43" spans="1:17" x14ac:dyDescent="0.25">
      <c r="A43" t="s">
        <v>5</v>
      </c>
      <c r="B43" t="s">
        <v>2</v>
      </c>
      <c r="C43" t="s">
        <v>32</v>
      </c>
      <c r="D43" t="s">
        <v>29</v>
      </c>
      <c r="E43" s="1">
        <v>43894</v>
      </c>
      <c r="F43" s="2">
        <v>10140</v>
      </c>
      <c r="G43">
        <v>0</v>
      </c>
      <c r="H43" t="s">
        <v>28</v>
      </c>
      <c r="I43" t="s">
        <v>33</v>
      </c>
      <c r="J43">
        <v>11001003</v>
      </c>
      <c r="K43" t="s">
        <v>90</v>
      </c>
      <c r="L43" s="9" t="str">
        <f t="shared" si="0"/>
        <v>60-01-03-39-02-34</v>
      </c>
      <c r="M43" s="7" t="s">
        <v>77</v>
      </c>
      <c r="N43" s="8" t="str">
        <f>IF(D43="ropa, zapateria y hogar","otros",IF(D43="otros","taxi",IF(D43="restaurantes","Alimentacion",IF(D43="hoteles","hospedaje",IF(D43="supermercados","Alimentacion",IF(D43="agencia de viajes","viajes exterior",IF(D43="aerolineas","viajes exterior","incorrecto")))))))</f>
        <v>taxi</v>
      </c>
      <c r="O43" s="6">
        <f>F43</f>
        <v>10140</v>
      </c>
      <c r="P43" s="5"/>
      <c r="Q43" s="6">
        <f t="shared" si="1"/>
        <v>10140</v>
      </c>
    </row>
    <row r="44" spans="1:17" x14ac:dyDescent="0.25">
      <c r="A44" t="s">
        <v>5</v>
      </c>
      <c r="B44" t="s">
        <v>2</v>
      </c>
      <c r="C44" t="s">
        <v>49</v>
      </c>
      <c r="D44" t="s">
        <v>29</v>
      </c>
      <c r="E44" s="1">
        <v>43986</v>
      </c>
      <c r="F44" s="2">
        <v>3640</v>
      </c>
      <c r="G44">
        <v>0</v>
      </c>
      <c r="H44" t="s">
        <v>28</v>
      </c>
      <c r="I44" t="s">
        <v>33</v>
      </c>
      <c r="J44">
        <v>11001003</v>
      </c>
      <c r="K44" t="s">
        <v>90</v>
      </c>
      <c r="L44" s="9" t="str">
        <f t="shared" si="0"/>
        <v>60-01-03-39-02-34</v>
      </c>
      <c r="M44" s="7" t="s">
        <v>77</v>
      </c>
      <c r="N44" s="8" t="str">
        <f>IF(D44="ropa, zapateria y hogar","otros",IF(D44="otros","taxi",IF(D44="restaurantes","Alimentacion",IF(D44="hoteles","hospedaje",IF(D44="supermercados","Alimentacion",IF(D44="agencia de viajes","viajes exterior",IF(D44="aerolineas","viajes exterior","incorrecto")))))))</f>
        <v>taxi</v>
      </c>
      <c r="O44" s="6">
        <f>F44</f>
        <v>3640</v>
      </c>
      <c r="P44" s="5"/>
      <c r="Q44" s="6">
        <f t="shared" si="1"/>
        <v>3640</v>
      </c>
    </row>
    <row r="45" spans="1:17" x14ac:dyDescent="0.25">
      <c r="A45" t="s">
        <v>5</v>
      </c>
      <c r="B45" t="s">
        <v>2</v>
      </c>
      <c r="C45" t="s">
        <v>35</v>
      </c>
      <c r="D45" t="s">
        <v>29</v>
      </c>
      <c r="E45" t="s">
        <v>106</v>
      </c>
      <c r="F45">
        <v>0</v>
      </c>
      <c r="G45">
        <v>9.48</v>
      </c>
      <c r="H45" t="s">
        <v>28</v>
      </c>
      <c r="I45" t="s">
        <v>33</v>
      </c>
      <c r="J45">
        <v>11001003</v>
      </c>
      <c r="K45" t="s">
        <v>90</v>
      </c>
      <c r="L45" s="9" t="str">
        <f t="shared" si="0"/>
        <v>60-01-03-39-02-34</v>
      </c>
      <c r="M45" s="7" t="s">
        <v>77</v>
      </c>
      <c r="N45" s="8" t="str">
        <f>IF(D45="ropa, zapateria y hogar","otros",IF(D45="otros","taxi",IF(D45="restaurantes","Alimentacion",IF(D45="hoteles","hospedaje",IF(D45="supermercados","Alimentacion",IF(D45="agencia de viajes","viajes exterior",IF(D45="aerolineas","viajes exterior","incorrecto")))))))</f>
        <v>taxi</v>
      </c>
      <c r="O45" s="6">
        <f>F45</f>
        <v>0</v>
      </c>
      <c r="P45" s="5"/>
      <c r="Q45" s="6">
        <f t="shared" si="1"/>
        <v>0</v>
      </c>
    </row>
    <row r="46" spans="1:17" x14ac:dyDescent="0.25">
      <c r="A46" t="s">
        <v>6</v>
      </c>
      <c r="B46" t="s">
        <v>2</v>
      </c>
      <c r="C46" t="s">
        <v>50</v>
      </c>
      <c r="D46" t="s">
        <v>29</v>
      </c>
      <c r="E46" s="1">
        <v>43986</v>
      </c>
      <c r="F46" s="2">
        <v>5900</v>
      </c>
      <c r="G46">
        <v>0</v>
      </c>
      <c r="H46" t="s">
        <v>28</v>
      </c>
      <c r="I46" t="s">
        <v>33</v>
      </c>
      <c r="J46">
        <v>11001003</v>
      </c>
      <c r="K46" t="s">
        <v>90</v>
      </c>
      <c r="L46" s="9" t="str">
        <f t="shared" si="0"/>
        <v>60-01-03-39-02-34</v>
      </c>
      <c r="M46" s="7" t="s">
        <v>77</v>
      </c>
      <c r="N46" s="8" t="str">
        <f>IF(D46="ropa, zapateria y hogar","otros",IF(D46="otros","taxi",IF(D46="restaurantes","Alimentacion",IF(D46="hoteles","hospedaje",IF(D46="supermercados","Alimentacion",IF(D46="agencia de viajes","viajes exterior",IF(D46="aerolineas","viajes exterior","incorrecto")))))))</f>
        <v>taxi</v>
      </c>
      <c r="O46" s="6">
        <f>F46</f>
        <v>5900</v>
      </c>
      <c r="P46" s="5"/>
      <c r="Q46" s="6">
        <f t="shared" si="1"/>
        <v>5900</v>
      </c>
    </row>
    <row r="47" spans="1:17" x14ac:dyDescent="0.25">
      <c r="A47" t="s">
        <v>6</v>
      </c>
      <c r="B47" t="s">
        <v>2</v>
      </c>
      <c r="C47" t="s">
        <v>32</v>
      </c>
      <c r="D47" t="s">
        <v>29</v>
      </c>
      <c r="E47" s="1">
        <v>43986</v>
      </c>
      <c r="F47" s="2">
        <v>6330</v>
      </c>
      <c r="G47">
        <v>0</v>
      </c>
      <c r="H47" t="s">
        <v>28</v>
      </c>
      <c r="I47" t="s">
        <v>33</v>
      </c>
      <c r="J47">
        <v>11001003</v>
      </c>
      <c r="K47" t="s">
        <v>90</v>
      </c>
      <c r="L47" s="9" t="str">
        <f t="shared" si="0"/>
        <v>60-01-03-39-02-34</v>
      </c>
      <c r="M47" s="7" t="s">
        <v>77</v>
      </c>
      <c r="N47" s="8" t="str">
        <f>IF(D47="ropa, zapateria y hogar","otros",IF(D47="otros","taxi",IF(D47="restaurantes","Alimentacion",IF(D47="hoteles","hospedaje",IF(D47="supermercados","Alimentacion",IF(D47="agencia de viajes","viajes exterior",IF(D47="aerolineas","viajes exterior","incorrecto")))))))</f>
        <v>taxi</v>
      </c>
      <c r="O47" s="6">
        <f>F47</f>
        <v>6330</v>
      </c>
      <c r="P47" s="5"/>
      <c r="Q47" s="6">
        <f t="shared" si="1"/>
        <v>6330</v>
      </c>
    </row>
    <row r="48" spans="1:17" x14ac:dyDescent="0.25">
      <c r="A48" t="s">
        <v>6</v>
      </c>
      <c r="B48" t="s">
        <v>2</v>
      </c>
      <c r="C48" t="s">
        <v>48</v>
      </c>
      <c r="D48" t="s">
        <v>29</v>
      </c>
      <c r="E48" s="1">
        <v>44047</v>
      </c>
      <c r="F48" s="2">
        <v>5730</v>
      </c>
      <c r="G48">
        <v>0</v>
      </c>
      <c r="H48" t="s">
        <v>28</v>
      </c>
      <c r="I48" t="s">
        <v>33</v>
      </c>
      <c r="J48">
        <v>11001003</v>
      </c>
      <c r="K48" t="s">
        <v>90</v>
      </c>
      <c r="L48" s="9" t="str">
        <f t="shared" si="0"/>
        <v>60-01-03-39-02-34</v>
      </c>
      <c r="M48" s="7" t="s">
        <v>77</v>
      </c>
      <c r="N48" s="8" t="str">
        <f>IF(D48="ropa, zapateria y hogar","otros",IF(D48="otros","taxi",IF(D48="restaurantes","Alimentacion",IF(D48="hoteles","hospedaje",IF(D48="supermercados","Alimentacion",IF(D48="agencia de viajes","viajes exterior",IF(D48="aerolineas","viajes exterior","incorrecto")))))))</f>
        <v>taxi</v>
      </c>
      <c r="O48" s="6">
        <f>F48</f>
        <v>5730</v>
      </c>
      <c r="P48" s="5"/>
      <c r="Q48" s="6">
        <f t="shared" si="1"/>
        <v>5730</v>
      </c>
    </row>
    <row r="49" spans="1:17" x14ac:dyDescent="0.25">
      <c r="A49" t="s">
        <v>6</v>
      </c>
      <c r="B49" t="s">
        <v>2</v>
      </c>
      <c r="C49" t="s">
        <v>42</v>
      </c>
      <c r="D49" t="s">
        <v>29</v>
      </c>
      <c r="E49" t="s">
        <v>91</v>
      </c>
      <c r="F49" s="2">
        <v>5570</v>
      </c>
      <c r="G49">
        <v>0</v>
      </c>
      <c r="H49" t="s">
        <v>28</v>
      </c>
      <c r="I49" t="s">
        <v>33</v>
      </c>
      <c r="J49">
        <v>11001003</v>
      </c>
      <c r="K49" t="s">
        <v>90</v>
      </c>
      <c r="L49" s="9" t="str">
        <f t="shared" si="0"/>
        <v>60-01-03-39-02-34</v>
      </c>
      <c r="M49" s="7" t="s">
        <v>77</v>
      </c>
      <c r="N49" s="8" t="str">
        <f>IF(D49="ropa, zapateria y hogar","otros",IF(D49="otros","taxi",IF(D49="restaurantes","Alimentacion",IF(D49="hoteles","hospedaje",IF(D49="supermercados","Alimentacion",IF(D49="agencia de viajes","viajes exterior",IF(D49="aerolineas","viajes exterior","incorrecto")))))))</f>
        <v>taxi</v>
      </c>
      <c r="O49" s="6"/>
      <c r="P49" s="6">
        <f>$Q$1*G49</f>
        <v>0</v>
      </c>
      <c r="Q49" s="6">
        <f t="shared" si="1"/>
        <v>0</v>
      </c>
    </row>
    <row r="50" spans="1:17" x14ac:dyDescent="0.25">
      <c r="A50" t="s">
        <v>6</v>
      </c>
      <c r="B50" t="s">
        <v>2</v>
      </c>
      <c r="C50" t="s">
        <v>39</v>
      </c>
      <c r="D50" t="s">
        <v>29</v>
      </c>
      <c r="E50" t="s">
        <v>103</v>
      </c>
      <c r="F50" s="2">
        <v>5000</v>
      </c>
      <c r="G50">
        <v>0</v>
      </c>
      <c r="H50" t="s">
        <v>28</v>
      </c>
      <c r="I50" t="s">
        <v>33</v>
      </c>
      <c r="J50">
        <v>11001003</v>
      </c>
      <c r="K50" t="s">
        <v>90</v>
      </c>
      <c r="L50" s="9" t="str">
        <f t="shared" si="0"/>
        <v>60-01-03-39-02-34</v>
      </c>
      <c r="M50" s="7" t="s">
        <v>77</v>
      </c>
      <c r="N50" s="8" t="str">
        <f>IF(D50="ropa, zapateria y hogar","otros",IF(D50="otros","taxi",IF(D50="restaurantes","Alimentacion",IF(D50="hoteles","hospedaje",IF(D50="supermercados","Alimentacion",IF(D50="agencia de viajes","viajes exterior",IF(D50="aerolineas","viajes exterior","incorrecto")))))))</f>
        <v>taxi</v>
      </c>
      <c r="O50" s="6">
        <f>F50</f>
        <v>5000</v>
      </c>
      <c r="P50" s="5"/>
      <c r="Q50" s="6">
        <f t="shared" si="1"/>
        <v>5000</v>
      </c>
    </row>
    <row r="51" spans="1:17" x14ac:dyDescent="0.25">
      <c r="A51" t="s">
        <v>6</v>
      </c>
      <c r="B51" t="s">
        <v>2</v>
      </c>
      <c r="C51" t="s">
        <v>107</v>
      </c>
      <c r="D51" t="s">
        <v>29</v>
      </c>
      <c r="E51" t="s">
        <v>92</v>
      </c>
      <c r="F51" s="2">
        <v>5400</v>
      </c>
      <c r="G51">
        <v>0</v>
      </c>
      <c r="H51" t="s">
        <v>28</v>
      </c>
      <c r="I51" t="s">
        <v>33</v>
      </c>
      <c r="J51">
        <v>11001003</v>
      </c>
      <c r="K51" t="s">
        <v>90</v>
      </c>
      <c r="L51" s="9" t="str">
        <f t="shared" si="0"/>
        <v>60-01-03-39-02-34</v>
      </c>
      <c r="M51" s="7" t="s">
        <v>77</v>
      </c>
      <c r="N51" s="8" t="str">
        <f>IF(D51="ropa, zapateria y hogar","otros",IF(D51="otros","taxi",IF(D51="restaurantes","Alimentacion",IF(D51="hoteles","hospedaje",IF(D51="supermercados","Alimentacion",IF(D51="agencia de viajes","viajes exterior",IF(D51="aerolineas","viajes exterior","incorrecto")))))))</f>
        <v>taxi</v>
      </c>
      <c r="O51" s="6">
        <f>F51</f>
        <v>5400</v>
      </c>
      <c r="P51" s="5"/>
      <c r="Q51" s="6">
        <f t="shared" si="1"/>
        <v>5400</v>
      </c>
    </row>
    <row r="52" spans="1:17" x14ac:dyDescent="0.25">
      <c r="A52" t="s">
        <v>6</v>
      </c>
      <c r="B52" t="s">
        <v>2</v>
      </c>
      <c r="C52" t="s">
        <v>108</v>
      </c>
      <c r="D52" t="s">
        <v>29</v>
      </c>
      <c r="E52" t="s">
        <v>92</v>
      </c>
      <c r="F52" s="2">
        <v>5380</v>
      </c>
      <c r="G52">
        <v>0</v>
      </c>
      <c r="H52" t="s">
        <v>28</v>
      </c>
      <c r="I52" t="s">
        <v>33</v>
      </c>
      <c r="J52">
        <v>11001003</v>
      </c>
      <c r="K52" t="s">
        <v>90</v>
      </c>
      <c r="L52" s="9" t="str">
        <f t="shared" si="0"/>
        <v>60-01-03-39-02-34</v>
      </c>
      <c r="M52" s="7" t="s">
        <v>77</v>
      </c>
      <c r="N52" s="8" t="str">
        <f>IF(D52="ropa, zapateria y hogar","otros",IF(D52="otros","taxi",IF(D52="restaurantes","Alimentacion",IF(D52="hoteles","hospedaje",IF(D52="supermercados","Alimentacion",IF(D52="agencia de viajes","viajes exterior",IF(D52="aerolineas","viajes exterior","incorrecto")))))))</f>
        <v>taxi</v>
      </c>
      <c r="O52" s="6">
        <f>F52</f>
        <v>5380</v>
      </c>
      <c r="P52" s="5"/>
      <c r="Q52" s="6">
        <f t="shared" si="1"/>
        <v>5380</v>
      </c>
    </row>
    <row r="53" spans="1:17" x14ac:dyDescent="0.25">
      <c r="A53" t="s">
        <v>6</v>
      </c>
      <c r="B53" t="s">
        <v>2</v>
      </c>
      <c r="C53" t="s">
        <v>39</v>
      </c>
      <c r="D53" t="s">
        <v>29</v>
      </c>
      <c r="E53" t="s">
        <v>93</v>
      </c>
      <c r="F53" s="2">
        <v>5260</v>
      </c>
      <c r="G53">
        <v>0</v>
      </c>
      <c r="H53" t="s">
        <v>28</v>
      </c>
      <c r="I53" t="s">
        <v>33</v>
      </c>
      <c r="J53">
        <v>11001003</v>
      </c>
      <c r="K53" t="s">
        <v>90</v>
      </c>
      <c r="L53" s="9" t="str">
        <f t="shared" si="0"/>
        <v>60-01-03-39-02-34</v>
      </c>
      <c r="M53" s="7" t="s">
        <v>77</v>
      </c>
      <c r="N53" s="8" t="str">
        <f>IF(D53="ropa, zapateria y hogar","otros",IF(D53="otros","taxi",IF(D53="restaurantes","Alimentacion",IF(D53="hoteles","hospedaje",IF(D53="supermercados","Alimentacion",IF(D53="agencia de viajes","viajes exterior",IF(D53="aerolineas","viajes exterior","incorrecto")))))))</f>
        <v>taxi</v>
      </c>
      <c r="O53" s="6">
        <f>F53</f>
        <v>5260</v>
      </c>
      <c r="P53" s="5"/>
      <c r="Q53" s="6">
        <f t="shared" si="1"/>
        <v>5260</v>
      </c>
    </row>
    <row r="54" spans="1:17" x14ac:dyDescent="0.25">
      <c r="A54" t="s">
        <v>6</v>
      </c>
      <c r="B54" t="s">
        <v>2</v>
      </c>
      <c r="C54" t="s">
        <v>56</v>
      </c>
      <c r="D54" t="s">
        <v>29</v>
      </c>
      <c r="E54" t="s">
        <v>94</v>
      </c>
      <c r="F54" s="2">
        <v>5670</v>
      </c>
      <c r="G54">
        <v>0</v>
      </c>
      <c r="H54" t="s">
        <v>28</v>
      </c>
      <c r="I54" t="s">
        <v>33</v>
      </c>
      <c r="J54">
        <v>11001003</v>
      </c>
      <c r="K54" t="s">
        <v>90</v>
      </c>
      <c r="L54" s="9" t="str">
        <f t="shared" si="0"/>
        <v>60-01-03-39-02-34</v>
      </c>
      <c r="M54" s="7" t="s">
        <v>77</v>
      </c>
      <c r="N54" s="8" t="str">
        <f>IF(D54="ropa, zapateria y hogar","otros",IF(D54="otros","taxi",IF(D54="restaurantes","Alimentacion",IF(D54="hoteles","hospedaje",IF(D54="supermercados","Alimentacion",IF(D54="agencia de viajes","viajes exterior",IF(D54="aerolineas","viajes exterior","incorrecto")))))))</f>
        <v>taxi</v>
      </c>
      <c r="O54" s="6">
        <f>F54</f>
        <v>5670</v>
      </c>
      <c r="P54" s="5"/>
      <c r="Q54" s="6">
        <f t="shared" si="1"/>
        <v>5670</v>
      </c>
    </row>
    <row r="55" spans="1:17" x14ac:dyDescent="0.25">
      <c r="A55" t="s">
        <v>6</v>
      </c>
      <c r="B55" t="s">
        <v>2</v>
      </c>
      <c r="C55" t="s">
        <v>39</v>
      </c>
      <c r="D55" t="s">
        <v>29</v>
      </c>
      <c r="E55" t="s">
        <v>95</v>
      </c>
      <c r="F55" s="2">
        <v>5350</v>
      </c>
      <c r="G55">
        <v>0</v>
      </c>
      <c r="H55" t="s">
        <v>28</v>
      </c>
      <c r="I55" t="s">
        <v>33</v>
      </c>
      <c r="J55">
        <v>11001003</v>
      </c>
      <c r="K55" t="s">
        <v>90</v>
      </c>
      <c r="L55" s="9" t="str">
        <f t="shared" si="0"/>
        <v>60-01-03-39-02-34</v>
      </c>
      <c r="M55" s="7" t="s">
        <v>77</v>
      </c>
      <c r="N55" s="8" t="str">
        <f>IF(D55="ropa, zapateria y hogar","otros",IF(D55="otros","taxi",IF(D55="restaurantes","Alimentacion",IF(D55="hoteles","hospedaje",IF(D55="supermercados","Alimentacion",IF(D55="agencia de viajes","viajes exterior",IF(D55="aerolineas","viajes exterior","incorrecto")))))))</f>
        <v>taxi</v>
      </c>
      <c r="O55" s="6">
        <f>F55</f>
        <v>5350</v>
      </c>
      <c r="P55" s="5"/>
      <c r="Q55" s="6">
        <f t="shared" si="1"/>
        <v>5350</v>
      </c>
    </row>
    <row r="56" spans="1:17" x14ac:dyDescent="0.25">
      <c r="A56" t="s">
        <v>6</v>
      </c>
      <c r="B56" t="s">
        <v>2</v>
      </c>
      <c r="C56" t="s">
        <v>39</v>
      </c>
      <c r="D56" t="s">
        <v>29</v>
      </c>
      <c r="E56" t="s">
        <v>96</v>
      </c>
      <c r="F56" s="2">
        <v>5300</v>
      </c>
      <c r="G56">
        <v>0</v>
      </c>
      <c r="H56" t="s">
        <v>28</v>
      </c>
      <c r="I56" t="s">
        <v>33</v>
      </c>
      <c r="J56">
        <v>11001003</v>
      </c>
      <c r="K56" t="s">
        <v>90</v>
      </c>
      <c r="L56" s="9" t="str">
        <f t="shared" si="0"/>
        <v>60-01-03-39-02-34</v>
      </c>
      <c r="M56" s="7" t="s">
        <v>77</v>
      </c>
      <c r="N56" s="8" t="str">
        <f>IF(D56="ropa, zapateria y hogar","otros",IF(D56="otros","taxi",IF(D56="restaurantes","Alimentacion",IF(D56="hoteles","hospedaje",IF(D56="supermercados","Alimentacion",IF(D56="agencia de viajes","viajes exterior",IF(D56="aerolineas","viajes exterior","incorrecto")))))))</f>
        <v>taxi</v>
      </c>
      <c r="O56" s="6">
        <f>F56</f>
        <v>5300</v>
      </c>
      <c r="P56" s="5"/>
      <c r="Q56" s="6">
        <f t="shared" si="1"/>
        <v>5300</v>
      </c>
    </row>
    <row r="57" spans="1:17" x14ac:dyDescent="0.25">
      <c r="A57" t="s">
        <v>6</v>
      </c>
      <c r="B57" t="s">
        <v>2</v>
      </c>
      <c r="C57" t="s">
        <v>39</v>
      </c>
      <c r="D57" t="s">
        <v>29</v>
      </c>
      <c r="E57" t="s">
        <v>104</v>
      </c>
      <c r="F57" s="2">
        <v>5300</v>
      </c>
      <c r="G57">
        <v>0</v>
      </c>
      <c r="H57" t="s">
        <v>28</v>
      </c>
      <c r="I57" t="s">
        <v>33</v>
      </c>
      <c r="J57">
        <v>11001003</v>
      </c>
      <c r="K57" t="s">
        <v>31</v>
      </c>
      <c r="L57" s="9" t="str">
        <f t="shared" si="0"/>
        <v>60-01-03-39-02-34</v>
      </c>
      <c r="M57" s="7" t="s">
        <v>77</v>
      </c>
      <c r="N57" s="8" t="str">
        <f>IF(D57="ropa, zapateria y hogar","otros",IF(D57="otros","taxi",IF(D57="restaurantes","Alimentacion",IF(D57="hoteles","hospedaje",IF(D57="supermercados","Alimentacion",IF(D57="agencia de viajes","viajes exterior",IF(D57="aerolineas","viajes exterior","incorrecto")))))))</f>
        <v>taxi</v>
      </c>
      <c r="O57" s="6">
        <f>F57</f>
        <v>5300</v>
      </c>
      <c r="P57" s="5"/>
      <c r="Q57" s="6">
        <f t="shared" si="1"/>
        <v>5300</v>
      </c>
    </row>
    <row r="58" spans="1:17" x14ac:dyDescent="0.25">
      <c r="A58" t="s">
        <v>6</v>
      </c>
      <c r="B58" t="s">
        <v>2</v>
      </c>
      <c r="C58" t="s">
        <v>107</v>
      </c>
      <c r="D58" t="s">
        <v>29</v>
      </c>
      <c r="E58" t="s">
        <v>97</v>
      </c>
      <c r="F58" s="2">
        <v>5650</v>
      </c>
      <c r="G58">
        <v>0</v>
      </c>
      <c r="H58" t="s">
        <v>28</v>
      </c>
      <c r="I58" t="s">
        <v>33</v>
      </c>
      <c r="J58">
        <v>11001003</v>
      </c>
      <c r="K58" t="s">
        <v>31</v>
      </c>
      <c r="L58" s="9" t="str">
        <f t="shared" si="0"/>
        <v>60-01-03-39-02-34</v>
      </c>
      <c r="M58" s="7" t="s">
        <v>77</v>
      </c>
      <c r="N58" s="8" t="str">
        <f>IF(D58="ropa, zapateria y hogar","otros",IF(D58="otros","taxi",IF(D58="restaurantes","Alimentacion",IF(D58="hoteles","hospedaje",IF(D58="supermercados","Alimentacion",IF(D58="agencia de viajes","viajes exterior",IF(D58="aerolineas","viajes exterior","incorrecto")))))))</f>
        <v>taxi</v>
      </c>
      <c r="O58" s="6">
        <f>F58</f>
        <v>5650</v>
      </c>
      <c r="P58" s="5"/>
      <c r="Q58" s="6">
        <f t="shared" si="1"/>
        <v>5650</v>
      </c>
    </row>
    <row r="59" spans="1:17" x14ac:dyDescent="0.25">
      <c r="A59" t="s">
        <v>6</v>
      </c>
      <c r="B59" t="s">
        <v>2</v>
      </c>
      <c r="C59" t="s">
        <v>40</v>
      </c>
      <c r="D59" t="s">
        <v>29</v>
      </c>
      <c r="E59" t="s">
        <v>98</v>
      </c>
      <c r="F59" s="2">
        <v>5600</v>
      </c>
      <c r="G59">
        <v>0</v>
      </c>
      <c r="H59" t="s">
        <v>28</v>
      </c>
      <c r="I59" t="s">
        <v>33</v>
      </c>
      <c r="J59">
        <v>11001003</v>
      </c>
      <c r="K59" t="s">
        <v>90</v>
      </c>
      <c r="L59" s="9" t="str">
        <f t="shared" si="0"/>
        <v>60-01-03-39-02-34</v>
      </c>
      <c r="M59" s="7" t="s">
        <v>77</v>
      </c>
      <c r="N59" s="8" t="str">
        <f>IF(D59="ropa, zapateria y hogar","otros",IF(D59="otros","taxi",IF(D59="restaurantes","Alimentacion",IF(D59="hoteles","hospedaje",IF(D59="supermercados","Alimentacion",IF(D59="agencia de viajes","viajes exterior",IF(D59="aerolineas","viajes exterior","incorrecto")))))))</f>
        <v>taxi</v>
      </c>
      <c r="O59" s="6">
        <f>F59</f>
        <v>5600</v>
      </c>
      <c r="P59" s="5"/>
      <c r="Q59" s="6">
        <f t="shared" si="1"/>
        <v>5600</v>
      </c>
    </row>
    <row r="60" spans="1:17" x14ac:dyDescent="0.25">
      <c r="A60" t="s">
        <v>6</v>
      </c>
      <c r="B60" t="s">
        <v>2</v>
      </c>
      <c r="C60" t="s">
        <v>39</v>
      </c>
      <c r="D60" t="s">
        <v>29</v>
      </c>
      <c r="E60" t="s">
        <v>99</v>
      </c>
      <c r="F60" s="2">
        <v>5250</v>
      </c>
      <c r="G60">
        <v>0</v>
      </c>
      <c r="H60" t="s">
        <v>28</v>
      </c>
      <c r="I60" t="s">
        <v>33</v>
      </c>
      <c r="J60">
        <v>11001003</v>
      </c>
      <c r="K60" t="s">
        <v>31</v>
      </c>
      <c r="L60" s="9" t="str">
        <f t="shared" si="0"/>
        <v>60-01-03-39-02-34</v>
      </c>
      <c r="M60" s="7" t="s">
        <v>77</v>
      </c>
      <c r="N60" s="8" t="str">
        <f>IF(D60="ropa, zapateria y hogar","otros",IF(D60="otros","taxi",IF(D60="restaurantes","Alimentacion",IF(D60="hoteles","hospedaje",IF(D60="supermercados","Alimentacion",IF(D60="agencia de viajes","viajes exterior",IF(D60="aerolineas","viajes exterior","incorrecto")))))))</f>
        <v>taxi</v>
      </c>
      <c r="O60" s="6">
        <f>F60</f>
        <v>5250</v>
      </c>
      <c r="P60" s="5"/>
      <c r="Q60" s="6">
        <f t="shared" si="1"/>
        <v>5250</v>
      </c>
    </row>
    <row r="61" spans="1:17" x14ac:dyDescent="0.25">
      <c r="A61" t="s">
        <v>6</v>
      </c>
      <c r="B61" t="s">
        <v>2</v>
      </c>
      <c r="C61" t="s">
        <v>39</v>
      </c>
      <c r="D61" t="s">
        <v>29</v>
      </c>
      <c r="E61" t="s">
        <v>90</v>
      </c>
      <c r="F61" s="2">
        <v>5250</v>
      </c>
      <c r="G61">
        <v>0</v>
      </c>
      <c r="H61" t="s">
        <v>28</v>
      </c>
      <c r="I61" t="s">
        <v>33</v>
      </c>
      <c r="J61">
        <v>11001003</v>
      </c>
      <c r="K61" t="s">
        <v>31</v>
      </c>
      <c r="L61" s="9" t="str">
        <f t="shared" si="0"/>
        <v>60-01-03-39-02-34</v>
      </c>
      <c r="M61" s="7" t="s">
        <v>77</v>
      </c>
      <c r="N61" s="8" t="str">
        <f>IF(D61="ropa, zapateria y hogar","otros",IF(D61="otros","taxi",IF(D61="restaurantes","Alimentacion",IF(D61="hoteles","hospedaje",IF(D61="supermercados","Alimentacion",IF(D61="agencia de viajes","viajes exterior",IF(D61="aerolineas","viajes exterior","incorrecto")))))))</f>
        <v>taxi</v>
      </c>
      <c r="O61" s="6">
        <f>F61</f>
        <v>5250</v>
      </c>
      <c r="P61" s="5"/>
      <c r="Q61" s="6">
        <f t="shared" si="1"/>
        <v>5250</v>
      </c>
    </row>
    <row r="62" spans="1:17" x14ac:dyDescent="0.25">
      <c r="A62" t="s">
        <v>7</v>
      </c>
      <c r="B62" t="s">
        <v>2</v>
      </c>
      <c r="C62" t="s">
        <v>32</v>
      </c>
      <c r="D62" t="s">
        <v>29</v>
      </c>
      <c r="E62" s="1">
        <v>43834</v>
      </c>
      <c r="F62" s="2">
        <v>3100</v>
      </c>
      <c r="G62">
        <v>0</v>
      </c>
      <c r="H62" t="s">
        <v>28</v>
      </c>
      <c r="I62" t="s">
        <v>33</v>
      </c>
      <c r="J62">
        <v>11001003</v>
      </c>
      <c r="K62" t="s">
        <v>90</v>
      </c>
      <c r="L62" s="9" t="str">
        <f t="shared" si="0"/>
        <v>60-01-03-39-02-34</v>
      </c>
      <c r="M62" s="7" t="s">
        <v>77</v>
      </c>
      <c r="N62" s="8" t="str">
        <f>IF(D62="ropa, zapateria y hogar","otros",IF(D62="otros","taxi",IF(D62="restaurantes","Alimentacion",IF(D62="hoteles","hospedaje",IF(D62="supermercados","Alimentacion",IF(D62="agencia de viajes","viajes exterior",IF(D62="aerolineas","viajes exterior","incorrecto")))))))</f>
        <v>taxi</v>
      </c>
      <c r="O62" s="6">
        <f>F62</f>
        <v>3100</v>
      </c>
      <c r="P62" s="5"/>
      <c r="Q62" s="6">
        <f t="shared" si="1"/>
        <v>3100</v>
      </c>
    </row>
    <row r="63" spans="1:17" x14ac:dyDescent="0.25">
      <c r="A63" t="s">
        <v>7</v>
      </c>
      <c r="B63" t="s">
        <v>2</v>
      </c>
      <c r="C63" t="s">
        <v>32</v>
      </c>
      <c r="D63" t="s">
        <v>29</v>
      </c>
      <c r="E63" s="1">
        <v>43834</v>
      </c>
      <c r="F63" s="2">
        <v>3320</v>
      </c>
      <c r="G63">
        <v>0</v>
      </c>
      <c r="H63" t="s">
        <v>28</v>
      </c>
      <c r="I63" t="s">
        <v>33</v>
      </c>
      <c r="J63">
        <v>11001003</v>
      </c>
      <c r="K63" t="s">
        <v>90</v>
      </c>
      <c r="L63" s="9" t="str">
        <f t="shared" si="0"/>
        <v>60-01-03-39-02-34</v>
      </c>
      <c r="M63" s="7" t="s">
        <v>77</v>
      </c>
      <c r="N63" s="8" t="str">
        <f>IF(D63="ropa, zapateria y hogar","otros",IF(D63="otros","taxi",IF(D63="restaurantes","Alimentacion",IF(D63="hoteles","hospedaje",IF(D63="supermercados","Alimentacion",IF(D63="agencia de viajes","viajes exterior",IF(D63="aerolineas","viajes exterior","incorrecto")))))))</f>
        <v>taxi</v>
      </c>
      <c r="O63" s="6">
        <f>F63</f>
        <v>3320</v>
      </c>
      <c r="P63" s="5"/>
      <c r="Q63" s="6">
        <f t="shared" si="1"/>
        <v>3320</v>
      </c>
    </row>
    <row r="64" spans="1:17" x14ac:dyDescent="0.25">
      <c r="A64" t="s">
        <v>7</v>
      </c>
      <c r="B64" t="s">
        <v>2</v>
      </c>
      <c r="C64" t="s">
        <v>32</v>
      </c>
      <c r="D64" t="s">
        <v>29</v>
      </c>
      <c r="E64" s="1">
        <v>43865</v>
      </c>
      <c r="F64" s="2">
        <v>3270</v>
      </c>
      <c r="G64">
        <v>0</v>
      </c>
      <c r="H64" t="s">
        <v>28</v>
      </c>
      <c r="I64" t="s">
        <v>33</v>
      </c>
      <c r="J64">
        <v>11001003</v>
      </c>
      <c r="K64" t="s">
        <v>90</v>
      </c>
      <c r="L64" s="9" t="str">
        <f t="shared" si="0"/>
        <v>60-01-03-39-02-34</v>
      </c>
      <c r="M64" s="7" t="s">
        <v>77</v>
      </c>
      <c r="N64" s="8" t="str">
        <f>IF(D64="ropa, zapateria y hogar","otros",IF(D64="otros","taxi",IF(D64="restaurantes","Alimentacion",IF(D64="hoteles","hospedaje",IF(D64="supermercados","Alimentacion",IF(D64="agencia de viajes","viajes exterior",IF(D64="aerolineas","viajes exterior","incorrecto")))))))</f>
        <v>taxi</v>
      </c>
      <c r="O64" s="6">
        <f>F64</f>
        <v>3270</v>
      </c>
      <c r="P64" s="5"/>
      <c r="Q64" s="6">
        <f t="shared" si="1"/>
        <v>3270</v>
      </c>
    </row>
    <row r="65" spans="1:17" x14ac:dyDescent="0.25">
      <c r="A65" t="s">
        <v>7</v>
      </c>
      <c r="B65" t="s">
        <v>2</v>
      </c>
      <c r="C65" t="s">
        <v>32</v>
      </c>
      <c r="D65" t="s">
        <v>29</v>
      </c>
      <c r="E65" s="1">
        <v>43894</v>
      </c>
      <c r="F65" s="2">
        <v>3470</v>
      </c>
      <c r="G65">
        <v>0</v>
      </c>
      <c r="H65" t="s">
        <v>28</v>
      </c>
      <c r="I65" t="s">
        <v>33</v>
      </c>
      <c r="J65">
        <v>11001003</v>
      </c>
      <c r="K65" t="s">
        <v>90</v>
      </c>
      <c r="L65" s="9" t="str">
        <f t="shared" si="0"/>
        <v>60-01-03-39-02-34</v>
      </c>
      <c r="M65" s="7" t="s">
        <v>77</v>
      </c>
      <c r="N65" s="8" t="str">
        <f>IF(D65="ropa, zapateria y hogar","otros",IF(D65="otros","taxi",IF(D65="restaurantes","Alimentacion",IF(D65="hoteles","hospedaje",IF(D65="supermercados","Alimentacion",IF(D65="agencia de viajes","viajes exterior",IF(D65="aerolineas","viajes exterior","incorrecto")))))))</f>
        <v>taxi</v>
      </c>
      <c r="O65" s="6">
        <f>F65</f>
        <v>3470</v>
      </c>
      <c r="P65" s="5"/>
      <c r="Q65" s="6">
        <f t="shared" si="1"/>
        <v>3470</v>
      </c>
    </row>
    <row r="66" spans="1:17" x14ac:dyDescent="0.25">
      <c r="A66" t="s">
        <v>7</v>
      </c>
      <c r="B66" t="s">
        <v>2</v>
      </c>
      <c r="C66" t="s">
        <v>32</v>
      </c>
      <c r="D66" t="s">
        <v>29</v>
      </c>
      <c r="E66" s="1">
        <v>43986</v>
      </c>
      <c r="F66" s="2">
        <v>3080</v>
      </c>
      <c r="G66">
        <v>0</v>
      </c>
      <c r="H66" t="s">
        <v>28</v>
      </c>
      <c r="I66" t="s">
        <v>33</v>
      </c>
      <c r="J66">
        <v>11001003</v>
      </c>
      <c r="K66" t="s">
        <v>90</v>
      </c>
      <c r="L66" s="9" t="str">
        <f t="shared" si="0"/>
        <v>60-01-03-39-02-34</v>
      </c>
      <c r="M66" s="7" t="s">
        <v>77</v>
      </c>
      <c r="N66" s="8" t="str">
        <f>IF(D66="ropa, zapateria y hogar","otros",IF(D66="otros","taxi",IF(D66="restaurantes","Alimentacion",IF(D66="hoteles","hospedaje",IF(D66="supermercados","Alimentacion",IF(D66="agencia de viajes","viajes exterior",IF(D66="aerolineas","viajes exterior","incorrecto")))))))</f>
        <v>taxi</v>
      </c>
      <c r="O66" s="6">
        <f>F66</f>
        <v>3080</v>
      </c>
      <c r="P66" s="5"/>
      <c r="Q66" s="6">
        <f t="shared" si="1"/>
        <v>3080</v>
      </c>
    </row>
    <row r="67" spans="1:17" x14ac:dyDescent="0.25">
      <c r="A67" t="s">
        <v>7</v>
      </c>
      <c r="B67" t="s">
        <v>2</v>
      </c>
      <c r="C67" t="s">
        <v>32</v>
      </c>
      <c r="D67" t="s">
        <v>29</v>
      </c>
      <c r="E67" s="1">
        <v>43986</v>
      </c>
      <c r="F67" s="2">
        <v>3430</v>
      </c>
      <c r="G67">
        <v>0</v>
      </c>
      <c r="H67" t="s">
        <v>28</v>
      </c>
      <c r="I67" t="s">
        <v>33</v>
      </c>
      <c r="J67">
        <v>11001003</v>
      </c>
      <c r="K67" t="s">
        <v>90</v>
      </c>
      <c r="L67" s="9" t="str">
        <f t="shared" si="0"/>
        <v>60-01-03-39-02-34</v>
      </c>
      <c r="M67" s="7" t="s">
        <v>77</v>
      </c>
      <c r="N67" s="8" t="str">
        <f>IF(D67="ropa, zapateria y hogar","otros",IF(D67="otros","taxi",IF(D67="restaurantes","Alimentacion",IF(D67="hoteles","hospedaje",IF(D67="supermercados","Alimentacion",IF(D67="agencia de viajes","viajes exterior",IF(D67="aerolineas","viajes exterior","incorrecto")))))))</f>
        <v>taxi</v>
      </c>
      <c r="O67" s="6">
        <f>F67</f>
        <v>3430</v>
      </c>
      <c r="P67" s="5"/>
      <c r="Q67" s="6">
        <f t="shared" si="1"/>
        <v>3430</v>
      </c>
    </row>
    <row r="68" spans="1:17" x14ac:dyDescent="0.25">
      <c r="A68" t="s">
        <v>7</v>
      </c>
      <c r="B68" t="s">
        <v>2</v>
      </c>
      <c r="C68" t="s">
        <v>32</v>
      </c>
      <c r="D68" t="s">
        <v>29</v>
      </c>
      <c r="E68" s="1">
        <v>44016</v>
      </c>
      <c r="F68" s="2">
        <v>3280</v>
      </c>
      <c r="G68">
        <v>0</v>
      </c>
      <c r="H68" t="s">
        <v>28</v>
      </c>
      <c r="I68" t="s">
        <v>33</v>
      </c>
      <c r="J68">
        <v>11001003</v>
      </c>
      <c r="K68" t="s">
        <v>90</v>
      </c>
      <c r="L68" s="9" t="str">
        <f t="shared" ref="L68:L131" si="2">IF(D68="Ropa, Zapateria y hogar","60-01-03-39-02-34",IF(D68="otros","60-01-03-39-02-34",IF(D68="restaurantes","60-01-03-39-02-34",IF(D68="hoteles","60-01-03-39-02-34",IF(D68="agencia de viajes","60-01-03-39-01-01",IF(D68="aerolineas","60-01-03-39-01-01",IF(D68="supermercados","60-01-03-39-02-34","incorrecto")))))))</f>
        <v>60-01-03-39-02-34</v>
      </c>
      <c r="M68" s="7" t="s">
        <v>77</v>
      </c>
      <c r="N68" s="8" t="str">
        <f>IF(D68="ropa, zapateria y hogar","otros",IF(D68="otros","taxi",IF(D68="restaurantes","Alimentacion",IF(D68="hoteles","hospedaje",IF(D68="supermercados","Alimentacion",IF(D68="agencia de viajes","viajes exterior",IF(D68="aerolineas","viajes exterior","incorrecto")))))))</f>
        <v>taxi</v>
      </c>
      <c r="O68" s="6">
        <f>F68</f>
        <v>3280</v>
      </c>
      <c r="P68" s="5"/>
      <c r="Q68" s="6">
        <f t="shared" ref="Q68:Q131" si="3">O68+P68</f>
        <v>3280</v>
      </c>
    </row>
    <row r="69" spans="1:17" x14ac:dyDescent="0.25">
      <c r="A69" t="s">
        <v>7</v>
      </c>
      <c r="B69" t="s">
        <v>2</v>
      </c>
      <c r="C69" t="s">
        <v>36</v>
      </c>
      <c r="D69" t="s">
        <v>29</v>
      </c>
      <c r="E69" s="1">
        <v>44047</v>
      </c>
      <c r="F69" s="2">
        <v>3000</v>
      </c>
      <c r="G69">
        <v>0</v>
      </c>
      <c r="H69" t="s">
        <v>28</v>
      </c>
      <c r="I69" t="s">
        <v>33</v>
      </c>
      <c r="J69">
        <v>11001003</v>
      </c>
      <c r="K69" t="s">
        <v>90</v>
      </c>
      <c r="L69" s="9" t="str">
        <f t="shared" si="2"/>
        <v>60-01-03-39-02-34</v>
      </c>
      <c r="M69" s="7" t="s">
        <v>77</v>
      </c>
      <c r="N69" s="8" t="str">
        <f>IF(D69="ropa, zapateria y hogar","otros",IF(D69="otros","taxi",IF(D69="restaurantes","Alimentacion",IF(D69="hoteles","hospedaje",IF(D69="supermercados","Alimentacion",IF(D69="agencia de viajes","viajes exterior",IF(D69="aerolineas","viajes exterior","incorrecto")))))))</f>
        <v>taxi</v>
      </c>
      <c r="O69" s="6">
        <f>F69</f>
        <v>3000</v>
      </c>
      <c r="P69" s="5"/>
      <c r="Q69" s="6">
        <f t="shared" si="3"/>
        <v>3000</v>
      </c>
    </row>
    <row r="70" spans="1:17" x14ac:dyDescent="0.25">
      <c r="A70" t="s">
        <v>7</v>
      </c>
      <c r="B70" t="s">
        <v>2</v>
      </c>
      <c r="C70" t="s">
        <v>32</v>
      </c>
      <c r="D70" t="s">
        <v>29</v>
      </c>
      <c r="E70" s="1">
        <v>44047</v>
      </c>
      <c r="F70" s="2">
        <v>4280</v>
      </c>
      <c r="G70">
        <v>0</v>
      </c>
      <c r="H70" t="s">
        <v>28</v>
      </c>
      <c r="I70" t="s">
        <v>33</v>
      </c>
      <c r="J70">
        <v>11001003</v>
      </c>
      <c r="K70" t="s">
        <v>90</v>
      </c>
      <c r="L70" s="9" t="str">
        <f t="shared" si="2"/>
        <v>60-01-03-39-02-34</v>
      </c>
      <c r="M70" s="7" t="s">
        <v>77</v>
      </c>
      <c r="N70" s="8" t="str">
        <f>IF(D70="ropa, zapateria y hogar","otros",IF(D70="otros","taxi",IF(D70="restaurantes","Alimentacion",IF(D70="hoteles","hospedaje",IF(D70="supermercados","Alimentacion",IF(D70="agencia de viajes","viajes exterior",IF(D70="aerolineas","viajes exterior","incorrecto")))))))</f>
        <v>taxi</v>
      </c>
      <c r="O70" s="6">
        <f>F70</f>
        <v>4280</v>
      </c>
      <c r="P70" s="5"/>
      <c r="Q70" s="6">
        <f t="shared" si="3"/>
        <v>4280</v>
      </c>
    </row>
    <row r="71" spans="1:17" x14ac:dyDescent="0.25">
      <c r="A71" t="s">
        <v>7</v>
      </c>
      <c r="B71" t="s">
        <v>2</v>
      </c>
      <c r="C71" t="s">
        <v>34</v>
      </c>
      <c r="D71" t="s">
        <v>29</v>
      </c>
      <c r="E71" s="1">
        <v>44169</v>
      </c>
      <c r="F71" s="2">
        <v>3220</v>
      </c>
      <c r="G71">
        <v>0</v>
      </c>
      <c r="H71" t="s">
        <v>28</v>
      </c>
      <c r="I71" t="s">
        <v>33</v>
      </c>
      <c r="J71">
        <v>11001003</v>
      </c>
      <c r="K71" t="s">
        <v>90</v>
      </c>
      <c r="L71" s="9" t="str">
        <f t="shared" si="2"/>
        <v>60-01-03-39-02-34</v>
      </c>
      <c r="M71" s="7" t="s">
        <v>77</v>
      </c>
      <c r="N71" s="8" t="str">
        <f>IF(D71="ropa, zapateria y hogar","otros",IF(D71="otros","taxi",IF(D71="restaurantes","Alimentacion",IF(D71="hoteles","hospedaje",IF(D71="supermercados","Alimentacion",IF(D71="agencia de viajes","viajes exterior",IF(D71="aerolineas","viajes exterior","incorrecto")))))))</f>
        <v>taxi</v>
      </c>
      <c r="O71" s="6">
        <f>F71</f>
        <v>3220</v>
      </c>
      <c r="P71" s="5"/>
      <c r="Q71" s="6">
        <f t="shared" si="3"/>
        <v>3220</v>
      </c>
    </row>
    <row r="72" spans="1:17" x14ac:dyDescent="0.25">
      <c r="A72" t="s">
        <v>7</v>
      </c>
      <c r="B72" t="s">
        <v>2</v>
      </c>
      <c r="C72" t="s">
        <v>36</v>
      </c>
      <c r="D72" t="s">
        <v>29</v>
      </c>
      <c r="E72" t="s">
        <v>92</v>
      </c>
      <c r="F72" s="2">
        <v>2610</v>
      </c>
      <c r="G72">
        <v>0</v>
      </c>
      <c r="H72" t="s">
        <v>28</v>
      </c>
      <c r="I72" t="s">
        <v>33</v>
      </c>
      <c r="J72">
        <v>11001003</v>
      </c>
      <c r="K72" t="s">
        <v>90</v>
      </c>
      <c r="L72" s="9" t="str">
        <f t="shared" si="2"/>
        <v>60-01-03-39-02-34</v>
      </c>
      <c r="M72" s="7" t="s">
        <v>77</v>
      </c>
      <c r="N72" s="8" t="str">
        <f>IF(D72="ropa, zapateria y hogar","otros",IF(D72="otros","taxi",IF(D72="restaurantes","Alimentacion",IF(D72="hoteles","hospedaje",IF(D72="supermercados","Alimentacion",IF(D72="agencia de viajes","viajes exterior",IF(D72="aerolineas","viajes exterior","incorrecto")))))))</f>
        <v>taxi</v>
      </c>
      <c r="O72" s="6">
        <f>F72</f>
        <v>2610</v>
      </c>
      <c r="P72" s="5"/>
      <c r="Q72" s="6">
        <f t="shared" si="3"/>
        <v>2610</v>
      </c>
    </row>
    <row r="73" spans="1:17" x14ac:dyDescent="0.25">
      <c r="A73" t="s">
        <v>7</v>
      </c>
      <c r="B73" t="s">
        <v>2</v>
      </c>
      <c r="C73" t="s">
        <v>36</v>
      </c>
      <c r="D73" t="s">
        <v>29</v>
      </c>
      <c r="E73" t="s">
        <v>93</v>
      </c>
      <c r="F73" s="2">
        <v>3110</v>
      </c>
      <c r="G73">
        <v>0</v>
      </c>
      <c r="H73" t="s">
        <v>28</v>
      </c>
      <c r="I73" t="s">
        <v>33</v>
      </c>
      <c r="J73">
        <v>11001003</v>
      </c>
      <c r="K73" t="s">
        <v>90</v>
      </c>
      <c r="L73" s="9" t="str">
        <f t="shared" si="2"/>
        <v>60-01-03-39-02-34</v>
      </c>
      <c r="M73" s="7" t="s">
        <v>77</v>
      </c>
      <c r="N73" s="8" t="str">
        <f>IF(D73="ropa, zapateria y hogar","otros",IF(D73="otros","taxi",IF(D73="restaurantes","Alimentacion",IF(D73="hoteles","hospedaje",IF(D73="supermercados","Alimentacion",IF(D73="agencia de viajes","viajes exterior",IF(D73="aerolineas","viajes exterior","incorrecto")))))))</f>
        <v>taxi</v>
      </c>
      <c r="O73" s="6">
        <f>F73</f>
        <v>3110</v>
      </c>
      <c r="P73" s="5"/>
      <c r="Q73" s="6">
        <f t="shared" si="3"/>
        <v>3110</v>
      </c>
    </row>
    <row r="74" spans="1:17" x14ac:dyDescent="0.25">
      <c r="A74" t="s">
        <v>7</v>
      </c>
      <c r="B74" t="s">
        <v>2</v>
      </c>
      <c r="C74" t="s">
        <v>52</v>
      </c>
      <c r="D74" t="s">
        <v>29</v>
      </c>
      <c r="E74" t="s">
        <v>94</v>
      </c>
      <c r="F74" s="2">
        <v>3480</v>
      </c>
      <c r="G74">
        <v>0</v>
      </c>
      <c r="H74" t="s">
        <v>28</v>
      </c>
      <c r="I74" t="s">
        <v>33</v>
      </c>
      <c r="J74">
        <v>11001003</v>
      </c>
      <c r="K74" t="s">
        <v>90</v>
      </c>
      <c r="L74" s="9" t="str">
        <f t="shared" si="2"/>
        <v>60-01-03-39-02-34</v>
      </c>
      <c r="M74" s="7" t="s">
        <v>77</v>
      </c>
      <c r="N74" s="8" t="str">
        <f>IF(D74="ropa, zapateria y hogar","otros",IF(D74="otros","taxi",IF(D74="restaurantes","Alimentacion",IF(D74="hoteles","hospedaje",IF(D74="supermercados","Alimentacion",IF(D74="agencia de viajes","viajes exterior",IF(D74="aerolineas","viajes exterior","incorrecto")))))))</f>
        <v>taxi</v>
      </c>
      <c r="O74" s="6">
        <f>F74</f>
        <v>3480</v>
      </c>
      <c r="P74" s="5"/>
      <c r="Q74" s="6">
        <f t="shared" si="3"/>
        <v>3480</v>
      </c>
    </row>
    <row r="75" spans="1:17" x14ac:dyDescent="0.25">
      <c r="A75" t="s">
        <v>7</v>
      </c>
      <c r="B75" t="s">
        <v>2</v>
      </c>
      <c r="C75" t="s">
        <v>41</v>
      </c>
      <c r="D75" t="s">
        <v>29</v>
      </c>
      <c r="E75" t="s">
        <v>96</v>
      </c>
      <c r="F75" s="2">
        <v>3570</v>
      </c>
      <c r="G75">
        <v>0</v>
      </c>
      <c r="H75" t="s">
        <v>28</v>
      </c>
      <c r="I75" t="s">
        <v>33</v>
      </c>
      <c r="J75">
        <v>11001003</v>
      </c>
      <c r="K75" t="s">
        <v>90</v>
      </c>
      <c r="L75" s="9" t="str">
        <f t="shared" si="2"/>
        <v>60-01-03-39-02-34</v>
      </c>
      <c r="M75" s="7" t="s">
        <v>77</v>
      </c>
      <c r="N75" s="8" t="str">
        <f>IF(D75="ropa, zapateria y hogar","otros",IF(D75="otros","taxi",IF(D75="restaurantes","Alimentacion",IF(D75="hoteles","hospedaje",IF(D75="supermercados","Alimentacion",IF(D75="agencia de viajes","viajes exterior",IF(D75="aerolineas","viajes exterior","incorrecto")))))))</f>
        <v>taxi</v>
      </c>
      <c r="O75" s="6">
        <f>F75</f>
        <v>3570</v>
      </c>
      <c r="P75" s="5"/>
      <c r="Q75" s="6">
        <f t="shared" si="3"/>
        <v>3570</v>
      </c>
    </row>
    <row r="76" spans="1:17" x14ac:dyDescent="0.25">
      <c r="A76" t="s">
        <v>7</v>
      </c>
      <c r="B76" t="s">
        <v>2</v>
      </c>
      <c r="C76" t="s">
        <v>109</v>
      </c>
      <c r="D76" t="s">
        <v>29</v>
      </c>
      <c r="E76" t="s">
        <v>104</v>
      </c>
      <c r="F76" s="2">
        <v>3030</v>
      </c>
      <c r="G76">
        <v>0</v>
      </c>
      <c r="H76" t="s">
        <v>28</v>
      </c>
      <c r="I76" t="s">
        <v>33</v>
      </c>
      <c r="J76">
        <v>11001003</v>
      </c>
      <c r="K76" t="s">
        <v>90</v>
      </c>
      <c r="L76" s="9" t="str">
        <f t="shared" si="2"/>
        <v>60-01-03-39-02-34</v>
      </c>
      <c r="M76" s="7" t="s">
        <v>77</v>
      </c>
      <c r="N76" s="8" t="str">
        <f>IF(D76="ropa, zapateria y hogar","otros",IF(D76="otros","taxi",IF(D76="restaurantes","Alimentacion",IF(D76="hoteles","hospedaje",IF(D76="supermercados","Alimentacion",IF(D76="agencia de viajes","viajes exterior",IF(D76="aerolineas","viajes exterior","incorrecto")))))))</f>
        <v>taxi</v>
      </c>
      <c r="O76" s="6">
        <f>F76</f>
        <v>3030</v>
      </c>
      <c r="P76" s="5"/>
      <c r="Q76" s="6">
        <f t="shared" si="3"/>
        <v>3030</v>
      </c>
    </row>
    <row r="77" spans="1:17" x14ac:dyDescent="0.25">
      <c r="A77" t="s">
        <v>7</v>
      </c>
      <c r="B77" t="s">
        <v>2</v>
      </c>
      <c r="C77" t="s">
        <v>36</v>
      </c>
      <c r="D77" t="s">
        <v>29</v>
      </c>
      <c r="E77" t="s">
        <v>97</v>
      </c>
      <c r="F77" s="2">
        <v>2960</v>
      </c>
      <c r="G77">
        <v>0</v>
      </c>
      <c r="H77" t="s">
        <v>28</v>
      </c>
      <c r="I77" t="s">
        <v>33</v>
      </c>
      <c r="J77">
        <v>11001003</v>
      </c>
      <c r="K77" t="s">
        <v>90</v>
      </c>
      <c r="L77" s="9" t="str">
        <f t="shared" si="2"/>
        <v>60-01-03-39-02-34</v>
      </c>
      <c r="M77" s="7" t="s">
        <v>77</v>
      </c>
      <c r="N77" s="8" t="str">
        <f>IF(D77="ropa, zapateria y hogar","otros",IF(D77="otros","taxi",IF(D77="restaurantes","Alimentacion",IF(D77="hoteles","hospedaje",IF(D77="supermercados","Alimentacion",IF(D77="agencia de viajes","viajes exterior",IF(D77="aerolineas","viajes exterior","incorrecto")))))))</f>
        <v>taxi</v>
      </c>
      <c r="O77" s="6">
        <f>F77</f>
        <v>2960</v>
      </c>
      <c r="P77" s="5"/>
      <c r="Q77" s="6">
        <f t="shared" si="3"/>
        <v>2960</v>
      </c>
    </row>
    <row r="78" spans="1:17" x14ac:dyDescent="0.25">
      <c r="A78" t="s">
        <v>7</v>
      </c>
      <c r="B78" t="s">
        <v>2</v>
      </c>
      <c r="C78" t="s">
        <v>36</v>
      </c>
      <c r="D78" t="s">
        <v>29</v>
      </c>
      <c r="E78" t="s">
        <v>98</v>
      </c>
      <c r="F78" s="2">
        <v>3400</v>
      </c>
      <c r="G78">
        <v>0</v>
      </c>
      <c r="H78" t="s">
        <v>28</v>
      </c>
      <c r="I78" t="s">
        <v>33</v>
      </c>
      <c r="J78">
        <v>11001003</v>
      </c>
      <c r="K78" t="s">
        <v>90</v>
      </c>
      <c r="L78" s="9" t="str">
        <f t="shared" si="2"/>
        <v>60-01-03-39-02-34</v>
      </c>
      <c r="M78" s="7" t="s">
        <v>77</v>
      </c>
      <c r="N78" s="8" t="str">
        <f>IF(D78="ropa, zapateria y hogar","otros",IF(D78="otros","taxi",IF(D78="restaurantes","Alimentacion",IF(D78="hoteles","hospedaje",IF(D78="supermercados","Alimentacion",IF(D78="agencia de viajes","viajes exterior",IF(D78="aerolineas","viajes exterior","incorrecto")))))))</f>
        <v>taxi</v>
      </c>
      <c r="O78" s="6">
        <f>F78</f>
        <v>3400</v>
      </c>
      <c r="P78" s="5"/>
      <c r="Q78" s="6">
        <f t="shared" si="3"/>
        <v>3400</v>
      </c>
    </row>
    <row r="79" spans="1:17" x14ac:dyDescent="0.25">
      <c r="A79" t="s">
        <v>7</v>
      </c>
      <c r="B79" t="s">
        <v>2</v>
      </c>
      <c r="C79" t="s">
        <v>36</v>
      </c>
      <c r="D79" t="s">
        <v>29</v>
      </c>
      <c r="E79" t="s">
        <v>99</v>
      </c>
      <c r="F79" s="2">
        <v>3480</v>
      </c>
      <c r="G79">
        <v>0</v>
      </c>
      <c r="H79" t="s">
        <v>28</v>
      </c>
      <c r="I79" t="s">
        <v>33</v>
      </c>
      <c r="J79">
        <v>11001003</v>
      </c>
      <c r="K79" t="s">
        <v>31</v>
      </c>
      <c r="L79" s="9" t="str">
        <f t="shared" si="2"/>
        <v>60-01-03-39-02-34</v>
      </c>
      <c r="M79" s="7" t="s">
        <v>77</v>
      </c>
      <c r="N79" s="8" t="str">
        <f>IF(D79="ropa, zapateria y hogar","otros",IF(D79="otros","taxi",IF(D79="restaurantes","Alimentacion",IF(D79="hoteles","hospedaje",IF(D79="supermercados","Alimentacion",IF(D79="agencia de viajes","viajes exterior",IF(D79="aerolineas","viajes exterior","incorrecto")))))))</f>
        <v>taxi</v>
      </c>
      <c r="O79" s="6">
        <f>F79</f>
        <v>3480</v>
      </c>
      <c r="P79" s="5"/>
      <c r="Q79" s="6">
        <f t="shared" si="3"/>
        <v>3480</v>
      </c>
    </row>
    <row r="80" spans="1:17" x14ac:dyDescent="0.25">
      <c r="A80" t="s">
        <v>8</v>
      </c>
      <c r="B80" t="s">
        <v>2</v>
      </c>
      <c r="C80" t="s">
        <v>48</v>
      </c>
      <c r="D80" t="s">
        <v>29</v>
      </c>
      <c r="E80" s="1">
        <v>43834</v>
      </c>
      <c r="F80" s="2">
        <v>6100</v>
      </c>
      <c r="G80">
        <v>0</v>
      </c>
      <c r="H80" t="s">
        <v>28</v>
      </c>
      <c r="I80" t="s">
        <v>53</v>
      </c>
      <c r="J80">
        <v>2001008</v>
      </c>
      <c r="K80" t="s">
        <v>90</v>
      </c>
      <c r="L80" s="9" t="str">
        <f t="shared" si="2"/>
        <v>60-01-03-39-02-34</v>
      </c>
      <c r="M80" s="7" t="s">
        <v>77</v>
      </c>
      <c r="N80" s="8" t="str">
        <f>IF(D80="ropa, zapateria y hogar","otros",IF(D80="otros","taxi",IF(D80="restaurantes","Alimentacion",IF(D80="hoteles","hospedaje",IF(D80="supermercados","Alimentacion",IF(D80="agencia de viajes","viajes exterior",IF(D80="aerolineas","viajes exterior","incorrecto")))))))</f>
        <v>taxi</v>
      </c>
      <c r="O80" s="6">
        <f>F80</f>
        <v>6100</v>
      </c>
      <c r="P80" s="5"/>
      <c r="Q80" s="6">
        <f t="shared" si="3"/>
        <v>6100</v>
      </c>
    </row>
    <row r="81" spans="1:17" x14ac:dyDescent="0.25">
      <c r="A81" t="s">
        <v>8</v>
      </c>
      <c r="B81" t="s">
        <v>2</v>
      </c>
      <c r="C81" t="s">
        <v>48</v>
      </c>
      <c r="D81" t="s">
        <v>29</v>
      </c>
      <c r="E81" s="1">
        <v>43865</v>
      </c>
      <c r="F81" s="2">
        <v>6000</v>
      </c>
      <c r="G81">
        <v>0</v>
      </c>
      <c r="H81" t="s">
        <v>28</v>
      </c>
      <c r="I81" t="s">
        <v>53</v>
      </c>
      <c r="J81">
        <v>2001008</v>
      </c>
      <c r="K81" t="s">
        <v>90</v>
      </c>
      <c r="L81" s="9" t="str">
        <f t="shared" si="2"/>
        <v>60-01-03-39-02-34</v>
      </c>
      <c r="M81" s="7" t="s">
        <v>77</v>
      </c>
      <c r="N81" s="8" t="str">
        <f>IF(D81="ropa, zapateria y hogar","otros",IF(D81="otros","taxi",IF(D81="restaurantes","Alimentacion",IF(D81="hoteles","hospedaje",IF(D81="supermercados","Alimentacion",IF(D81="agencia de viajes","viajes exterior",IF(D81="aerolineas","viajes exterior","incorrecto")))))))</f>
        <v>taxi</v>
      </c>
      <c r="O81" s="6"/>
      <c r="P81" s="6">
        <f>$Q$1*G81</f>
        <v>0</v>
      </c>
      <c r="Q81" s="6">
        <f t="shared" si="3"/>
        <v>0</v>
      </c>
    </row>
    <row r="82" spans="1:17" x14ac:dyDescent="0.25">
      <c r="A82" t="s">
        <v>8</v>
      </c>
      <c r="B82" t="s">
        <v>2</v>
      </c>
      <c r="C82" t="s">
        <v>32</v>
      </c>
      <c r="D82" t="s">
        <v>29</v>
      </c>
      <c r="E82" s="1">
        <v>43894</v>
      </c>
      <c r="F82" s="2">
        <v>6380</v>
      </c>
      <c r="G82">
        <v>0</v>
      </c>
      <c r="H82" t="s">
        <v>28</v>
      </c>
      <c r="I82" t="s">
        <v>53</v>
      </c>
      <c r="J82">
        <v>2001008</v>
      </c>
      <c r="K82" t="s">
        <v>90</v>
      </c>
      <c r="L82" s="9" t="str">
        <f t="shared" si="2"/>
        <v>60-01-03-39-02-34</v>
      </c>
      <c r="M82" s="7" t="s">
        <v>77</v>
      </c>
      <c r="N82" s="8" t="str">
        <f>IF(D82="ropa, zapateria y hogar","otros",IF(D82="otros","taxi",IF(D82="restaurantes","Alimentacion",IF(D82="hoteles","hospedaje",IF(D82="supermercados","Alimentacion",IF(D82="agencia de viajes","viajes exterior",IF(D82="aerolineas","viajes exterior","incorrecto")))))))</f>
        <v>taxi</v>
      </c>
      <c r="O82" s="6"/>
      <c r="P82" s="6">
        <f>$Q$1*G82</f>
        <v>0</v>
      </c>
      <c r="Q82" s="6">
        <f t="shared" si="3"/>
        <v>0</v>
      </c>
    </row>
    <row r="83" spans="1:17" x14ac:dyDescent="0.25">
      <c r="A83" t="s">
        <v>8</v>
      </c>
      <c r="B83" t="s">
        <v>2</v>
      </c>
      <c r="C83" t="s">
        <v>32</v>
      </c>
      <c r="D83" t="s">
        <v>29</v>
      </c>
      <c r="E83" s="1">
        <v>43955</v>
      </c>
      <c r="F83" s="2">
        <v>5750</v>
      </c>
      <c r="G83">
        <v>0</v>
      </c>
      <c r="H83" t="s">
        <v>28</v>
      </c>
      <c r="I83" t="s">
        <v>53</v>
      </c>
      <c r="J83">
        <v>2001008</v>
      </c>
      <c r="K83" t="s">
        <v>90</v>
      </c>
      <c r="L83" s="9" t="str">
        <f t="shared" si="2"/>
        <v>60-01-03-39-02-34</v>
      </c>
      <c r="M83" s="7" t="s">
        <v>77</v>
      </c>
      <c r="N83" s="8" t="str">
        <f>IF(D83="ropa, zapateria y hogar","otros",IF(D83="otros","taxi",IF(D83="restaurantes","Alimentacion",IF(D83="hoteles","hospedaje",IF(D83="supermercados","Alimentacion",IF(D83="agencia de viajes","viajes exterior",IF(D83="aerolineas","viajes exterior","incorrecto")))))))</f>
        <v>taxi</v>
      </c>
      <c r="O83" s="6"/>
      <c r="P83" s="6">
        <f>$Q$1*G83</f>
        <v>0</v>
      </c>
      <c r="Q83" s="6">
        <f t="shared" si="3"/>
        <v>0</v>
      </c>
    </row>
    <row r="84" spans="1:17" x14ac:dyDescent="0.25">
      <c r="A84" t="s">
        <v>8</v>
      </c>
      <c r="B84" t="s">
        <v>2</v>
      </c>
      <c r="C84" t="s">
        <v>50</v>
      </c>
      <c r="D84" t="s">
        <v>29</v>
      </c>
      <c r="E84" s="1">
        <v>43986</v>
      </c>
      <c r="F84" s="2">
        <v>3500</v>
      </c>
      <c r="G84">
        <v>0</v>
      </c>
      <c r="H84" t="s">
        <v>28</v>
      </c>
      <c r="I84" t="s">
        <v>53</v>
      </c>
      <c r="J84">
        <v>2001008</v>
      </c>
      <c r="K84" t="s">
        <v>90</v>
      </c>
      <c r="L84" s="9" t="str">
        <f t="shared" si="2"/>
        <v>60-01-03-39-02-34</v>
      </c>
      <c r="M84" s="7" t="s">
        <v>77</v>
      </c>
      <c r="N84" s="8" t="str">
        <f>IF(D84="ropa, zapateria y hogar","otros",IF(D84="otros","taxi",IF(D84="restaurantes","Alimentacion",IF(D84="hoteles","hospedaje",IF(D84="supermercados","Alimentacion",IF(D84="agencia de viajes","viajes exterior",IF(D84="aerolineas","viajes exterior","incorrecto")))))))</f>
        <v>taxi</v>
      </c>
      <c r="O84" s="6"/>
      <c r="P84" s="6">
        <f>$Q$1*G84</f>
        <v>0</v>
      </c>
      <c r="Q84" s="6">
        <f t="shared" si="3"/>
        <v>0</v>
      </c>
    </row>
    <row r="85" spans="1:17" x14ac:dyDescent="0.25">
      <c r="A85" t="s">
        <v>8</v>
      </c>
      <c r="B85" t="s">
        <v>2</v>
      </c>
      <c r="C85" t="s">
        <v>42</v>
      </c>
      <c r="D85" t="s">
        <v>29</v>
      </c>
      <c r="E85" t="s">
        <v>91</v>
      </c>
      <c r="F85" s="2">
        <v>3640</v>
      </c>
      <c r="G85">
        <v>0</v>
      </c>
      <c r="H85" t="s">
        <v>28</v>
      </c>
      <c r="I85" t="s">
        <v>53</v>
      </c>
      <c r="J85">
        <v>2001008</v>
      </c>
      <c r="K85" t="s">
        <v>90</v>
      </c>
      <c r="L85" s="9" t="str">
        <f t="shared" si="2"/>
        <v>60-01-03-39-02-34</v>
      </c>
      <c r="M85" s="7" t="s">
        <v>77</v>
      </c>
      <c r="N85" s="8" t="str">
        <f>IF(D85="ropa, zapateria y hogar","otros",IF(D85="otros","taxi",IF(D85="restaurantes","Alimentacion",IF(D85="hoteles","hospedaje",IF(D85="supermercados","Alimentacion",IF(D85="agencia de viajes","viajes exterior",IF(D85="aerolineas","viajes exterior","incorrecto")))))))</f>
        <v>taxi</v>
      </c>
      <c r="O85" s="6"/>
      <c r="P85" s="6">
        <f>$Q$1*G85</f>
        <v>0</v>
      </c>
      <c r="Q85" s="6">
        <f t="shared" si="3"/>
        <v>0</v>
      </c>
    </row>
    <row r="86" spans="1:17" x14ac:dyDescent="0.25">
      <c r="A86" t="s">
        <v>8</v>
      </c>
      <c r="B86" t="s">
        <v>2</v>
      </c>
      <c r="C86" t="s">
        <v>39</v>
      </c>
      <c r="D86" t="s">
        <v>29</v>
      </c>
      <c r="E86" t="s">
        <v>103</v>
      </c>
      <c r="F86" s="2">
        <v>3400</v>
      </c>
      <c r="G86">
        <v>0</v>
      </c>
      <c r="H86" t="s">
        <v>28</v>
      </c>
      <c r="I86" t="s">
        <v>53</v>
      </c>
      <c r="J86">
        <v>2001008</v>
      </c>
      <c r="K86" t="s">
        <v>90</v>
      </c>
      <c r="L86" s="9" t="str">
        <f t="shared" si="2"/>
        <v>60-01-03-39-02-34</v>
      </c>
      <c r="M86" s="7" t="s">
        <v>77</v>
      </c>
      <c r="N86" s="8" t="str">
        <f>IF(D86="ropa, zapateria y hogar","otros",IF(D86="otros","taxi",IF(D86="restaurantes","Alimentacion",IF(D86="hoteles","hospedaje",IF(D86="supermercados","Alimentacion",IF(D86="agencia de viajes","viajes exterior",IF(D86="aerolineas","viajes exterior","incorrecto")))))))</f>
        <v>taxi</v>
      </c>
      <c r="O86" s="6"/>
      <c r="P86" s="6">
        <f>$Q$1*G86</f>
        <v>0</v>
      </c>
      <c r="Q86" s="6">
        <f t="shared" si="3"/>
        <v>0</v>
      </c>
    </row>
    <row r="87" spans="1:17" x14ac:dyDescent="0.25">
      <c r="A87" t="s">
        <v>8</v>
      </c>
      <c r="B87" t="s">
        <v>2</v>
      </c>
      <c r="C87" t="s">
        <v>39</v>
      </c>
      <c r="D87" t="s">
        <v>29</v>
      </c>
      <c r="E87" t="s">
        <v>92</v>
      </c>
      <c r="F87" s="2">
        <v>5550</v>
      </c>
      <c r="G87">
        <v>0</v>
      </c>
      <c r="H87" t="s">
        <v>28</v>
      </c>
      <c r="I87" t="s">
        <v>53</v>
      </c>
      <c r="J87">
        <v>2001008</v>
      </c>
      <c r="K87" t="s">
        <v>90</v>
      </c>
      <c r="L87" s="9" t="str">
        <f t="shared" si="2"/>
        <v>60-01-03-39-02-34</v>
      </c>
      <c r="M87" s="7" t="s">
        <v>77</v>
      </c>
      <c r="N87" s="8" t="str">
        <f>IF(D87="ropa, zapateria y hogar","otros",IF(D87="otros","taxi",IF(D87="restaurantes","Alimentacion",IF(D87="hoteles","hospedaje",IF(D87="supermercados","Alimentacion",IF(D87="agencia de viajes","viajes exterior",IF(D87="aerolineas","viajes exterior","incorrecto")))))))</f>
        <v>taxi</v>
      </c>
      <c r="O87" s="6"/>
      <c r="P87" s="6">
        <f>$Q$1*G87</f>
        <v>0</v>
      </c>
      <c r="Q87" s="6">
        <f t="shared" si="3"/>
        <v>0</v>
      </c>
    </row>
    <row r="88" spans="1:17" x14ac:dyDescent="0.25">
      <c r="A88" t="s">
        <v>8</v>
      </c>
      <c r="B88" t="s">
        <v>2</v>
      </c>
      <c r="C88" t="s">
        <v>39</v>
      </c>
      <c r="D88" t="s">
        <v>29</v>
      </c>
      <c r="E88" t="s">
        <v>93</v>
      </c>
      <c r="F88" s="2">
        <v>3300</v>
      </c>
      <c r="G88">
        <v>0</v>
      </c>
      <c r="H88" t="s">
        <v>28</v>
      </c>
      <c r="I88" t="s">
        <v>53</v>
      </c>
      <c r="J88">
        <v>2001008</v>
      </c>
      <c r="K88" t="s">
        <v>90</v>
      </c>
      <c r="L88" s="9" t="str">
        <f t="shared" si="2"/>
        <v>60-01-03-39-02-34</v>
      </c>
      <c r="M88" s="7" t="s">
        <v>77</v>
      </c>
      <c r="N88" s="8" t="str">
        <f>IF(D88="ropa, zapateria y hogar","otros",IF(D88="otros","taxi",IF(D88="restaurantes","Alimentacion",IF(D88="hoteles","hospedaje",IF(D88="supermercados","Alimentacion",IF(D88="agencia de viajes","viajes exterior",IF(D88="aerolineas","viajes exterior","incorrecto")))))))</f>
        <v>taxi</v>
      </c>
      <c r="O88" s="6"/>
      <c r="P88" s="6">
        <f>$Q$1*G88</f>
        <v>0</v>
      </c>
      <c r="Q88" s="6">
        <f t="shared" si="3"/>
        <v>0</v>
      </c>
    </row>
    <row r="89" spans="1:17" x14ac:dyDescent="0.25">
      <c r="A89" t="s">
        <v>8</v>
      </c>
      <c r="B89" t="s">
        <v>2</v>
      </c>
      <c r="C89" t="s">
        <v>56</v>
      </c>
      <c r="D89" t="s">
        <v>29</v>
      </c>
      <c r="E89" t="s">
        <v>94</v>
      </c>
      <c r="F89" s="2">
        <v>3500</v>
      </c>
      <c r="G89">
        <v>0</v>
      </c>
      <c r="H89" t="s">
        <v>28</v>
      </c>
      <c r="I89" t="s">
        <v>53</v>
      </c>
      <c r="J89">
        <v>2001008</v>
      </c>
      <c r="K89" t="s">
        <v>90</v>
      </c>
      <c r="L89" s="9" t="str">
        <f t="shared" si="2"/>
        <v>60-01-03-39-02-34</v>
      </c>
      <c r="M89" s="7" t="s">
        <v>77</v>
      </c>
      <c r="N89" s="8" t="str">
        <f>IF(D89="ropa, zapateria y hogar","otros",IF(D89="otros","taxi",IF(D89="restaurantes","Alimentacion",IF(D89="hoteles","hospedaje",IF(D89="supermercados","Alimentacion",IF(D89="agencia de viajes","viajes exterior",IF(D89="aerolineas","viajes exterior","incorrecto")))))))</f>
        <v>taxi</v>
      </c>
      <c r="O89" s="6"/>
      <c r="P89" s="6">
        <f>$Q$1*G89</f>
        <v>0</v>
      </c>
      <c r="Q89" s="6">
        <f t="shared" si="3"/>
        <v>0</v>
      </c>
    </row>
    <row r="90" spans="1:17" x14ac:dyDescent="0.25">
      <c r="A90" t="s">
        <v>8</v>
      </c>
      <c r="B90" t="s">
        <v>2</v>
      </c>
      <c r="C90" t="s">
        <v>39</v>
      </c>
      <c r="D90" t="s">
        <v>29</v>
      </c>
      <c r="E90" t="s">
        <v>95</v>
      </c>
      <c r="F90" s="2">
        <v>3400</v>
      </c>
      <c r="G90">
        <v>0</v>
      </c>
      <c r="H90" t="s">
        <v>28</v>
      </c>
      <c r="I90" t="s">
        <v>53</v>
      </c>
      <c r="J90">
        <v>2001008</v>
      </c>
      <c r="K90" t="s">
        <v>90</v>
      </c>
      <c r="L90" s="9" t="str">
        <f t="shared" si="2"/>
        <v>60-01-03-39-02-34</v>
      </c>
      <c r="M90" s="7" t="s">
        <v>77</v>
      </c>
      <c r="N90" s="8" t="str">
        <f>IF(D90="ropa, zapateria y hogar","otros",IF(D90="otros","taxi",IF(D90="restaurantes","Alimentacion",IF(D90="hoteles","hospedaje",IF(D90="supermercados","Alimentacion",IF(D90="agencia de viajes","viajes exterior",IF(D90="aerolineas","viajes exterior","incorrecto")))))))</f>
        <v>taxi</v>
      </c>
      <c r="O90" s="6"/>
      <c r="P90" s="6">
        <f>$Q$1*G90</f>
        <v>0</v>
      </c>
      <c r="Q90" s="6">
        <f t="shared" si="3"/>
        <v>0</v>
      </c>
    </row>
    <row r="91" spans="1:17" x14ac:dyDescent="0.25">
      <c r="A91" t="s">
        <v>8</v>
      </c>
      <c r="B91" t="s">
        <v>2</v>
      </c>
      <c r="C91" t="s">
        <v>39</v>
      </c>
      <c r="D91" t="s">
        <v>29</v>
      </c>
      <c r="E91" t="s">
        <v>96</v>
      </c>
      <c r="F91" s="2">
        <v>3400</v>
      </c>
      <c r="G91">
        <v>0</v>
      </c>
      <c r="H91" t="s">
        <v>28</v>
      </c>
      <c r="I91" t="s">
        <v>53</v>
      </c>
      <c r="J91">
        <v>2001008</v>
      </c>
      <c r="K91" t="s">
        <v>90</v>
      </c>
      <c r="L91" s="9" t="str">
        <f t="shared" si="2"/>
        <v>60-01-03-39-02-34</v>
      </c>
      <c r="M91" s="7" t="s">
        <v>77</v>
      </c>
      <c r="N91" s="8" t="str">
        <f>IF(D91="ropa, zapateria y hogar","otros",IF(D91="otros","taxi",IF(D91="restaurantes","Alimentacion",IF(D91="hoteles","hospedaje",IF(D91="supermercados","Alimentacion",IF(D91="agencia de viajes","viajes exterior",IF(D91="aerolineas","viajes exterior","incorrecto")))))))</f>
        <v>taxi</v>
      </c>
      <c r="O91" s="6"/>
      <c r="P91" s="6">
        <f>$Q$1*G91</f>
        <v>0</v>
      </c>
      <c r="Q91" s="6">
        <f t="shared" si="3"/>
        <v>0</v>
      </c>
    </row>
    <row r="92" spans="1:17" x14ac:dyDescent="0.25">
      <c r="A92" t="s">
        <v>8</v>
      </c>
      <c r="B92" t="s">
        <v>2</v>
      </c>
      <c r="C92" t="s">
        <v>39</v>
      </c>
      <c r="D92" t="s">
        <v>29</v>
      </c>
      <c r="E92" t="s">
        <v>104</v>
      </c>
      <c r="F92" s="2">
        <v>5200</v>
      </c>
      <c r="G92">
        <v>0</v>
      </c>
      <c r="H92" t="s">
        <v>28</v>
      </c>
      <c r="I92" t="s">
        <v>53</v>
      </c>
      <c r="J92">
        <v>2001008</v>
      </c>
      <c r="K92" t="s">
        <v>31</v>
      </c>
      <c r="L92" s="9" t="str">
        <f t="shared" si="2"/>
        <v>60-01-03-39-02-34</v>
      </c>
      <c r="M92" s="7" t="s">
        <v>77</v>
      </c>
      <c r="N92" s="8" t="str">
        <f>IF(D92="ropa, zapateria y hogar","otros",IF(D92="otros","taxi",IF(D92="restaurantes","Alimentacion",IF(D92="hoteles","hospedaje",IF(D92="supermercados","Alimentacion",IF(D92="agencia de viajes","viajes exterior",IF(D92="aerolineas","viajes exterior","incorrecto")))))))</f>
        <v>taxi</v>
      </c>
      <c r="O92" s="6">
        <f>F92</f>
        <v>5200</v>
      </c>
      <c r="P92" s="5"/>
      <c r="Q92" s="6">
        <f t="shared" si="3"/>
        <v>5200</v>
      </c>
    </row>
    <row r="93" spans="1:17" x14ac:dyDescent="0.25">
      <c r="A93" t="s">
        <v>8</v>
      </c>
      <c r="B93" t="s">
        <v>2</v>
      </c>
      <c r="C93" t="s">
        <v>107</v>
      </c>
      <c r="D93" t="s">
        <v>29</v>
      </c>
      <c r="E93" t="s">
        <v>97</v>
      </c>
      <c r="F93" s="2">
        <v>3430</v>
      </c>
      <c r="G93">
        <v>0</v>
      </c>
      <c r="H93" t="s">
        <v>28</v>
      </c>
      <c r="I93" t="s">
        <v>53</v>
      </c>
      <c r="J93">
        <v>2001008</v>
      </c>
      <c r="K93" t="s">
        <v>31</v>
      </c>
      <c r="L93" s="9" t="str">
        <f t="shared" si="2"/>
        <v>60-01-03-39-02-34</v>
      </c>
      <c r="M93" s="7" t="s">
        <v>77</v>
      </c>
      <c r="N93" s="8" t="str">
        <f>IF(D93="ropa, zapateria y hogar","otros",IF(D93="otros","taxi",IF(D93="restaurantes","Alimentacion",IF(D93="hoteles","hospedaje",IF(D93="supermercados","Alimentacion",IF(D93="agencia de viajes","viajes exterior",IF(D93="aerolineas","viajes exterior","incorrecto")))))))</f>
        <v>taxi</v>
      </c>
      <c r="O93" s="6"/>
      <c r="P93" s="6">
        <f>$Q$1*G93</f>
        <v>0</v>
      </c>
      <c r="Q93" s="6">
        <f t="shared" si="3"/>
        <v>0</v>
      </c>
    </row>
    <row r="94" spans="1:17" x14ac:dyDescent="0.25">
      <c r="A94" t="s">
        <v>8</v>
      </c>
      <c r="B94" t="s">
        <v>2</v>
      </c>
      <c r="C94" t="s">
        <v>39</v>
      </c>
      <c r="D94" t="s">
        <v>29</v>
      </c>
      <c r="E94" t="s">
        <v>98</v>
      </c>
      <c r="F94" s="2">
        <v>5250</v>
      </c>
      <c r="G94">
        <v>0</v>
      </c>
      <c r="H94" t="s">
        <v>28</v>
      </c>
      <c r="I94" t="s">
        <v>53</v>
      </c>
      <c r="J94">
        <v>2001008</v>
      </c>
      <c r="K94" t="s">
        <v>31</v>
      </c>
      <c r="L94" s="9" t="str">
        <f t="shared" si="2"/>
        <v>60-01-03-39-02-34</v>
      </c>
      <c r="M94" s="7" t="s">
        <v>77</v>
      </c>
      <c r="N94" s="8" t="str">
        <f>IF(D94="ropa, zapateria y hogar","otros",IF(D94="otros","taxi",IF(D94="restaurantes","Alimentacion",IF(D94="hoteles","hospedaje",IF(D94="supermercados","Alimentacion",IF(D94="agencia de viajes","viajes exterior",IF(D94="aerolineas","viajes exterior","incorrecto")))))))</f>
        <v>taxi</v>
      </c>
      <c r="O94" s="6">
        <f>F94</f>
        <v>5250</v>
      </c>
      <c r="P94" s="5"/>
      <c r="Q94" s="6">
        <f t="shared" si="3"/>
        <v>5250</v>
      </c>
    </row>
    <row r="95" spans="1:17" x14ac:dyDescent="0.25">
      <c r="A95" t="s">
        <v>8</v>
      </c>
      <c r="B95" t="s">
        <v>2</v>
      </c>
      <c r="C95" t="s">
        <v>39</v>
      </c>
      <c r="D95" t="s">
        <v>29</v>
      </c>
      <c r="E95" t="s">
        <v>99</v>
      </c>
      <c r="F95" s="2">
        <v>5150</v>
      </c>
      <c r="G95">
        <v>0</v>
      </c>
      <c r="H95" t="s">
        <v>28</v>
      </c>
      <c r="I95" t="s">
        <v>53</v>
      </c>
      <c r="J95">
        <v>2001008</v>
      </c>
      <c r="K95" t="s">
        <v>31</v>
      </c>
      <c r="L95" s="9" t="str">
        <f t="shared" si="2"/>
        <v>60-01-03-39-02-34</v>
      </c>
      <c r="M95" s="7" t="s">
        <v>77</v>
      </c>
      <c r="N95" s="8" t="str">
        <f>IF(D95="ropa, zapateria y hogar","otros",IF(D95="otros","taxi",IF(D95="restaurantes","Alimentacion",IF(D95="hoteles","hospedaje",IF(D95="supermercados","Alimentacion",IF(D95="agencia de viajes","viajes exterior",IF(D95="aerolineas","viajes exterior","incorrecto")))))))</f>
        <v>taxi</v>
      </c>
      <c r="O95" s="6">
        <f>F95</f>
        <v>5150</v>
      </c>
      <c r="P95" s="5"/>
      <c r="Q95" s="6">
        <f t="shared" si="3"/>
        <v>5150</v>
      </c>
    </row>
    <row r="96" spans="1:17" x14ac:dyDescent="0.25">
      <c r="A96" t="s">
        <v>8</v>
      </c>
      <c r="B96" t="s">
        <v>2</v>
      </c>
      <c r="C96" t="s">
        <v>39</v>
      </c>
      <c r="D96" t="s">
        <v>29</v>
      </c>
      <c r="E96" t="s">
        <v>90</v>
      </c>
      <c r="F96" s="2">
        <v>3300</v>
      </c>
      <c r="G96">
        <v>0</v>
      </c>
      <c r="H96" t="s">
        <v>28</v>
      </c>
      <c r="I96" t="s">
        <v>53</v>
      </c>
      <c r="J96">
        <v>2001008</v>
      </c>
      <c r="K96" t="s">
        <v>31</v>
      </c>
      <c r="L96" s="9" t="str">
        <f t="shared" si="2"/>
        <v>60-01-03-39-02-34</v>
      </c>
      <c r="M96" s="7" t="s">
        <v>77</v>
      </c>
      <c r="N96" s="8" t="str">
        <f>IF(D96="ropa, zapateria y hogar","otros",IF(D96="otros","taxi",IF(D96="restaurantes","Alimentacion",IF(D96="hoteles","hospedaje",IF(D96="supermercados","Alimentacion",IF(D96="agencia de viajes","viajes exterior",IF(D96="aerolineas","viajes exterior","incorrecto")))))))</f>
        <v>taxi</v>
      </c>
      <c r="O96" s="6">
        <f>F96</f>
        <v>3300</v>
      </c>
      <c r="P96" s="5"/>
      <c r="Q96" s="6">
        <f t="shared" si="3"/>
        <v>3300</v>
      </c>
    </row>
    <row r="97" spans="1:17" x14ac:dyDescent="0.25">
      <c r="A97" t="s">
        <v>9</v>
      </c>
      <c r="B97" t="s">
        <v>2</v>
      </c>
      <c r="C97" t="s">
        <v>39</v>
      </c>
      <c r="D97" t="s">
        <v>29</v>
      </c>
      <c r="E97" s="1">
        <v>43834</v>
      </c>
      <c r="F97" s="2">
        <v>1500</v>
      </c>
      <c r="G97">
        <v>0</v>
      </c>
      <c r="H97" t="s">
        <v>28</v>
      </c>
      <c r="I97" t="s">
        <v>33</v>
      </c>
      <c r="J97">
        <v>11001003</v>
      </c>
      <c r="K97" t="s">
        <v>90</v>
      </c>
      <c r="L97" s="9" t="str">
        <f t="shared" si="2"/>
        <v>60-01-03-39-02-34</v>
      </c>
      <c r="M97" s="7" t="s">
        <v>77</v>
      </c>
      <c r="N97" s="8" t="str">
        <f>IF(D97="ropa, zapateria y hogar","otros",IF(D97="otros","taxi",IF(D97="restaurantes","Alimentacion",IF(D97="hoteles","hospedaje",IF(D97="supermercados","Alimentacion",IF(D97="agencia de viajes","viajes exterior",IF(D97="aerolineas","viajes exterior","incorrecto")))))))</f>
        <v>taxi</v>
      </c>
      <c r="O97" s="6">
        <f>F97</f>
        <v>1500</v>
      </c>
      <c r="P97" s="5"/>
      <c r="Q97" s="6">
        <f t="shared" si="3"/>
        <v>1500</v>
      </c>
    </row>
    <row r="98" spans="1:17" x14ac:dyDescent="0.25">
      <c r="A98" t="s">
        <v>9</v>
      </c>
      <c r="B98" t="s">
        <v>2</v>
      </c>
      <c r="C98" t="s">
        <v>39</v>
      </c>
      <c r="D98" t="s">
        <v>29</v>
      </c>
      <c r="E98" s="1">
        <v>43865</v>
      </c>
      <c r="F98" s="2">
        <v>1500</v>
      </c>
      <c r="G98">
        <v>0</v>
      </c>
      <c r="H98" t="s">
        <v>28</v>
      </c>
      <c r="I98" t="s">
        <v>33</v>
      </c>
      <c r="J98">
        <v>11001003</v>
      </c>
      <c r="K98" t="s">
        <v>90</v>
      </c>
      <c r="L98" s="9" t="str">
        <f t="shared" si="2"/>
        <v>60-01-03-39-02-34</v>
      </c>
      <c r="M98" s="7" t="s">
        <v>77</v>
      </c>
      <c r="N98" s="8" t="str">
        <f>IF(D98="ropa, zapateria y hogar","otros",IF(D98="otros","taxi",IF(D98="restaurantes","Alimentacion",IF(D98="hoteles","hospedaje",IF(D98="supermercados","Alimentacion",IF(D98="agencia de viajes","viajes exterior",IF(D98="aerolineas","viajes exterior","incorrecto")))))))</f>
        <v>taxi</v>
      </c>
      <c r="O98" s="6">
        <f>F98</f>
        <v>1500</v>
      </c>
      <c r="P98" s="5"/>
      <c r="Q98" s="6">
        <f t="shared" si="3"/>
        <v>1500</v>
      </c>
    </row>
    <row r="99" spans="1:17" x14ac:dyDescent="0.25">
      <c r="A99" t="s">
        <v>9</v>
      </c>
      <c r="B99" t="s">
        <v>2</v>
      </c>
      <c r="C99" t="s">
        <v>39</v>
      </c>
      <c r="D99" t="s">
        <v>29</v>
      </c>
      <c r="E99" s="1">
        <v>43894</v>
      </c>
      <c r="F99" s="2">
        <v>1500</v>
      </c>
      <c r="G99">
        <v>0</v>
      </c>
      <c r="H99" t="s">
        <v>28</v>
      </c>
      <c r="I99" t="s">
        <v>33</v>
      </c>
      <c r="J99">
        <v>11001003</v>
      </c>
      <c r="K99" t="s">
        <v>90</v>
      </c>
      <c r="L99" s="9" t="str">
        <f t="shared" si="2"/>
        <v>60-01-03-39-02-34</v>
      </c>
      <c r="M99" s="7" t="s">
        <v>77</v>
      </c>
      <c r="N99" s="8" t="str">
        <f>IF(D99="ropa, zapateria y hogar","otros",IF(D99="otros","taxi",IF(D99="restaurantes","Alimentacion",IF(D99="hoteles","hospedaje",IF(D99="supermercados","Alimentacion",IF(D99="agencia de viajes","viajes exterior",IF(D99="aerolineas","viajes exterior","incorrecto")))))))</f>
        <v>taxi</v>
      </c>
      <c r="O99" s="6"/>
      <c r="P99" s="6">
        <f>$Q$1*G99</f>
        <v>0</v>
      </c>
      <c r="Q99" s="6">
        <f t="shared" si="3"/>
        <v>0</v>
      </c>
    </row>
    <row r="100" spans="1:17" x14ac:dyDescent="0.25">
      <c r="A100" t="s">
        <v>9</v>
      </c>
      <c r="B100" t="s">
        <v>2</v>
      </c>
      <c r="C100" t="s">
        <v>39</v>
      </c>
      <c r="D100" t="s">
        <v>29</v>
      </c>
      <c r="E100" s="1">
        <v>43955</v>
      </c>
      <c r="F100" s="2">
        <v>1500</v>
      </c>
      <c r="G100">
        <v>0</v>
      </c>
      <c r="H100" t="s">
        <v>28</v>
      </c>
      <c r="I100" t="s">
        <v>33</v>
      </c>
      <c r="J100">
        <v>11001003</v>
      </c>
      <c r="K100" t="s">
        <v>90</v>
      </c>
      <c r="L100" s="9" t="str">
        <f t="shared" si="2"/>
        <v>60-01-03-39-02-34</v>
      </c>
      <c r="M100" s="7" t="s">
        <v>77</v>
      </c>
      <c r="N100" s="8" t="str">
        <f>IF(D100="ropa, zapateria y hogar","otros",IF(D100="otros","taxi",IF(D100="restaurantes","Alimentacion",IF(D100="hoteles","hospedaje",IF(D100="supermercados","Alimentacion",IF(D100="agencia de viajes","viajes exterior",IF(D100="aerolineas","viajes exterior","incorrecto")))))))</f>
        <v>taxi</v>
      </c>
      <c r="O100" s="6"/>
      <c r="P100" s="6">
        <f>$Q$1*G100</f>
        <v>0</v>
      </c>
      <c r="Q100" s="6">
        <f t="shared" si="3"/>
        <v>0</v>
      </c>
    </row>
    <row r="101" spans="1:17" x14ac:dyDescent="0.25">
      <c r="A101" t="s">
        <v>9</v>
      </c>
      <c r="B101" t="s">
        <v>2</v>
      </c>
      <c r="C101" t="s">
        <v>39</v>
      </c>
      <c r="D101" t="s">
        <v>29</v>
      </c>
      <c r="E101" s="1">
        <v>43986</v>
      </c>
      <c r="F101" s="2">
        <v>1500</v>
      </c>
      <c r="G101">
        <v>0</v>
      </c>
      <c r="H101" t="s">
        <v>28</v>
      </c>
      <c r="I101" t="s">
        <v>33</v>
      </c>
      <c r="J101">
        <v>11001003</v>
      </c>
      <c r="K101" t="s">
        <v>90</v>
      </c>
      <c r="L101" s="9" t="str">
        <f t="shared" si="2"/>
        <v>60-01-03-39-02-34</v>
      </c>
      <c r="M101" s="7" t="s">
        <v>77</v>
      </c>
      <c r="N101" s="8" t="str">
        <f>IF(D101="ropa, zapateria y hogar","otros",IF(D101="otros","taxi",IF(D101="restaurantes","Alimentacion",IF(D101="hoteles","hospedaje",IF(D101="supermercados","Alimentacion",IF(D101="agencia de viajes","viajes exterior",IF(D101="aerolineas","viajes exterior","incorrecto")))))))</f>
        <v>taxi</v>
      </c>
      <c r="O101" s="6"/>
      <c r="P101" s="6">
        <f>$Q$1*G101</f>
        <v>0</v>
      </c>
      <c r="Q101" s="6">
        <f t="shared" si="3"/>
        <v>0</v>
      </c>
    </row>
    <row r="102" spans="1:17" x14ac:dyDescent="0.25">
      <c r="A102" t="s">
        <v>9</v>
      </c>
      <c r="B102" t="s">
        <v>2</v>
      </c>
      <c r="C102" t="s">
        <v>39</v>
      </c>
      <c r="D102" t="s">
        <v>29</v>
      </c>
      <c r="E102" s="1">
        <v>44016</v>
      </c>
      <c r="F102" s="2">
        <v>1650</v>
      </c>
      <c r="G102">
        <v>0</v>
      </c>
      <c r="H102" t="s">
        <v>28</v>
      </c>
      <c r="I102" t="s">
        <v>33</v>
      </c>
      <c r="J102">
        <v>11001003</v>
      </c>
      <c r="K102" t="s">
        <v>90</v>
      </c>
      <c r="L102" s="9" t="str">
        <f t="shared" si="2"/>
        <v>60-01-03-39-02-34</v>
      </c>
      <c r="M102" s="7" t="s">
        <v>77</v>
      </c>
      <c r="N102" s="8" t="str">
        <f>IF(D102="ropa, zapateria y hogar","otros",IF(D102="otros","taxi",IF(D102="restaurantes","Alimentacion",IF(D102="hoteles","hospedaje",IF(D102="supermercados","Alimentacion",IF(D102="agencia de viajes","viajes exterior",IF(D102="aerolineas","viajes exterior","incorrecto")))))))</f>
        <v>taxi</v>
      </c>
      <c r="O102" s="6"/>
      <c r="P102" s="6">
        <f>$Q$1*G102</f>
        <v>0</v>
      </c>
      <c r="Q102" s="6">
        <f t="shared" si="3"/>
        <v>0</v>
      </c>
    </row>
    <row r="103" spans="1:17" x14ac:dyDescent="0.25">
      <c r="A103" t="s">
        <v>9</v>
      </c>
      <c r="B103" t="s">
        <v>2</v>
      </c>
      <c r="C103" t="s">
        <v>39</v>
      </c>
      <c r="D103" t="s">
        <v>29</v>
      </c>
      <c r="E103" s="1">
        <v>44047</v>
      </c>
      <c r="F103" s="2">
        <v>1800</v>
      </c>
      <c r="G103">
        <v>0</v>
      </c>
      <c r="H103" t="s">
        <v>28</v>
      </c>
      <c r="I103" t="s">
        <v>33</v>
      </c>
      <c r="J103">
        <v>11001003</v>
      </c>
      <c r="K103" t="s">
        <v>90</v>
      </c>
      <c r="L103" s="9" t="str">
        <f t="shared" si="2"/>
        <v>60-01-03-39-02-34</v>
      </c>
      <c r="M103" s="7" t="s">
        <v>77</v>
      </c>
      <c r="N103" s="8" t="str">
        <f>IF(D103="ropa, zapateria y hogar","otros",IF(D103="otros","taxi",IF(D103="restaurantes","Alimentacion",IF(D103="hoteles","hospedaje",IF(D103="supermercados","Alimentacion",IF(D103="agencia de viajes","viajes exterior",IF(D103="aerolineas","viajes exterior","incorrecto")))))))</f>
        <v>taxi</v>
      </c>
      <c r="O103" s="6"/>
      <c r="P103" s="6">
        <f>$Q$1*G103</f>
        <v>0</v>
      </c>
      <c r="Q103" s="6">
        <f t="shared" si="3"/>
        <v>0</v>
      </c>
    </row>
    <row r="104" spans="1:17" x14ac:dyDescent="0.25">
      <c r="A104" t="s">
        <v>9</v>
      </c>
      <c r="B104" t="s">
        <v>2</v>
      </c>
      <c r="C104" t="s">
        <v>40</v>
      </c>
      <c r="D104" t="s">
        <v>29</v>
      </c>
      <c r="E104" s="1">
        <v>44169</v>
      </c>
      <c r="F104">
        <v>730</v>
      </c>
      <c r="G104">
        <v>0</v>
      </c>
      <c r="H104" t="s">
        <v>28</v>
      </c>
      <c r="I104" t="s">
        <v>33</v>
      </c>
      <c r="J104">
        <v>11001003</v>
      </c>
      <c r="K104" t="s">
        <v>90</v>
      </c>
      <c r="L104" s="9" t="str">
        <f t="shared" si="2"/>
        <v>60-01-03-39-02-34</v>
      </c>
      <c r="M104" s="7" t="s">
        <v>77</v>
      </c>
      <c r="N104" s="8" t="str">
        <f>IF(D104="ropa, zapateria y hogar","otros",IF(D104="otros","taxi",IF(D104="restaurantes","Alimentacion",IF(D104="hoteles","hospedaje",IF(D104="supermercados","Alimentacion",IF(D104="agencia de viajes","viajes exterior",IF(D104="aerolineas","viajes exterior","incorrecto")))))))</f>
        <v>taxi</v>
      </c>
      <c r="O104" s="6"/>
      <c r="P104" s="6">
        <f>$Q$1*G104</f>
        <v>0</v>
      </c>
      <c r="Q104" s="6">
        <f t="shared" si="3"/>
        <v>0</v>
      </c>
    </row>
    <row r="105" spans="1:17" x14ac:dyDescent="0.25">
      <c r="A105" t="s">
        <v>9</v>
      </c>
      <c r="B105" t="s">
        <v>2</v>
      </c>
      <c r="C105" t="s">
        <v>55</v>
      </c>
      <c r="D105" t="s">
        <v>29</v>
      </c>
      <c r="E105" t="s">
        <v>100</v>
      </c>
      <c r="F105" s="2">
        <v>1900</v>
      </c>
      <c r="G105">
        <v>0</v>
      </c>
      <c r="H105" t="s">
        <v>28</v>
      </c>
      <c r="I105" t="s">
        <v>33</v>
      </c>
      <c r="J105">
        <v>11001003</v>
      </c>
      <c r="K105" t="s">
        <v>90</v>
      </c>
      <c r="L105" s="9" t="str">
        <f t="shared" si="2"/>
        <v>60-01-03-39-02-34</v>
      </c>
      <c r="M105" s="7" t="s">
        <v>77</v>
      </c>
      <c r="N105" s="8" t="str">
        <f>IF(D105="ropa, zapateria y hogar","otros",IF(D105="otros","taxi",IF(D105="restaurantes","Alimentacion",IF(D105="hoteles","hospedaje",IF(D105="supermercados","Alimentacion",IF(D105="agencia de viajes","viajes exterior",IF(D105="aerolineas","viajes exterior","incorrecto")))))))</f>
        <v>taxi</v>
      </c>
      <c r="O105" s="6"/>
      <c r="P105" s="6">
        <f>$Q$1*G105</f>
        <v>0</v>
      </c>
      <c r="Q105" s="6">
        <f t="shared" si="3"/>
        <v>0</v>
      </c>
    </row>
    <row r="106" spans="1:17" x14ac:dyDescent="0.25">
      <c r="A106" t="s">
        <v>9</v>
      </c>
      <c r="B106" t="s">
        <v>2</v>
      </c>
      <c r="C106" t="s">
        <v>42</v>
      </c>
      <c r="D106" t="s">
        <v>29</v>
      </c>
      <c r="E106" t="s">
        <v>100</v>
      </c>
      <c r="F106" s="2">
        <v>1630</v>
      </c>
      <c r="G106">
        <v>0</v>
      </c>
      <c r="H106" t="s">
        <v>28</v>
      </c>
      <c r="I106" t="s">
        <v>33</v>
      </c>
      <c r="J106">
        <v>11001003</v>
      </c>
      <c r="K106" t="s">
        <v>90</v>
      </c>
      <c r="L106" s="9" t="str">
        <f t="shared" si="2"/>
        <v>60-01-03-39-02-34</v>
      </c>
      <c r="M106" s="7" t="s">
        <v>77</v>
      </c>
      <c r="N106" s="8" t="str">
        <f>IF(D106="ropa, zapateria y hogar","otros",IF(D106="otros","taxi",IF(D106="restaurantes","Alimentacion",IF(D106="hoteles","hospedaje",IF(D106="supermercados","Alimentacion",IF(D106="agencia de viajes","viajes exterior",IF(D106="aerolineas","viajes exterior","incorrecto")))))))</f>
        <v>taxi</v>
      </c>
      <c r="O106" s="6">
        <f>F106</f>
        <v>1630</v>
      </c>
      <c r="P106" s="5"/>
      <c r="Q106" s="6">
        <f t="shared" si="3"/>
        <v>1630</v>
      </c>
    </row>
    <row r="107" spans="1:17" x14ac:dyDescent="0.25">
      <c r="A107" t="s">
        <v>9</v>
      </c>
      <c r="B107" t="s">
        <v>2</v>
      </c>
      <c r="C107" t="s">
        <v>56</v>
      </c>
      <c r="D107" t="s">
        <v>29</v>
      </c>
      <c r="E107" t="s">
        <v>101</v>
      </c>
      <c r="F107" s="2">
        <v>1800</v>
      </c>
      <c r="G107">
        <v>0</v>
      </c>
      <c r="H107" t="s">
        <v>28</v>
      </c>
      <c r="I107" t="s">
        <v>33</v>
      </c>
      <c r="J107">
        <v>11001003</v>
      </c>
      <c r="K107" t="s">
        <v>90</v>
      </c>
      <c r="L107" s="9" t="str">
        <f t="shared" si="2"/>
        <v>60-01-03-39-02-34</v>
      </c>
      <c r="M107" s="7" t="s">
        <v>77</v>
      </c>
      <c r="N107" s="8" t="str">
        <f>IF(D107="ropa, zapateria y hogar","otros",IF(D107="otros","taxi",IF(D107="restaurantes","Alimentacion",IF(D107="hoteles","hospedaje",IF(D107="supermercados","Alimentacion",IF(D107="agencia de viajes","viajes exterior",IF(D107="aerolineas","viajes exterior","incorrecto")))))))</f>
        <v>taxi</v>
      </c>
      <c r="O107" s="6"/>
      <c r="P107" s="6">
        <f>$Q$1*G107</f>
        <v>0</v>
      </c>
      <c r="Q107" s="6">
        <f t="shared" si="3"/>
        <v>0</v>
      </c>
    </row>
    <row r="108" spans="1:17" x14ac:dyDescent="0.25">
      <c r="A108" t="s">
        <v>9</v>
      </c>
      <c r="B108" t="s">
        <v>2</v>
      </c>
      <c r="C108" t="s">
        <v>40</v>
      </c>
      <c r="D108" t="s">
        <v>29</v>
      </c>
      <c r="E108" t="s">
        <v>91</v>
      </c>
      <c r="F108" s="2">
        <v>1900</v>
      </c>
      <c r="G108">
        <v>0</v>
      </c>
      <c r="H108" t="s">
        <v>28</v>
      </c>
      <c r="I108" t="s">
        <v>33</v>
      </c>
      <c r="J108">
        <v>11001003</v>
      </c>
      <c r="K108" t="s">
        <v>90</v>
      </c>
      <c r="L108" s="9" t="str">
        <f t="shared" si="2"/>
        <v>60-01-03-39-02-34</v>
      </c>
      <c r="M108" s="7" t="s">
        <v>77</v>
      </c>
      <c r="N108" s="8" t="str">
        <f>IF(D108="ropa, zapateria y hogar","otros",IF(D108="otros","taxi",IF(D108="restaurantes","Alimentacion",IF(D108="hoteles","hospedaje",IF(D108="supermercados","Alimentacion",IF(D108="agencia de viajes","viajes exterior",IF(D108="aerolineas","viajes exterior","incorrecto")))))))</f>
        <v>taxi</v>
      </c>
      <c r="O108" s="6">
        <f>F108</f>
        <v>1900</v>
      </c>
      <c r="P108" s="5"/>
      <c r="Q108" s="6">
        <f t="shared" si="3"/>
        <v>1900</v>
      </c>
    </row>
    <row r="109" spans="1:17" x14ac:dyDescent="0.25">
      <c r="A109" t="s">
        <v>9</v>
      </c>
      <c r="B109" t="s">
        <v>2</v>
      </c>
      <c r="C109" t="s">
        <v>39</v>
      </c>
      <c r="D109" t="s">
        <v>29</v>
      </c>
      <c r="E109" t="s">
        <v>102</v>
      </c>
      <c r="F109" s="2">
        <v>1700</v>
      </c>
      <c r="G109">
        <v>0</v>
      </c>
      <c r="H109" t="s">
        <v>28</v>
      </c>
      <c r="I109" t="s">
        <v>33</v>
      </c>
      <c r="J109">
        <v>11001003</v>
      </c>
      <c r="K109" t="s">
        <v>90</v>
      </c>
      <c r="L109" s="9" t="str">
        <f t="shared" si="2"/>
        <v>60-01-03-39-02-34</v>
      </c>
      <c r="M109" s="7" t="s">
        <v>77</v>
      </c>
      <c r="N109" s="8" t="str">
        <f>IF(D109="ropa, zapateria y hogar","otros",IF(D109="otros","taxi",IF(D109="restaurantes","Alimentacion",IF(D109="hoteles","hospedaje",IF(D109="supermercados","Alimentacion",IF(D109="agencia de viajes","viajes exterior",IF(D109="aerolineas","viajes exterior","incorrecto")))))))</f>
        <v>taxi</v>
      </c>
      <c r="O109" s="6">
        <f>F109</f>
        <v>1700</v>
      </c>
      <c r="P109" s="5"/>
      <c r="Q109" s="6">
        <f t="shared" si="3"/>
        <v>1700</v>
      </c>
    </row>
    <row r="110" spans="1:17" x14ac:dyDescent="0.25">
      <c r="A110" t="s">
        <v>9</v>
      </c>
      <c r="B110" t="s">
        <v>2</v>
      </c>
      <c r="C110" t="s">
        <v>49</v>
      </c>
      <c r="D110" t="s">
        <v>29</v>
      </c>
      <c r="E110" t="s">
        <v>103</v>
      </c>
      <c r="F110" s="2">
        <v>1650</v>
      </c>
      <c r="G110">
        <v>0</v>
      </c>
      <c r="H110" t="s">
        <v>28</v>
      </c>
      <c r="I110" t="s">
        <v>33</v>
      </c>
      <c r="J110">
        <v>11001003</v>
      </c>
      <c r="K110" t="s">
        <v>90</v>
      </c>
      <c r="L110" s="9" t="str">
        <f t="shared" si="2"/>
        <v>60-01-03-39-02-34</v>
      </c>
      <c r="M110" s="7" t="s">
        <v>77</v>
      </c>
      <c r="N110" s="8" t="str">
        <f>IF(D110="ropa, zapateria y hogar","otros",IF(D110="otros","taxi",IF(D110="restaurantes","Alimentacion",IF(D110="hoteles","hospedaje",IF(D110="supermercados","Alimentacion",IF(D110="agencia de viajes","viajes exterior",IF(D110="aerolineas","viajes exterior","incorrecto")))))))</f>
        <v>taxi</v>
      </c>
      <c r="O110" s="6">
        <f>F110</f>
        <v>1650</v>
      </c>
      <c r="P110" s="5"/>
      <c r="Q110" s="6">
        <f t="shared" si="3"/>
        <v>1650</v>
      </c>
    </row>
    <row r="111" spans="1:17" x14ac:dyDescent="0.25">
      <c r="A111" t="s">
        <v>9</v>
      </c>
      <c r="B111" t="s">
        <v>2</v>
      </c>
      <c r="C111" t="s">
        <v>110</v>
      </c>
      <c r="D111" t="s">
        <v>29</v>
      </c>
      <c r="E111" t="s">
        <v>92</v>
      </c>
      <c r="F111" s="2">
        <v>1800</v>
      </c>
      <c r="G111">
        <v>0</v>
      </c>
      <c r="H111" t="s">
        <v>28</v>
      </c>
      <c r="I111" t="s">
        <v>33</v>
      </c>
      <c r="J111">
        <v>11001003</v>
      </c>
      <c r="K111" t="s">
        <v>90</v>
      </c>
      <c r="L111" s="9" t="str">
        <f t="shared" si="2"/>
        <v>60-01-03-39-02-34</v>
      </c>
      <c r="M111" s="7" t="s">
        <v>77</v>
      </c>
      <c r="N111" s="8" t="str">
        <f>IF(D111="ropa, zapateria y hogar","otros",IF(D111="otros","taxi",IF(D111="restaurantes","Alimentacion",IF(D111="hoteles","hospedaje",IF(D111="supermercados","Alimentacion",IF(D111="agencia de viajes","viajes exterior",IF(D111="aerolineas","viajes exterior","incorrecto")))))))</f>
        <v>taxi</v>
      </c>
      <c r="O111" s="6">
        <f>F111</f>
        <v>1800</v>
      </c>
      <c r="P111" s="5"/>
      <c r="Q111" s="6">
        <f t="shared" si="3"/>
        <v>1800</v>
      </c>
    </row>
    <row r="112" spans="1:17" x14ac:dyDescent="0.25">
      <c r="A112" t="s">
        <v>9</v>
      </c>
      <c r="B112" t="s">
        <v>2</v>
      </c>
      <c r="C112" t="s">
        <v>39</v>
      </c>
      <c r="D112" t="s">
        <v>29</v>
      </c>
      <c r="E112" t="s">
        <v>93</v>
      </c>
      <c r="F112" s="2">
        <v>1700</v>
      </c>
      <c r="G112">
        <v>0</v>
      </c>
      <c r="H112" t="s">
        <v>28</v>
      </c>
      <c r="I112" t="s">
        <v>33</v>
      </c>
      <c r="J112">
        <v>11001003</v>
      </c>
      <c r="K112" t="s">
        <v>90</v>
      </c>
      <c r="L112" s="9" t="str">
        <f t="shared" si="2"/>
        <v>60-01-03-39-02-34</v>
      </c>
      <c r="M112" s="7" t="s">
        <v>77</v>
      </c>
      <c r="N112" s="8" t="str">
        <f>IF(D112="ropa, zapateria y hogar","otros",IF(D112="otros","taxi",IF(D112="restaurantes","Alimentacion",IF(D112="hoteles","hospedaje",IF(D112="supermercados","Alimentacion",IF(D112="agencia de viajes","viajes exterior",IF(D112="aerolineas","viajes exterior","incorrecto")))))))</f>
        <v>taxi</v>
      </c>
      <c r="O112" s="6">
        <f>F112</f>
        <v>1700</v>
      </c>
      <c r="P112" s="5"/>
      <c r="Q112" s="6">
        <f t="shared" si="3"/>
        <v>1700</v>
      </c>
    </row>
    <row r="113" spans="1:17" x14ac:dyDescent="0.25">
      <c r="A113" t="s">
        <v>9</v>
      </c>
      <c r="B113" t="s">
        <v>2</v>
      </c>
      <c r="C113" t="s">
        <v>37</v>
      </c>
      <c r="D113" t="s">
        <v>29</v>
      </c>
      <c r="E113" t="s">
        <v>94</v>
      </c>
      <c r="F113" s="2">
        <v>1850</v>
      </c>
      <c r="G113">
        <v>0</v>
      </c>
      <c r="H113" t="s">
        <v>28</v>
      </c>
      <c r="I113" t="s">
        <v>33</v>
      </c>
      <c r="J113">
        <v>11001003</v>
      </c>
      <c r="K113" t="s">
        <v>90</v>
      </c>
      <c r="L113" s="9" t="str">
        <f t="shared" si="2"/>
        <v>60-01-03-39-02-34</v>
      </c>
      <c r="M113" s="7" t="s">
        <v>77</v>
      </c>
      <c r="N113" s="8" t="str">
        <f>IF(D113="ropa, zapateria y hogar","otros",IF(D113="otros","taxi",IF(D113="restaurantes","Alimentacion",IF(D113="hoteles","hospedaje",IF(D113="supermercados","Alimentacion",IF(D113="agencia de viajes","viajes exterior",IF(D113="aerolineas","viajes exterior","incorrecto")))))))</f>
        <v>taxi</v>
      </c>
      <c r="O113" s="6">
        <f>F113</f>
        <v>1850</v>
      </c>
      <c r="P113" s="5"/>
      <c r="Q113" s="6">
        <f t="shared" si="3"/>
        <v>1850</v>
      </c>
    </row>
    <row r="114" spans="1:17" x14ac:dyDescent="0.25">
      <c r="A114" t="s">
        <v>9</v>
      </c>
      <c r="B114" t="s">
        <v>2</v>
      </c>
      <c r="C114" t="s">
        <v>111</v>
      </c>
      <c r="D114" t="s">
        <v>29</v>
      </c>
      <c r="E114" t="s">
        <v>95</v>
      </c>
      <c r="F114" s="2">
        <v>2100</v>
      </c>
      <c r="G114">
        <v>0</v>
      </c>
      <c r="H114" t="s">
        <v>28</v>
      </c>
      <c r="I114" t="s">
        <v>33</v>
      </c>
      <c r="J114">
        <v>11001003</v>
      </c>
      <c r="K114" t="s">
        <v>90</v>
      </c>
      <c r="L114" s="9" t="str">
        <f t="shared" si="2"/>
        <v>60-01-03-39-02-34</v>
      </c>
      <c r="M114" s="7" t="s">
        <v>77</v>
      </c>
      <c r="N114" s="8" t="str">
        <f>IF(D114="ropa, zapateria y hogar","otros",IF(D114="otros","taxi",IF(D114="restaurantes","Alimentacion",IF(D114="hoteles","hospedaje",IF(D114="supermercados","Alimentacion",IF(D114="agencia de viajes","viajes exterior",IF(D114="aerolineas","viajes exterior","incorrecto")))))))</f>
        <v>taxi</v>
      </c>
      <c r="O114" s="6"/>
      <c r="P114" s="6">
        <f>$Q$1*G114</f>
        <v>0</v>
      </c>
      <c r="Q114" s="6">
        <f t="shared" si="3"/>
        <v>0</v>
      </c>
    </row>
    <row r="115" spans="1:17" x14ac:dyDescent="0.25">
      <c r="A115" t="s">
        <v>9</v>
      </c>
      <c r="B115" t="s">
        <v>2</v>
      </c>
      <c r="C115" t="s">
        <v>42</v>
      </c>
      <c r="D115" t="s">
        <v>29</v>
      </c>
      <c r="E115" t="s">
        <v>104</v>
      </c>
      <c r="F115" s="2">
        <v>1790</v>
      </c>
      <c r="G115">
        <v>0</v>
      </c>
      <c r="H115" t="s">
        <v>28</v>
      </c>
      <c r="I115" t="s">
        <v>33</v>
      </c>
      <c r="J115">
        <v>11001003</v>
      </c>
      <c r="K115" t="s">
        <v>90</v>
      </c>
      <c r="L115" s="9" t="str">
        <f t="shared" si="2"/>
        <v>60-01-03-39-02-34</v>
      </c>
      <c r="M115" s="7" t="s">
        <v>77</v>
      </c>
      <c r="N115" s="8" t="str">
        <f>IF(D115="ropa, zapateria y hogar","otros",IF(D115="otros","taxi",IF(D115="restaurantes","Alimentacion",IF(D115="hoteles","hospedaje",IF(D115="supermercados","Alimentacion",IF(D115="agencia de viajes","viajes exterior",IF(D115="aerolineas","viajes exterior","incorrecto")))))))</f>
        <v>taxi</v>
      </c>
      <c r="O115" s="6"/>
      <c r="P115" s="6">
        <f>$Q$1*G115</f>
        <v>0</v>
      </c>
      <c r="Q115" s="6">
        <f t="shared" si="3"/>
        <v>0</v>
      </c>
    </row>
    <row r="116" spans="1:17" x14ac:dyDescent="0.25">
      <c r="A116" t="s">
        <v>9</v>
      </c>
      <c r="B116" t="s">
        <v>2</v>
      </c>
      <c r="C116" t="s">
        <v>107</v>
      </c>
      <c r="D116" t="s">
        <v>29</v>
      </c>
      <c r="E116" t="s">
        <v>97</v>
      </c>
      <c r="F116" s="2">
        <v>1800</v>
      </c>
      <c r="G116">
        <v>0</v>
      </c>
      <c r="H116" t="s">
        <v>28</v>
      </c>
      <c r="I116" t="s">
        <v>33</v>
      </c>
      <c r="J116">
        <v>11001003</v>
      </c>
      <c r="K116" t="s">
        <v>31</v>
      </c>
      <c r="L116" s="9" t="str">
        <f t="shared" si="2"/>
        <v>60-01-03-39-02-34</v>
      </c>
      <c r="M116" s="7" t="s">
        <v>77</v>
      </c>
      <c r="N116" s="8" t="str">
        <f>IF(D116="ropa, zapateria y hogar","otros",IF(D116="otros","taxi",IF(D116="restaurantes","Alimentacion",IF(D116="hoteles","hospedaje",IF(D116="supermercados","Alimentacion",IF(D116="agencia de viajes","viajes exterior",IF(D116="aerolineas","viajes exterior","incorrecto")))))))</f>
        <v>taxi</v>
      </c>
      <c r="O116" s="6"/>
      <c r="P116" s="6">
        <f>$Q$1*G116</f>
        <v>0</v>
      </c>
      <c r="Q116" s="6">
        <f t="shared" si="3"/>
        <v>0</v>
      </c>
    </row>
    <row r="117" spans="1:17" x14ac:dyDescent="0.25">
      <c r="A117" t="s">
        <v>9</v>
      </c>
      <c r="B117" t="s">
        <v>2</v>
      </c>
      <c r="C117" t="s">
        <v>54</v>
      </c>
      <c r="D117" t="s">
        <v>29</v>
      </c>
      <c r="E117" t="s">
        <v>98</v>
      </c>
      <c r="F117" s="2">
        <v>1800</v>
      </c>
      <c r="G117">
        <v>0</v>
      </c>
      <c r="H117" t="s">
        <v>28</v>
      </c>
      <c r="I117" t="s">
        <v>33</v>
      </c>
      <c r="J117">
        <v>11001003</v>
      </c>
      <c r="K117" t="s">
        <v>31</v>
      </c>
      <c r="L117" s="9" t="str">
        <f t="shared" si="2"/>
        <v>60-01-03-39-02-34</v>
      </c>
      <c r="M117" s="7" t="s">
        <v>77</v>
      </c>
      <c r="N117" s="8" t="str">
        <f>IF(D117="ropa, zapateria y hogar","otros",IF(D117="otros","taxi",IF(D117="restaurantes","Alimentacion",IF(D117="hoteles","hospedaje",IF(D117="supermercados","Alimentacion",IF(D117="agencia de viajes","viajes exterior",IF(D117="aerolineas","viajes exterior","incorrecto")))))))</f>
        <v>taxi</v>
      </c>
      <c r="O117" s="6">
        <f>F117</f>
        <v>1800</v>
      </c>
      <c r="P117" s="5"/>
      <c r="Q117" s="6">
        <f t="shared" si="3"/>
        <v>1800</v>
      </c>
    </row>
    <row r="118" spans="1:17" x14ac:dyDescent="0.25">
      <c r="A118" t="s">
        <v>9</v>
      </c>
      <c r="B118" t="s">
        <v>2</v>
      </c>
      <c r="C118" t="s">
        <v>39</v>
      </c>
      <c r="D118" t="s">
        <v>29</v>
      </c>
      <c r="E118" t="s">
        <v>90</v>
      </c>
      <c r="F118" s="2">
        <v>1700</v>
      </c>
      <c r="G118">
        <v>0</v>
      </c>
      <c r="H118" t="s">
        <v>28</v>
      </c>
      <c r="I118" t="s">
        <v>33</v>
      </c>
      <c r="J118">
        <v>11001003</v>
      </c>
      <c r="K118" t="s">
        <v>31</v>
      </c>
      <c r="L118" s="9" t="str">
        <f t="shared" si="2"/>
        <v>60-01-03-39-02-34</v>
      </c>
      <c r="M118" s="7" t="s">
        <v>77</v>
      </c>
      <c r="N118" s="8" t="str">
        <f>IF(D118="ropa, zapateria y hogar","otros",IF(D118="otros","taxi",IF(D118="restaurantes","Alimentacion",IF(D118="hoteles","hospedaje",IF(D118="supermercados","Alimentacion",IF(D118="agencia de viajes","viajes exterior",IF(D118="aerolineas","viajes exterior","incorrecto")))))))</f>
        <v>taxi</v>
      </c>
      <c r="O118" s="6">
        <f>F118</f>
        <v>1700</v>
      </c>
      <c r="P118" s="5"/>
      <c r="Q118" s="6">
        <f t="shared" si="3"/>
        <v>1700</v>
      </c>
    </row>
    <row r="119" spans="1:17" x14ac:dyDescent="0.25">
      <c r="A119" t="s">
        <v>10</v>
      </c>
      <c r="B119" t="s">
        <v>2</v>
      </c>
      <c r="C119" t="s">
        <v>47</v>
      </c>
      <c r="D119" t="s">
        <v>29</v>
      </c>
      <c r="E119" s="1">
        <v>43955</v>
      </c>
      <c r="F119">
        <v>0</v>
      </c>
      <c r="G119">
        <v>1.07</v>
      </c>
      <c r="H119" t="s">
        <v>28</v>
      </c>
      <c r="I119" t="s">
        <v>33</v>
      </c>
      <c r="J119">
        <v>11001003</v>
      </c>
      <c r="K119" t="s">
        <v>90</v>
      </c>
      <c r="L119" s="9" t="str">
        <f t="shared" si="2"/>
        <v>60-01-03-39-02-34</v>
      </c>
      <c r="M119" s="7" t="s">
        <v>77</v>
      </c>
      <c r="N119" s="8" t="str">
        <f>IF(D119="ropa, zapateria y hogar","otros",IF(D119="otros","taxi",IF(D119="restaurantes","Alimentacion",IF(D119="hoteles","hospedaje",IF(D119="supermercados","Alimentacion",IF(D119="agencia de viajes","viajes exterior",IF(D119="aerolineas","viajes exterior","incorrecto")))))))</f>
        <v>taxi</v>
      </c>
      <c r="O119" s="6">
        <f>F119</f>
        <v>0</v>
      </c>
      <c r="P119" s="5"/>
      <c r="Q119" s="6">
        <f t="shared" si="3"/>
        <v>0</v>
      </c>
    </row>
    <row r="120" spans="1:17" x14ac:dyDescent="0.25">
      <c r="A120" t="s">
        <v>10</v>
      </c>
      <c r="B120" t="s">
        <v>2</v>
      </c>
      <c r="C120" t="s">
        <v>49</v>
      </c>
      <c r="D120" t="s">
        <v>29</v>
      </c>
      <c r="E120" s="1">
        <v>43986</v>
      </c>
      <c r="F120" s="2">
        <v>7970</v>
      </c>
      <c r="G120">
        <v>0</v>
      </c>
      <c r="H120" t="s">
        <v>28</v>
      </c>
      <c r="I120" t="s">
        <v>33</v>
      </c>
      <c r="J120">
        <v>11001003</v>
      </c>
      <c r="K120" t="s">
        <v>90</v>
      </c>
      <c r="L120" s="9" t="str">
        <f t="shared" si="2"/>
        <v>60-01-03-39-02-34</v>
      </c>
      <c r="M120" s="7" t="s">
        <v>77</v>
      </c>
      <c r="N120" s="8" t="str">
        <f>IF(D120="ropa, zapateria y hogar","otros",IF(D120="otros","taxi",IF(D120="restaurantes","Alimentacion",IF(D120="hoteles","hospedaje",IF(D120="supermercados","Alimentacion",IF(D120="agencia de viajes","viajes exterior",IF(D120="aerolineas","viajes exterior","incorrecto")))))))</f>
        <v>taxi</v>
      </c>
      <c r="O120" s="6">
        <f>F120</f>
        <v>7970</v>
      </c>
      <c r="P120" s="5"/>
      <c r="Q120" s="6">
        <f t="shared" si="3"/>
        <v>7970</v>
      </c>
    </row>
    <row r="121" spans="1:17" x14ac:dyDescent="0.25">
      <c r="A121" t="s">
        <v>11</v>
      </c>
      <c r="B121" t="s">
        <v>2</v>
      </c>
      <c r="C121" t="s">
        <v>39</v>
      </c>
      <c r="D121" t="s">
        <v>29</v>
      </c>
      <c r="E121" s="1">
        <v>43834</v>
      </c>
      <c r="F121" s="2">
        <v>6080</v>
      </c>
      <c r="G121">
        <v>0</v>
      </c>
      <c r="H121" t="s">
        <v>28</v>
      </c>
      <c r="I121" t="s">
        <v>33</v>
      </c>
      <c r="J121">
        <v>11001003</v>
      </c>
      <c r="K121" t="s">
        <v>90</v>
      </c>
      <c r="L121" s="9" t="str">
        <f t="shared" si="2"/>
        <v>60-01-03-39-02-34</v>
      </c>
      <c r="M121" s="7" t="s">
        <v>77</v>
      </c>
      <c r="N121" s="8" t="str">
        <f>IF(D121="ropa, zapateria y hogar","otros",IF(D121="otros","taxi",IF(D121="restaurantes","Alimentacion",IF(D121="hoteles","hospedaje",IF(D121="supermercados","Alimentacion",IF(D121="agencia de viajes","viajes exterior",IF(D121="aerolineas","viajes exterior","incorrecto")))))))</f>
        <v>taxi</v>
      </c>
      <c r="O121" s="6">
        <f>F121</f>
        <v>6080</v>
      </c>
      <c r="P121" s="5"/>
      <c r="Q121" s="6">
        <f t="shared" si="3"/>
        <v>6080</v>
      </c>
    </row>
    <row r="122" spans="1:17" x14ac:dyDescent="0.25">
      <c r="A122" t="s">
        <v>11</v>
      </c>
      <c r="B122" t="s">
        <v>2</v>
      </c>
      <c r="C122" t="s">
        <v>39</v>
      </c>
      <c r="D122" t="s">
        <v>29</v>
      </c>
      <c r="E122" s="1">
        <v>43865</v>
      </c>
      <c r="F122" s="2">
        <v>7000</v>
      </c>
      <c r="G122">
        <v>0</v>
      </c>
      <c r="H122" t="s">
        <v>28</v>
      </c>
      <c r="I122" t="s">
        <v>33</v>
      </c>
      <c r="J122">
        <v>11001003</v>
      </c>
      <c r="K122" t="s">
        <v>90</v>
      </c>
      <c r="L122" s="9" t="str">
        <f t="shared" si="2"/>
        <v>60-01-03-39-02-34</v>
      </c>
      <c r="M122" s="7" t="s">
        <v>77</v>
      </c>
      <c r="N122" s="8" t="str">
        <f>IF(D122="ropa, zapateria y hogar","otros",IF(D122="otros","taxi",IF(D122="restaurantes","Alimentacion",IF(D122="hoteles","hospedaje",IF(D122="supermercados","Alimentacion",IF(D122="agencia de viajes","viajes exterior",IF(D122="aerolineas","viajes exterior","incorrecto")))))))</f>
        <v>taxi</v>
      </c>
      <c r="O122" s="6">
        <f>F122</f>
        <v>7000</v>
      </c>
      <c r="P122" s="5"/>
      <c r="Q122" s="6">
        <f t="shared" si="3"/>
        <v>7000</v>
      </c>
    </row>
    <row r="123" spans="1:17" x14ac:dyDescent="0.25">
      <c r="A123" t="s">
        <v>11</v>
      </c>
      <c r="B123" t="s">
        <v>2</v>
      </c>
      <c r="C123" t="s">
        <v>39</v>
      </c>
      <c r="D123" t="s">
        <v>29</v>
      </c>
      <c r="E123" s="1">
        <v>43894</v>
      </c>
      <c r="F123" s="2">
        <v>6010</v>
      </c>
      <c r="G123">
        <v>0</v>
      </c>
      <c r="H123" t="s">
        <v>28</v>
      </c>
      <c r="I123" t="s">
        <v>33</v>
      </c>
      <c r="J123">
        <v>11001003</v>
      </c>
      <c r="K123" t="s">
        <v>90</v>
      </c>
      <c r="L123" s="9" t="str">
        <f t="shared" si="2"/>
        <v>60-01-03-39-02-34</v>
      </c>
      <c r="M123" s="7" t="s">
        <v>77</v>
      </c>
      <c r="N123" s="8" t="str">
        <f>IF(D123="ropa, zapateria y hogar","otros",IF(D123="otros","taxi",IF(D123="restaurantes","Alimentacion",IF(D123="hoteles","hospedaje",IF(D123="supermercados","Alimentacion",IF(D123="agencia de viajes","viajes exterior",IF(D123="aerolineas","viajes exterior","incorrecto")))))))</f>
        <v>taxi</v>
      </c>
      <c r="O123" s="6">
        <f>F123</f>
        <v>6010</v>
      </c>
      <c r="P123" s="5"/>
      <c r="Q123" s="6">
        <f t="shared" si="3"/>
        <v>6010</v>
      </c>
    </row>
    <row r="124" spans="1:17" x14ac:dyDescent="0.25">
      <c r="A124" t="s">
        <v>11</v>
      </c>
      <c r="B124" t="s">
        <v>2</v>
      </c>
      <c r="C124" t="s">
        <v>39</v>
      </c>
      <c r="D124" t="s">
        <v>29</v>
      </c>
      <c r="E124" s="1">
        <v>43986</v>
      </c>
      <c r="F124" s="2">
        <v>7300</v>
      </c>
      <c r="G124">
        <v>0</v>
      </c>
      <c r="H124" t="s">
        <v>28</v>
      </c>
      <c r="I124" t="s">
        <v>33</v>
      </c>
      <c r="J124">
        <v>11001003</v>
      </c>
      <c r="K124" t="s">
        <v>90</v>
      </c>
      <c r="L124" s="9" t="str">
        <f t="shared" si="2"/>
        <v>60-01-03-39-02-34</v>
      </c>
      <c r="M124" s="7" t="s">
        <v>77</v>
      </c>
      <c r="N124" s="8" t="str">
        <f>IF(D124="ropa, zapateria y hogar","otros",IF(D124="otros","taxi",IF(D124="restaurantes","Alimentacion",IF(D124="hoteles","hospedaje",IF(D124="supermercados","Alimentacion",IF(D124="agencia de viajes","viajes exterior",IF(D124="aerolineas","viajes exterior","incorrecto")))))))</f>
        <v>taxi</v>
      </c>
      <c r="O124" s="6">
        <f>F124</f>
        <v>7300</v>
      </c>
      <c r="P124" s="5"/>
      <c r="Q124" s="6">
        <f t="shared" si="3"/>
        <v>7300</v>
      </c>
    </row>
    <row r="125" spans="1:17" x14ac:dyDescent="0.25">
      <c r="A125" t="s">
        <v>11</v>
      </c>
      <c r="B125" t="s">
        <v>2</v>
      </c>
      <c r="C125" t="s">
        <v>39</v>
      </c>
      <c r="D125" t="s">
        <v>29</v>
      </c>
      <c r="E125" s="1">
        <v>44016</v>
      </c>
      <c r="F125" s="2">
        <v>7200</v>
      </c>
      <c r="G125">
        <v>0</v>
      </c>
      <c r="H125" t="s">
        <v>28</v>
      </c>
      <c r="I125" t="s">
        <v>33</v>
      </c>
      <c r="J125">
        <v>11001003</v>
      </c>
      <c r="K125" t="s">
        <v>90</v>
      </c>
      <c r="L125" s="9" t="str">
        <f t="shared" si="2"/>
        <v>60-01-03-39-02-34</v>
      </c>
      <c r="M125" s="7" t="s">
        <v>77</v>
      </c>
      <c r="N125" s="8" t="str">
        <f>IF(D125="ropa, zapateria y hogar","otros",IF(D125="otros","taxi",IF(D125="restaurantes","Alimentacion",IF(D125="hoteles","hospedaje",IF(D125="supermercados","Alimentacion",IF(D125="agencia de viajes","viajes exterior",IF(D125="aerolineas","viajes exterior","incorrecto")))))))</f>
        <v>taxi</v>
      </c>
      <c r="O125" s="6">
        <f>F125</f>
        <v>7200</v>
      </c>
      <c r="P125" s="5"/>
      <c r="Q125" s="6">
        <f t="shared" si="3"/>
        <v>7200</v>
      </c>
    </row>
    <row r="126" spans="1:17" x14ac:dyDescent="0.25">
      <c r="A126" t="s">
        <v>11</v>
      </c>
      <c r="B126" t="s">
        <v>2</v>
      </c>
      <c r="C126" t="s">
        <v>57</v>
      </c>
      <c r="D126" t="s">
        <v>29</v>
      </c>
      <c r="E126" s="1">
        <v>44047</v>
      </c>
      <c r="F126" s="2">
        <v>6700</v>
      </c>
      <c r="G126">
        <v>0</v>
      </c>
      <c r="H126" t="s">
        <v>28</v>
      </c>
      <c r="I126" t="s">
        <v>33</v>
      </c>
      <c r="J126">
        <v>11001003</v>
      </c>
      <c r="K126" t="s">
        <v>90</v>
      </c>
      <c r="L126" s="9" t="str">
        <f t="shared" si="2"/>
        <v>60-01-03-39-02-34</v>
      </c>
      <c r="M126" s="7" t="s">
        <v>77</v>
      </c>
      <c r="N126" s="8" t="str">
        <f>IF(D126="ropa, zapateria y hogar","otros",IF(D126="otros","taxi",IF(D126="restaurantes","Alimentacion",IF(D126="hoteles","hospedaje",IF(D126="supermercados","Alimentacion",IF(D126="agencia de viajes","viajes exterior",IF(D126="aerolineas","viajes exterior","incorrecto")))))))</f>
        <v>taxi</v>
      </c>
      <c r="O126" s="6">
        <f>F126</f>
        <v>6700</v>
      </c>
      <c r="P126" s="5"/>
      <c r="Q126" s="6">
        <f t="shared" si="3"/>
        <v>6700</v>
      </c>
    </row>
    <row r="127" spans="1:17" x14ac:dyDescent="0.25">
      <c r="A127" t="s">
        <v>11</v>
      </c>
      <c r="B127" t="s">
        <v>2</v>
      </c>
      <c r="C127" t="s">
        <v>39</v>
      </c>
      <c r="D127" t="s">
        <v>29</v>
      </c>
      <c r="E127" s="1">
        <v>44047</v>
      </c>
      <c r="F127" s="2">
        <v>7100</v>
      </c>
      <c r="G127">
        <v>0</v>
      </c>
      <c r="H127" t="s">
        <v>28</v>
      </c>
      <c r="I127" t="s">
        <v>33</v>
      </c>
      <c r="J127">
        <v>11001003</v>
      </c>
      <c r="K127" t="s">
        <v>90</v>
      </c>
      <c r="L127" s="9" t="str">
        <f t="shared" si="2"/>
        <v>60-01-03-39-02-34</v>
      </c>
      <c r="M127" s="7" t="s">
        <v>77</v>
      </c>
      <c r="N127" s="8" t="str">
        <f>IF(D127="ropa, zapateria y hogar","otros",IF(D127="otros","taxi",IF(D127="restaurantes","Alimentacion",IF(D127="hoteles","hospedaje",IF(D127="supermercados","Alimentacion",IF(D127="agencia de viajes","viajes exterior",IF(D127="aerolineas","viajes exterior","incorrecto")))))))</f>
        <v>taxi</v>
      </c>
      <c r="O127" s="6">
        <f>F127</f>
        <v>7100</v>
      </c>
      <c r="P127" s="5"/>
      <c r="Q127" s="6">
        <f t="shared" si="3"/>
        <v>7100</v>
      </c>
    </row>
    <row r="128" spans="1:17" x14ac:dyDescent="0.25">
      <c r="A128" t="s">
        <v>11</v>
      </c>
      <c r="B128" t="s">
        <v>2</v>
      </c>
      <c r="C128" t="s">
        <v>42</v>
      </c>
      <c r="D128" t="s">
        <v>29</v>
      </c>
      <c r="E128" t="s">
        <v>100</v>
      </c>
      <c r="F128" s="2">
        <v>4260</v>
      </c>
      <c r="G128">
        <v>0</v>
      </c>
      <c r="H128" t="s">
        <v>28</v>
      </c>
      <c r="I128" t="s">
        <v>33</v>
      </c>
      <c r="J128">
        <v>11001003</v>
      </c>
      <c r="K128" t="s">
        <v>90</v>
      </c>
      <c r="L128" s="9" t="str">
        <f t="shared" si="2"/>
        <v>60-01-03-39-02-34</v>
      </c>
      <c r="M128" s="7" t="s">
        <v>77</v>
      </c>
      <c r="N128" s="8" t="str">
        <f>IF(D128="ropa, zapateria y hogar","otros",IF(D128="otros","taxi",IF(D128="restaurantes","Alimentacion",IF(D128="hoteles","hospedaje",IF(D128="supermercados","Alimentacion",IF(D128="agencia de viajes","viajes exterior",IF(D128="aerolineas","viajes exterior","incorrecto")))))))</f>
        <v>taxi</v>
      </c>
      <c r="O128" s="6">
        <f>F128</f>
        <v>4260</v>
      </c>
      <c r="P128" s="5"/>
      <c r="Q128" s="6">
        <f t="shared" si="3"/>
        <v>4260</v>
      </c>
    </row>
    <row r="129" spans="1:17" x14ac:dyDescent="0.25">
      <c r="A129" t="s">
        <v>11</v>
      </c>
      <c r="B129" t="s">
        <v>2</v>
      </c>
      <c r="C129" t="s">
        <v>54</v>
      </c>
      <c r="D129" t="s">
        <v>29</v>
      </c>
      <c r="E129" t="s">
        <v>101</v>
      </c>
      <c r="F129" s="2">
        <v>7100</v>
      </c>
      <c r="G129">
        <v>0</v>
      </c>
      <c r="H129" t="s">
        <v>28</v>
      </c>
      <c r="I129" t="s">
        <v>33</v>
      </c>
      <c r="J129">
        <v>11001003</v>
      </c>
      <c r="K129" t="s">
        <v>90</v>
      </c>
      <c r="L129" s="9" t="str">
        <f t="shared" si="2"/>
        <v>60-01-03-39-02-34</v>
      </c>
      <c r="M129" s="7" t="s">
        <v>77</v>
      </c>
      <c r="N129" s="8" t="str">
        <f>IF(D129="ropa, zapateria y hogar","otros",IF(D129="otros","taxi",IF(D129="restaurantes","Alimentacion",IF(D129="hoteles","hospedaje",IF(D129="supermercados","Alimentacion",IF(D129="agencia de viajes","viajes exterior",IF(D129="aerolineas","viajes exterior","incorrecto")))))))</f>
        <v>taxi</v>
      </c>
      <c r="O129" s="6">
        <f>F129</f>
        <v>7100</v>
      </c>
      <c r="P129" s="5"/>
      <c r="Q129" s="6">
        <f t="shared" si="3"/>
        <v>7100</v>
      </c>
    </row>
    <row r="130" spans="1:17" x14ac:dyDescent="0.25">
      <c r="A130" t="s">
        <v>11</v>
      </c>
      <c r="B130" t="s">
        <v>2</v>
      </c>
      <c r="C130" t="s">
        <v>39</v>
      </c>
      <c r="D130" t="s">
        <v>29</v>
      </c>
      <c r="E130" t="s">
        <v>91</v>
      </c>
      <c r="F130" s="2">
        <v>6000</v>
      </c>
      <c r="G130">
        <v>0</v>
      </c>
      <c r="H130" t="s">
        <v>28</v>
      </c>
      <c r="I130" t="s">
        <v>33</v>
      </c>
      <c r="J130">
        <v>11001003</v>
      </c>
      <c r="K130" t="s">
        <v>90</v>
      </c>
      <c r="L130" s="9" t="str">
        <f t="shared" si="2"/>
        <v>60-01-03-39-02-34</v>
      </c>
      <c r="M130" s="7" t="s">
        <v>77</v>
      </c>
      <c r="N130" s="8" t="str">
        <f>IF(D130="ropa, zapateria y hogar","otros",IF(D130="otros","taxi",IF(D130="restaurantes","Alimentacion",IF(D130="hoteles","hospedaje",IF(D130="supermercados","Alimentacion",IF(D130="agencia de viajes","viajes exterior",IF(D130="aerolineas","viajes exterior","incorrecto")))))))</f>
        <v>taxi</v>
      </c>
      <c r="O130" s="6">
        <f>F130</f>
        <v>6000</v>
      </c>
      <c r="P130" s="5"/>
      <c r="Q130" s="6">
        <f t="shared" si="3"/>
        <v>6000</v>
      </c>
    </row>
    <row r="131" spans="1:17" x14ac:dyDescent="0.25">
      <c r="A131" t="s">
        <v>11</v>
      </c>
      <c r="B131" t="s">
        <v>2</v>
      </c>
      <c r="C131" t="s">
        <v>40</v>
      </c>
      <c r="D131" t="s">
        <v>29</v>
      </c>
      <c r="E131" t="s">
        <v>103</v>
      </c>
      <c r="F131" s="2">
        <v>8520</v>
      </c>
      <c r="G131">
        <v>0</v>
      </c>
      <c r="H131" t="s">
        <v>28</v>
      </c>
      <c r="I131" t="s">
        <v>33</v>
      </c>
      <c r="J131">
        <v>11001003</v>
      </c>
      <c r="K131" t="s">
        <v>90</v>
      </c>
      <c r="L131" s="9" t="str">
        <f t="shared" si="2"/>
        <v>60-01-03-39-02-34</v>
      </c>
      <c r="M131" s="7" t="s">
        <v>77</v>
      </c>
      <c r="N131" s="8" t="str">
        <f>IF(D131="ropa, zapateria y hogar","otros",IF(D131="otros","taxi",IF(D131="restaurantes","Alimentacion",IF(D131="hoteles","hospedaje",IF(D131="supermercados","Alimentacion",IF(D131="agencia de viajes","viajes exterior",IF(D131="aerolineas","viajes exterior","incorrecto")))))))</f>
        <v>taxi</v>
      </c>
      <c r="O131" s="6">
        <f>F131</f>
        <v>8520</v>
      </c>
      <c r="P131" s="5"/>
      <c r="Q131" s="6">
        <f t="shared" si="3"/>
        <v>8520</v>
      </c>
    </row>
    <row r="132" spans="1:17" x14ac:dyDescent="0.25">
      <c r="A132" t="s">
        <v>11</v>
      </c>
      <c r="B132" t="s">
        <v>2</v>
      </c>
      <c r="C132" t="s">
        <v>40</v>
      </c>
      <c r="D132" t="s">
        <v>29</v>
      </c>
      <c r="E132" t="s">
        <v>92</v>
      </c>
      <c r="F132" s="2">
        <v>11000</v>
      </c>
      <c r="G132">
        <v>0</v>
      </c>
      <c r="H132" t="s">
        <v>28</v>
      </c>
      <c r="I132" t="s">
        <v>33</v>
      </c>
      <c r="J132">
        <v>11001003</v>
      </c>
      <c r="K132" t="s">
        <v>90</v>
      </c>
      <c r="L132" s="9" t="str">
        <f t="shared" ref="L132:L195" si="4">IF(D132="Ropa, Zapateria y hogar","60-01-03-39-02-34",IF(D132="otros","60-01-03-39-02-34",IF(D132="restaurantes","60-01-03-39-02-34",IF(D132="hoteles","60-01-03-39-02-34",IF(D132="agencia de viajes","60-01-03-39-01-01",IF(D132="aerolineas","60-01-03-39-01-01",IF(D132="supermercados","60-01-03-39-02-34","incorrecto")))))))</f>
        <v>60-01-03-39-02-34</v>
      </c>
      <c r="M132" s="7" t="s">
        <v>77</v>
      </c>
      <c r="N132" s="8" t="str">
        <f>IF(D132="ropa, zapateria y hogar","otros",IF(D132="otros","taxi",IF(D132="restaurantes","Alimentacion",IF(D132="hoteles","hospedaje",IF(D132="supermercados","Alimentacion",IF(D132="agencia de viajes","viajes exterior",IF(D132="aerolineas","viajes exterior","incorrecto")))))))</f>
        <v>taxi</v>
      </c>
      <c r="O132" s="6">
        <f>F132</f>
        <v>11000</v>
      </c>
      <c r="P132" s="5"/>
      <c r="Q132" s="6">
        <f t="shared" ref="Q132:Q195" si="5">O132+P132</f>
        <v>11000</v>
      </c>
    </row>
    <row r="133" spans="1:17" x14ac:dyDescent="0.25">
      <c r="A133" t="s">
        <v>11</v>
      </c>
      <c r="B133" t="s">
        <v>2</v>
      </c>
      <c r="C133" t="s">
        <v>112</v>
      </c>
      <c r="D133" t="s">
        <v>29</v>
      </c>
      <c r="E133" t="s">
        <v>93</v>
      </c>
      <c r="F133" s="2">
        <v>7250</v>
      </c>
      <c r="G133">
        <v>0</v>
      </c>
      <c r="H133" t="s">
        <v>28</v>
      </c>
      <c r="I133" t="s">
        <v>33</v>
      </c>
      <c r="J133">
        <v>11001003</v>
      </c>
      <c r="K133" t="s">
        <v>90</v>
      </c>
      <c r="L133" s="9" t="str">
        <f t="shared" si="4"/>
        <v>60-01-03-39-02-34</v>
      </c>
      <c r="M133" s="7" t="s">
        <v>77</v>
      </c>
      <c r="N133" s="8" t="str">
        <f>IF(D133="ropa, zapateria y hogar","otros",IF(D133="otros","taxi",IF(D133="restaurantes","Alimentacion",IF(D133="hoteles","hospedaje",IF(D133="supermercados","Alimentacion",IF(D133="agencia de viajes","viajes exterior",IF(D133="aerolineas","viajes exterior","incorrecto")))))))</f>
        <v>taxi</v>
      </c>
      <c r="O133" s="6">
        <f>F133</f>
        <v>7250</v>
      </c>
      <c r="P133" s="5"/>
      <c r="Q133" s="6">
        <f t="shared" si="5"/>
        <v>7250</v>
      </c>
    </row>
    <row r="134" spans="1:17" x14ac:dyDescent="0.25">
      <c r="A134" t="s">
        <v>11</v>
      </c>
      <c r="B134" t="s">
        <v>2</v>
      </c>
      <c r="C134" t="s">
        <v>39</v>
      </c>
      <c r="D134" t="s">
        <v>29</v>
      </c>
      <c r="E134" t="s">
        <v>94</v>
      </c>
      <c r="F134" s="2">
        <v>6000</v>
      </c>
      <c r="G134">
        <v>0</v>
      </c>
      <c r="H134" t="s">
        <v>28</v>
      </c>
      <c r="I134" t="s">
        <v>33</v>
      </c>
      <c r="J134">
        <v>11001003</v>
      </c>
      <c r="K134" t="s">
        <v>90</v>
      </c>
      <c r="L134" s="9" t="str">
        <f t="shared" si="4"/>
        <v>60-01-03-39-02-34</v>
      </c>
      <c r="M134" s="7" t="s">
        <v>77</v>
      </c>
      <c r="N134" s="8" t="str">
        <f>IF(D134="ropa, zapateria y hogar","otros",IF(D134="otros","taxi",IF(D134="restaurantes","Alimentacion",IF(D134="hoteles","hospedaje",IF(D134="supermercados","Alimentacion",IF(D134="agencia de viajes","viajes exterior",IF(D134="aerolineas","viajes exterior","incorrecto")))))))</f>
        <v>taxi</v>
      </c>
      <c r="O134" s="6">
        <f>F134</f>
        <v>6000</v>
      </c>
      <c r="P134" s="5"/>
      <c r="Q134" s="6">
        <f t="shared" si="5"/>
        <v>6000</v>
      </c>
    </row>
    <row r="135" spans="1:17" x14ac:dyDescent="0.25">
      <c r="A135" t="s">
        <v>11</v>
      </c>
      <c r="B135" t="s">
        <v>2</v>
      </c>
      <c r="C135" t="s">
        <v>113</v>
      </c>
      <c r="D135" t="s">
        <v>29</v>
      </c>
      <c r="E135" t="s">
        <v>95</v>
      </c>
      <c r="F135" s="2">
        <v>4100</v>
      </c>
      <c r="G135">
        <v>0</v>
      </c>
      <c r="H135" t="s">
        <v>28</v>
      </c>
      <c r="I135" t="s">
        <v>33</v>
      </c>
      <c r="J135">
        <v>11001003</v>
      </c>
      <c r="K135" t="s">
        <v>90</v>
      </c>
      <c r="L135" s="9" t="str">
        <f t="shared" si="4"/>
        <v>60-01-03-39-02-34</v>
      </c>
      <c r="M135" s="7" t="s">
        <v>77</v>
      </c>
      <c r="N135" s="8" t="str">
        <f>IF(D135="ropa, zapateria y hogar","otros",IF(D135="otros","taxi",IF(D135="restaurantes","Alimentacion",IF(D135="hoteles","hospedaje",IF(D135="supermercados","Alimentacion",IF(D135="agencia de viajes","viajes exterior",IF(D135="aerolineas","viajes exterior","incorrecto")))))))</f>
        <v>taxi</v>
      </c>
      <c r="O135" s="6">
        <f>F135</f>
        <v>4100</v>
      </c>
      <c r="P135" s="5"/>
      <c r="Q135" s="6">
        <f t="shared" si="5"/>
        <v>4100</v>
      </c>
    </row>
    <row r="136" spans="1:17" x14ac:dyDescent="0.25">
      <c r="A136" t="s">
        <v>11</v>
      </c>
      <c r="B136" t="s">
        <v>2</v>
      </c>
      <c r="C136" t="s">
        <v>39</v>
      </c>
      <c r="D136" t="s">
        <v>29</v>
      </c>
      <c r="E136" t="s">
        <v>96</v>
      </c>
      <c r="F136" s="2">
        <v>7500</v>
      </c>
      <c r="G136">
        <v>0</v>
      </c>
      <c r="H136" t="s">
        <v>28</v>
      </c>
      <c r="I136" t="s">
        <v>33</v>
      </c>
      <c r="J136">
        <v>11001003</v>
      </c>
      <c r="K136" t="s">
        <v>90</v>
      </c>
      <c r="L136" s="9" t="str">
        <f t="shared" si="4"/>
        <v>60-01-03-39-02-34</v>
      </c>
      <c r="M136" s="7" t="s">
        <v>77</v>
      </c>
      <c r="N136" s="8" t="str">
        <f>IF(D136="ropa, zapateria y hogar","otros",IF(D136="otros","taxi",IF(D136="restaurantes","Alimentacion",IF(D136="hoteles","hospedaje",IF(D136="supermercados","Alimentacion",IF(D136="agencia de viajes","viajes exterior",IF(D136="aerolineas","viajes exterior","incorrecto")))))))</f>
        <v>taxi</v>
      </c>
      <c r="O136" s="6">
        <f>F136</f>
        <v>7500</v>
      </c>
      <c r="P136" s="5"/>
      <c r="Q136" s="6">
        <f t="shared" si="5"/>
        <v>7500</v>
      </c>
    </row>
    <row r="137" spans="1:17" x14ac:dyDescent="0.25">
      <c r="A137" t="s">
        <v>11</v>
      </c>
      <c r="B137" t="s">
        <v>2</v>
      </c>
      <c r="C137" t="s">
        <v>39</v>
      </c>
      <c r="D137" t="s">
        <v>29</v>
      </c>
      <c r="E137" t="s">
        <v>97</v>
      </c>
      <c r="F137" s="2">
        <v>6700</v>
      </c>
      <c r="G137">
        <v>0</v>
      </c>
      <c r="H137" t="s">
        <v>28</v>
      </c>
      <c r="I137" t="s">
        <v>33</v>
      </c>
      <c r="J137">
        <v>11001003</v>
      </c>
      <c r="K137" t="s">
        <v>31</v>
      </c>
      <c r="L137" s="9" t="str">
        <f t="shared" si="4"/>
        <v>60-01-03-39-02-34</v>
      </c>
      <c r="M137" s="7" t="s">
        <v>77</v>
      </c>
      <c r="N137" s="8" t="str">
        <f>IF(D137="ropa, zapateria y hogar","otros",IF(D137="otros","taxi",IF(D137="restaurantes","Alimentacion",IF(D137="hoteles","hospedaje",IF(D137="supermercados","Alimentacion",IF(D137="agencia de viajes","viajes exterior",IF(D137="aerolineas","viajes exterior","incorrecto")))))))</f>
        <v>taxi</v>
      </c>
      <c r="O137" s="6">
        <f>F137</f>
        <v>6700</v>
      </c>
      <c r="P137" s="5"/>
      <c r="Q137" s="6">
        <f t="shared" si="5"/>
        <v>6700</v>
      </c>
    </row>
    <row r="138" spans="1:17" x14ac:dyDescent="0.25">
      <c r="A138" t="s">
        <v>11</v>
      </c>
      <c r="B138" t="s">
        <v>2</v>
      </c>
      <c r="C138" t="s">
        <v>56</v>
      </c>
      <c r="D138" t="s">
        <v>29</v>
      </c>
      <c r="E138" t="s">
        <v>98</v>
      </c>
      <c r="F138" s="2">
        <v>6400</v>
      </c>
      <c r="G138">
        <v>0</v>
      </c>
      <c r="H138" t="s">
        <v>28</v>
      </c>
      <c r="I138" t="s">
        <v>33</v>
      </c>
      <c r="J138">
        <v>11001003</v>
      </c>
      <c r="K138" t="s">
        <v>90</v>
      </c>
      <c r="L138" s="9" t="str">
        <f t="shared" si="4"/>
        <v>60-01-03-39-02-34</v>
      </c>
      <c r="M138" s="7" t="s">
        <v>77</v>
      </c>
      <c r="N138" s="8" t="str">
        <f>IF(D138="ropa, zapateria y hogar","otros",IF(D138="otros","taxi",IF(D138="restaurantes","Alimentacion",IF(D138="hoteles","hospedaje",IF(D138="supermercados","Alimentacion",IF(D138="agencia de viajes","viajes exterior",IF(D138="aerolineas","viajes exterior","incorrecto")))))))</f>
        <v>taxi</v>
      </c>
      <c r="O138" s="6">
        <f>F138</f>
        <v>6400</v>
      </c>
      <c r="P138" s="5"/>
      <c r="Q138" s="6">
        <f t="shared" si="5"/>
        <v>6400</v>
      </c>
    </row>
    <row r="139" spans="1:17" x14ac:dyDescent="0.25">
      <c r="A139" t="s">
        <v>11</v>
      </c>
      <c r="B139" t="s">
        <v>2</v>
      </c>
      <c r="C139" t="s">
        <v>105</v>
      </c>
      <c r="D139" t="s">
        <v>29</v>
      </c>
      <c r="E139" t="s">
        <v>99</v>
      </c>
      <c r="F139" s="2">
        <v>6100</v>
      </c>
      <c r="G139">
        <v>0</v>
      </c>
      <c r="H139" t="s">
        <v>28</v>
      </c>
      <c r="I139" t="s">
        <v>33</v>
      </c>
      <c r="J139">
        <v>11001003</v>
      </c>
      <c r="K139" t="s">
        <v>90</v>
      </c>
      <c r="L139" s="9" t="str">
        <f t="shared" si="4"/>
        <v>60-01-03-39-02-34</v>
      </c>
      <c r="M139" s="7" t="s">
        <v>77</v>
      </c>
      <c r="N139" s="8" t="str">
        <f>IF(D139="ropa, zapateria y hogar","otros",IF(D139="otros","taxi",IF(D139="restaurantes","Alimentacion",IF(D139="hoteles","hospedaje",IF(D139="supermercados","Alimentacion",IF(D139="agencia de viajes","viajes exterior",IF(D139="aerolineas","viajes exterior","incorrecto")))))))</f>
        <v>taxi</v>
      </c>
      <c r="O139" s="6">
        <f>F139</f>
        <v>6100</v>
      </c>
      <c r="P139" s="5"/>
      <c r="Q139" s="6">
        <f t="shared" si="5"/>
        <v>6100</v>
      </c>
    </row>
    <row r="140" spans="1:17" x14ac:dyDescent="0.25">
      <c r="A140" t="s">
        <v>11</v>
      </c>
      <c r="B140" t="s">
        <v>2</v>
      </c>
      <c r="C140" t="s">
        <v>105</v>
      </c>
      <c r="D140" t="s">
        <v>29</v>
      </c>
      <c r="E140" t="s">
        <v>90</v>
      </c>
      <c r="F140" s="2">
        <v>7000</v>
      </c>
      <c r="G140">
        <v>0</v>
      </c>
      <c r="H140" t="s">
        <v>28</v>
      </c>
      <c r="I140" t="s">
        <v>33</v>
      </c>
      <c r="J140">
        <v>11001003</v>
      </c>
      <c r="K140" t="s">
        <v>31</v>
      </c>
      <c r="L140" s="9" t="str">
        <f t="shared" si="4"/>
        <v>60-01-03-39-02-34</v>
      </c>
      <c r="M140" s="7" t="s">
        <v>77</v>
      </c>
      <c r="N140" s="8" t="str">
        <f>IF(D140="ropa, zapateria y hogar","otros",IF(D140="otros","taxi",IF(D140="restaurantes","Alimentacion",IF(D140="hoteles","hospedaje",IF(D140="supermercados","Alimentacion",IF(D140="agencia de viajes","viajes exterior",IF(D140="aerolineas","viajes exterior","incorrecto")))))))</f>
        <v>taxi</v>
      </c>
      <c r="O140" s="6">
        <f>F140</f>
        <v>7000</v>
      </c>
      <c r="P140" s="5"/>
      <c r="Q140" s="6">
        <f t="shared" si="5"/>
        <v>7000</v>
      </c>
    </row>
    <row r="141" spans="1:17" x14ac:dyDescent="0.25">
      <c r="A141" t="s">
        <v>12</v>
      </c>
      <c r="B141" t="s">
        <v>2</v>
      </c>
      <c r="C141" t="s">
        <v>32</v>
      </c>
      <c r="D141" t="s">
        <v>29</v>
      </c>
      <c r="E141" s="1">
        <v>43834</v>
      </c>
      <c r="F141" s="2">
        <v>5510</v>
      </c>
      <c r="G141">
        <v>0</v>
      </c>
      <c r="H141" t="s">
        <v>28</v>
      </c>
      <c r="I141" t="s">
        <v>33</v>
      </c>
      <c r="J141">
        <v>11001003</v>
      </c>
      <c r="K141" t="s">
        <v>90</v>
      </c>
      <c r="L141" s="9" t="str">
        <f t="shared" si="4"/>
        <v>60-01-03-39-02-34</v>
      </c>
      <c r="M141" s="7" t="s">
        <v>77</v>
      </c>
      <c r="N141" s="8" t="str">
        <f>IF(D141="ropa, zapateria y hogar","otros",IF(D141="otros","taxi",IF(D141="restaurantes","Alimentacion",IF(D141="hoteles","hospedaje",IF(D141="supermercados","Alimentacion",IF(D141="agencia de viajes","viajes exterior",IF(D141="aerolineas","viajes exterior","incorrecto")))))))</f>
        <v>taxi</v>
      </c>
      <c r="O141" s="6">
        <f>F141</f>
        <v>5510</v>
      </c>
      <c r="P141" s="5"/>
      <c r="Q141" s="6">
        <f t="shared" si="5"/>
        <v>5510</v>
      </c>
    </row>
    <row r="142" spans="1:17" x14ac:dyDescent="0.25">
      <c r="A142" t="s">
        <v>12</v>
      </c>
      <c r="B142" t="s">
        <v>2</v>
      </c>
      <c r="C142" t="s">
        <v>32</v>
      </c>
      <c r="D142" t="s">
        <v>29</v>
      </c>
      <c r="E142" s="1">
        <v>43834</v>
      </c>
      <c r="F142" s="2">
        <v>5710</v>
      </c>
      <c r="G142">
        <v>0</v>
      </c>
      <c r="H142" t="s">
        <v>28</v>
      </c>
      <c r="I142" t="s">
        <v>33</v>
      </c>
      <c r="J142">
        <v>11001003</v>
      </c>
      <c r="K142" t="s">
        <v>90</v>
      </c>
      <c r="L142" s="9" t="str">
        <f t="shared" si="4"/>
        <v>60-01-03-39-02-34</v>
      </c>
      <c r="M142" s="7" t="s">
        <v>77</v>
      </c>
      <c r="N142" s="8" t="str">
        <f>IF(D142="ropa, zapateria y hogar","otros",IF(D142="otros","taxi",IF(D142="restaurantes","Alimentacion",IF(D142="hoteles","hospedaje",IF(D142="supermercados","Alimentacion",IF(D142="agencia de viajes","viajes exterior",IF(D142="aerolineas","viajes exterior","incorrecto")))))))</f>
        <v>taxi</v>
      </c>
      <c r="O142" s="6">
        <f>F142</f>
        <v>5710</v>
      </c>
      <c r="P142" s="5"/>
      <c r="Q142" s="6">
        <f t="shared" si="5"/>
        <v>5710</v>
      </c>
    </row>
    <row r="143" spans="1:17" x14ac:dyDescent="0.25">
      <c r="A143" t="s">
        <v>12</v>
      </c>
      <c r="B143" t="s">
        <v>2</v>
      </c>
      <c r="C143" t="s">
        <v>32</v>
      </c>
      <c r="D143" t="s">
        <v>29</v>
      </c>
      <c r="E143" s="1">
        <v>43865</v>
      </c>
      <c r="F143" s="2">
        <v>5680</v>
      </c>
      <c r="G143">
        <v>0</v>
      </c>
      <c r="H143" t="s">
        <v>28</v>
      </c>
      <c r="I143" t="s">
        <v>33</v>
      </c>
      <c r="J143">
        <v>11001003</v>
      </c>
      <c r="K143" t="s">
        <v>90</v>
      </c>
      <c r="L143" s="9" t="str">
        <f t="shared" si="4"/>
        <v>60-01-03-39-02-34</v>
      </c>
      <c r="M143" s="7" t="s">
        <v>77</v>
      </c>
      <c r="N143" s="8" t="str">
        <f>IF(D143="ropa, zapateria y hogar","otros",IF(D143="otros","taxi",IF(D143="restaurantes","Alimentacion",IF(D143="hoteles","hospedaje",IF(D143="supermercados","Alimentacion",IF(D143="agencia de viajes","viajes exterior",IF(D143="aerolineas","viajes exterior","incorrecto")))))))</f>
        <v>taxi</v>
      </c>
      <c r="O143" s="6"/>
      <c r="P143" s="6">
        <f>$Q$1*G143</f>
        <v>0</v>
      </c>
      <c r="Q143" s="6">
        <f t="shared" si="5"/>
        <v>0</v>
      </c>
    </row>
    <row r="144" spans="1:17" x14ac:dyDescent="0.25">
      <c r="A144" t="s">
        <v>12</v>
      </c>
      <c r="B144" t="s">
        <v>2</v>
      </c>
      <c r="C144" t="s">
        <v>32</v>
      </c>
      <c r="D144" t="s">
        <v>29</v>
      </c>
      <c r="E144" s="1">
        <v>43894</v>
      </c>
      <c r="F144" s="2">
        <v>5710</v>
      </c>
      <c r="G144">
        <v>0</v>
      </c>
      <c r="H144" t="s">
        <v>28</v>
      </c>
      <c r="I144" t="s">
        <v>33</v>
      </c>
      <c r="J144">
        <v>11001003</v>
      </c>
      <c r="K144" t="s">
        <v>90</v>
      </c>
      <c r="L144" s="9" t="str">
        <f t="shared" si="4"/>
        <v>60-01-03-39-02-34</v>
      </c>
      <c r="M144" s="7" t="s">
        <v>77</v>
      </c>
      <c r="N144" s="8" t="str">
        <f>IF(D144="ropa, zapateria y hogar","otros",IF(D144="otros","taxi",IF(D144="restaurantes","Alimentacion",IF(D144="hoteles","hospedaje",IF(D144="supermercados","Alimentacion",IF(D144="agencia de viajes","viajes exterior",IF(D144="aerolineas","viajes exterior","incorrecto")))))))</f>
        <v>taxi</v>
      </c>
      <c r="O144" s="6"/>
      <c r="P144" s="6">
        <f>$Q$1*G144</f>
        <v>0</v>
      </c>
      <c r="Q144" s="6">
        <f t="shared" si="5"/>
        <v>0</v>
      </c>
    </row>
    <row r="145" spans="1:17" x14ac:dyDescent="0.25">
      <c r="A145" t="s">
        <v>12</v>
      </c>
      <c r="B145" t="s">
        <v>2</v>
      </c>
      <c r="C145" t="s">
        <v>32</v>
      </c>
      <c r="D145" t="s">
        <v>29</v>
      </c>
      <c r="E145" s="1">
        <v>43986</v>
      </c>
      <c r="F145" s="2">
        <v>5560</v>
      </c>
      <c r="G145">
        <v>0</v>
      </c>
      <c r="H145" t="s">
        <v>28</v>
      </c>
      <c r="I145" t="s">
        <v>33</v>
      </c>
      <c r="J145">
        <v>11001003</v>
      </c>
      <c r="K145" t="s">
        <v>90</v>
      </c>
      <c r="L145" s="9" t="str">
        <f t="shared" si="4"/>
        <v>60-01-03-39-02-34</v>
      </c>
      <c r="M145" s="7" t="s">
        <v>77</v>
      </c>
      <c r="N145" s="8" t="str">
        <f>IF(D145="ropa, zapateria y hogar","otros",IF(D145="otros","taxi",IF(D145="restaurantes","Alimentacion",IF(D145="hoteles","hospedaje",IF(D145="supermercados","Alimentacion",IF(D145="agencia de viajes","viajes exterior",IF(D145="aerolineas","viajes exterior","incorrecto")))))))</f>
        <v>taxi</v>
      </c>
      <c r="O145" s="6"/>
      <c r="P145" s="6">
        <f>$Q$1*G145</f>
        <v>0</v>
      </c>
      <c r="Q145" s="6">
        <f t="shared" si="5"/>
        <v>0</v>
      </c>
    </row>
    <row r="146" spans="1:17" x14ac:dyDescent="0.25">
      <c r="A146" t="s">
        <v>12</v>
      </c>
      <c r="B146" t="s">
        <v>2</v>
      </c>
      <c r="C146" t="s">
        <v>32</v>
      </c>
      <c r="D146" t="s">
        <v>29</v>
      </c>
      <c r="E146" s="1">
        <v>44047</v>
      </c>
      <c r="F146" s="2">
        <v>7070</v>
      </c>
      <c r="G146">
        <v>0</v>
      </c>
      <c r="H146" t="s">
        <v>28</v>
      </c>
      <c r="I146" t="s">
        <v>33</v>
      </c>
      <c r="J146">
        <v>11001003</v>
      </c>
      <c r="K146" t="s">
        <v>90</v>
      </c>
      <c r="L146" s="9" t="str">
        <f t="shared" si="4"/>
        <v>60-01-03-39-02-34</v>
      </c>
      <c r="M146" s="7" t="s">
        <v>77</v>
      </c>
      <c r="N146" s="8" t="str">
        <f>IF(D146="ropa, zapateria y hogar","otros",IF(D146="otros","taxi",IF(D146="restaurantes","Alimentacion",IF(D146="hoteles","hospedaje",IF(D146="supermercados","Alimentacion",IF(D146="agencia de viajes","viajes exterior",IF(D146="aerolineas","viajes exterior","incorrecto")))))))</f>
        <v>taxi</v>
      </c>
      <c r="O146" s="6"/>
      <c r="P146" s="6">
        <f>$Q$1*G146</f>
        <v>0</v>
      </c>
      <c r="Q146" s="6">
        <f t="shared" si="5"/>
        <v>0</v>
      </c>
    </row>
    <row r="147" spans="1:17" x14ac:dyDescent="0.25">
      <c r="A147" t="s">
        <v>12</v>
      </c>
      <c r="B147" t="s">
        <v>2</v>
      </c>
      <c r="C147" t="s">
        <v>57</v>
      </c>
      <c r="D147" t="s">
        <v>29</v>
      </c>
      <c r="E147" s="1">
        <v>44169</v>
      </c>
      <c r="F147" s="2">
        <v>6450</v>
      </c>
      <c r="G147">
        <v>0</v>
      </c>
      <c r="H147" t="s">
        <v>28</v>
      </c>
      <c r="I147" t="s">
        <v>33</v>
      </c>
      <c r="J147">
        <v>11001003</v>
      </c>
      <c r="K147" t="s">
        <v>90</v>
      </c>
      <c r="L147" s="9" t="str">
        <f t="shared" si="4"/>
        <v>60-01-03-39-02-34</v>
      </c>
      <c r="M147" s="7" t="s">
        <v>77</v>
      </c>
      <c r="N147" s="8" t="str">
        <f>IF(D147="ropa, zapateria y hogar","otros",IF(D147="otros","taxi",IF(D147="restaurantes","Alimentacion",IF(D147="hoteles","hospedaje",IF(D147="supermercados","Alimentacion",IF(D147="agencia de viajes","viajes exterior",IF(D147="aerolineas","viajes exterior","incorrecto")))))))</f>
        <v>taxi</v>
      </c>
      <c r="O147" s="6"/>
      <c r="P147" s="6">
        <f>$Q$1*G147</f>
        <v>0</v>
      </c>
      <c r="Q147" s="6">
        <f t="shared" si="5"/>
        <v>0</v>
      </c>
    </row>
    <row r="148" spans="1:17" x14ac:dyDescent="0.25">
      <c r="A148" t="s">
        <v>12</v>
      </c>
      <c r="B148" t="s">
        <v>2</v>
      </c>
      <c r="C148" t="s">
        <v>57</v>
      </c>
      <c r="D148" t="s">
        <v>29</v>
      </c>
      <c r="E148" s="1">
        <v>44169</v>
      </c>
      <c r="F148" s="2">
        <v>6560</v>
      </c>
      <c r="G148">
        <v>0</v>
      </c>
      <c r="H148" t="s">
        <v>28</v>
      </c>
      <c r="I148" t="s">
        <v>33</v>
      </c>
      <c r="J148">
        <v>11001003</v>
      </c>
      <c r="K148" t="s">
        <v>90</v>
      </c>
      <c r="L148" s="9" t="str">
        <f t="shared" si="4"/>
        <v>60-01-03-39-02-34</v>
      </c>
      <c r="M148" s="7" t="s">
        <v>77</v>
      </c>
      <c r="N148" s="8" t="str">
        <f>IF(D148="ropa, zapateria y hogar","otros",IF(D148="otros","taxi",IF(D148="restaurantes","Alimentacion",IF(D148="hoteles","hospedaje",IF(D148="supermercados","Alimentacion",IF(D148="agencia de viajes","viajes exterior",IF(D148="aerolineas","viajes exterior","incorrecto")))))))</f>
        <v>taxi</v>
      </c>
      <c r="O148" s="6"/>
      <c r="P148" s="6">
        <f>$Q$1*G148</f>
        <v>0</v>
      </c>
      <c r="Q148" s="6">
        <f t="shared" si="5"/>
        <v>0</v>
      </c>
    </row>
    <row r="149" spans="1:17" x14ac:dyDescent="0.25">
      <c r="A149" t="s">
        <v>12</v>
      </c>
      <c r="B149" t="s">
        <v>2</v>
      </c>
      <c r="C149" t="s">
        <v>42</v>
      </c>
      <c r="D149" t="s">
        <v>29</v>
      </c>
      <c r="E149" t="s">
        <v>100</v>
      </c>
      <c r="F149" s="2">
        <v>4000</v>
      </c>
      <c r="G149">
        <v>0</v>
      </c>
      <c r="H149" t="s">
        <v>28</v>
      </c>
      <c r="I149" t="s">
        <v>33</v>
      </c>
      <c r="J149">
        <v>11001003</v>
      </c>
      <c r="K149" t="s">
        <v>90</v>
      </c>
      <c r="L149" s="9" t="str">
        <f t="shared" si="4"/>
        <v>60-01-03-39-02-34</v>
      </c>
      <c r="M149" s="7" t="s">
        <v>77</v>
      </c>
      <c r="N149" s="8" t="str">
        <f>IF(D149="ropa, zapateria y hogar","otros",IF(D149="otros","taxi",IF(D149="restaurantes","Alimentacion",IF(D149="hoteles","hospedaje",IF(D149="supermercados","Alimentacion",IF(D149="agencia de viajes","viajes exterior",IF(D149="aerolineas","viajes exterior","incorrecto")))))))</f>
        <v>taxi</v>
      </c>
      <c r="O149" s="6">
        <f>F149</f>
        <v>4000</v>
      </c>
      <c r="P149" s="5"/>
      <c r="Q149" s="6">
        <f t="shared" si="5"/>
        <v>4000</v>
      </c>
    </row>
    <row r="150" spans="1:17" x14ac:dyDescent="0.25">
      <c r="A150" t="s">
        <v>12</v>
      </c>
      <c r="B150" t="s">
        <v>2</v>
      </c>
      <c r="C150" t="s">
        <v>36</v>
      </c>
      <c r="D150" t="s">
        <v>29</v>
      </c>
      <c r="E150" t="s">
        <v>92</v>
      </c>
      <c r="F150" s="2">
        <v>5600</v>
      </c>
      <c r="G150">
        <v>0</v>
      </c>
      <c r="H150" t="s">
        <v>28</v>
      </c>
      <c r="I150" t="s">
        <v>33</v>
      </c>
      <c r="J150">
        <v>11001003</v>
      </c>
      <c r="K150" t="s">
        <v>90</v>
      </c>
      <c r="L150" s="9" t="str">
        <f t="shared" si="4"/>
        <v>60-01-03-39-02-34</v>
      </c>
      <c r="M150" s="7" t="s">
        <v>77</v>
      </c>
      <c r="N150" s="8" t="str">
        <f>IF(D150="ropa, zapateria y hogar","otros",IF(D150="otros","taxi",IF(D150="restaurantes","Alimentacion",IF(D150="hoteles","hospedaje",IF(D150="supermercados","Alimentacion",IF(D150="agencia de viajes","viajes exterior",IF(D150="aerolineas","viajes exterior","incorrecto")))))))</f>
        <v>taxi</v>
      </c>
      <c r="O150" s="6"/>
      <c r="P150" s="6">
        <f>$Q$1*G150</f>
        <v>0</v>
      </c>
      <c r="Q150" s="6">
        <f t="shared" si="5"/>
        <v>0</v>
      </c>
    </row>
    <row r="151" spans="1:17" x14ac:dyDescent="0.25">
      <c r="A151" t="s">
        <v>12</v>
      </c>
      <c r="B151" t="s">
        <v>2</v>
      </c>
      <c r="C151" t="s">
        <v>36</v>
      </c>
      <c r="D151" t="s">
        <v>29</v>
      </c>
      <c r="E151" t="s">
        <v>93</v>
      </c>
      <c r="F151" s="2">
        <v>5470</v>
      </c>
      <c r="G151">
        <v>0</v>
      </c>
      <c r="H151" t="s">
        <v>28</v>
      </c>
      <c r="I151" t="s">
        <v>33</v>
      </c>
      <c r="J151">
        <v>11001003</v>
      </c>
      <c r="K151" t="s">
        <v>90</v>
      </c>
      <c r="L151" s="9" t="str">
        <f t="shared" si="4"/>
        <v>60-01-03-39-02-34</v>
      </c>
      <c r="M151" s="7" t="s">
        <v>77</v>
      </c>
      <c r="N151" s="8" t="str">
        <f>IF(D151="ropa, zapateria y hogar","otros",IF(D151="otros","taxi",IF(D151="restaurantes","Alimentacion",IF(D151="hoteles","hospedaje",IF(D151="supermercados","Alimentacion",IF(D151="agencia de viajes","viajes exterior",IF(D151="aerolineas","viajes exterior","incorrecto")))))))</f>
        <v>taxi</v>
      </c>
      <c r="O151" s="6">
        <f>F151</f>
        <v>5470</v>
      </c>
      <c r="P151" s="5"/>
      <c r="Q151" s="6">
        <f t="shared" si="5"/>
        <v>5470</v>
      </c>
    </row>
    <row r="152" spans="1:17" x14ac:dyDescent="0.25">
      <c r="A152" t="s">
        <v>12</v>
      </c>
      <c r="B152" t="s">
        <v>2</v>
      </c>
      <c r="C152" t="s">
        <v>52</v>
      </c>
      <c r="D152" t="s">
        <v>29</v>
      </c>
      <c r="E152" t="s">
        <v>94</v>
      </c>
      <c r="F152" s="2">
        <v>6570</v>
      </c>
      <c r="G152">
        <v>0</v>
      </c>
      <c r="H152" t="s">
        <v>28</v>
      </c>
      <c r="I152" t="s">
        <v>33</v>
      </c>
      <c r="J152">
        <v>11001003</v>
      </c>
      <c r="K152" t="s">
        <v>90</v>
      </c>
      <c r="L152" s="9" t="str">
        <f t="shared" si="4"/>
        <v>60-01-03-39-02-34</v>
      </c>
      <c r="M152" s="7" t="s">
        <v>77</v>
      </c>
      <c r="N152" s="8" t="str">
        <f>IF(D152="ropa, zapateria y hogar","otros",IF(D152="otros","taxi",IF(D152="restaurantes","Alimentacion",IF(D152="hoteles","hospedaje",IF(D152="supermercados","Alimentacion",IF(D152="agencia de viajes","viajes exterior",IF(D152="aerolineas","viajes exterior","incorrecto")))))))</f>
        <v>taxi</v>
      </c>
      <c r="O152" s="6">
        <f>F152</f>
        <v>6570</v>
      </c>
      <c r="P152" s="5"/>
      <c r="Q152" s="6">
        <f t="shared" si="5"/>
        <v>6570</v>
      </c>
    </row>
    <row r="153" spans="1:17" x14ac:dyDescent="0.25">
      <c r="A153" t="s">
        <v>12</v>
      </c>
      <c r="B153" t="s">
        <v>2</v>
      </c>
      <c r="C153" t="s">
        <v>51</v>
      </c>
      <c r="D153" t="s">
        <v>29</v>
      </c>
      <c r="E153" t="s">
        <v>95</v>
      </c>
      <c r="F153" s="2">
        <v>4000</v>
      </c>
      <c r="G153">
        <v>0</v>
      </c>
      <c r="H153" t="s">
        <v>28</v>
      </c>
      <c r="I153" t="s">
        <v>33</v>
      </c>
      <c r="J153">
        <v>11001003</v>
      </c>
      <c r="K153" t="s">
        <v>90</v>
      </c>
      <c r="L153" s="9" t="str">
        <f t="shared" si="4"/>
        <v>60-01-03-39-02-34</v>
      </c>
      <c r="M153" s="7" t="s">
        <v>77</v>
      </c>
      <c r="N153" s="8" t="str">
        <f>IF(D153="ropa, zapateria y hogar","otros",IF(D153="otros","taxi",IF(D153="restaurantes","Alimentacion",IF(D153="hoteles","hospedaje",IF(D153="supermercados","Alimentacion",IF(D153="agencia de viajes","viajes exterior",IF(D153="aerolineas","viajes exterior","incorrecto")))))))</f>
        <v>taxi</v>
      </c>
      <c r="O153" s="6">
        <f>F153</f>
        <v>4000</v>
      </c>
      <c r="P153" s="5"/>
      <c r="Q153" s="6">
        <f t="shared" si="5"/>
        <v>4000</v>
      </c>
    </row>
    <row r="154" spans="1:17" x14ac:dyDescent="0.25">
      <c r="A154" t="s">
        <v>12</v>
      </c>
      <c r="B154" t="s">
        <v>2</v>
      </c>
      <c r="C154" t="s">
        <v>57</v>
      </c>
      <c r="D154" t="s">
        <v>29</v>
      </c>
      <c r="E154" t="s">
        <v>96</v>
      </c>
      <c r="F154" s="2">
        <v>7280</v>
      </c>
      <c r="G154">
        <v>0</v>
      </c>
      <c r="H154" t="s">
        <v>28</v>
      </c>
      <c r="I154" t="s">
        <v>33</v>
      </c>
      <c r="J154">
        <v>11001003</v>
      </c>
      <c r="K154" t="s">
        <v>90</v>
      </c>
      <c r="L154" s="9" t="str">
        <f t="shared" si="4"/>
        <v>60-01-03-39-02-34</v>
      </c>
      <c r="M154" s="7" t="s">
        <v>77</v>
      </c>
      <c r="N154" s="8" t="str">
        <f>IF(D154="ropa, zapateria y hogar","otros",IF(D154="otros","taxi",IF(D154="restaurantes","Alimentacion",IF(D154="hoteles","hospedaje",IF(D154="supermercados","Alimentacion",IF(D154="agencia de viajes","viajes exterior",IF(D154="aerolineas","viajes exterior","incorrecto")))))))</f>
        <v>taxi</v>
      </c>
      <c r="O154" s="6">
        <f>F154</f>
        <v>7280</v>
      </c>
      <c r="P154" s="5"/>
      <c r="Q154" s="6">
        <f t="shared" si="5"/>
        <v>7280</v>
      </c>
    </row>
    <row r="155" spans="1:17" x14ac:dyDescent="0.25">
      <c r="A155" t="s">
        <v>12</v>
      </c>
      <c r="B155" t="s">
        <v>2</v>
      </c>
      <c r="C155" t="s">
        <v>57</v>
      </c>
      <c r="D155" t="s">
        <v>29</v>
      </c>
      <c r="E155" t="s">
        <v>97</v>
      </c>
      <c r="F155" s="2">
        <v>6550</v>
      </c>
      <c r="G155">
        <v>0</v>
      </c>
      <c r="H155" t="s">
        <v>28</v>
      </c>
      <c r="I155" t="s">
        <v>33</v>
      </c>
      <c r="J155">
        <v>11001003</v>
      </c>
      <c r="K155" t="s">
        <v>90</v>
      </c>
      <c r="L155" s="9" t="str">
        <f t="shared" si="4"/>
        <v>60-01-03-39-02-34</v>
      </c>
      <c r="M155" s="7" t="s">
        <v>77</v>
      </c>
      <c r="N155" s="8" t="str">
        <f>IF(D155="ropa, zapateria y hogar","otros",IF(D155="otros","taxi",IF(D155="restaurantes","Alimentacion",IF(D155="hoteles","hospedaje",IF(D155="supermercados","Alimentacion",IF(D155="agencia de viajes","viajes exterior",IF(D155="aerolineas","viajes exterior","incorrecto")))))))</f>
        <v>taxi</v>
      </c>
      <c r="O155" s="6">
        <f>F155</f>
        <v>6550</v>
      </c>
      <c r="P155" s="5"/>
      <c r="Q155" s="6">
        <f t="shared" si="5"/>
        <v>6550</v>
      </c>
    </row>
    <row r="156" spans="1:17" x14ac:dyDescent="0.25">
      <c r="A156" t="s">
        <v>12</v>
      </c>
      <c r="B156" t="s">
        <v>2</v>
      </c>
      <c r="C156" t="s">
        <v>57</v>
      </c>
      <c r="D156" t="s">
        <v>29</v>
      </c>
      <c r="E156" t="s">
        <v>97</v>
      </c>
      <c r="F156" s="2">
        <v>6490</v>
      </c>
      <c r="G156">
        <v>0</v>
      </c>
      <c r="H156" t="s">
        <v>28</v>
      </c>
      <c r="I156" t="s">
        <v>33</v>
      </c>
      <c r="J156">
        <v>11001003</v>
      </c>
      <c r="K156" t="s">
        <v>31</v>
      </c>
      <c r="L156" s="9" t="str">
        <f t="shared" si="4"/>
        <v>60-01-03-39-02-34</v>
      </c>
      <c r="M156" s="7" t="s">
        <v>77</v>
      </c>
      <c r="N156" s="8" t="str">
        <f>IF(D156="ropa, zapateria y hogar","otros",IF(D156="otros","taxi",IF(D156="restaurantes","Alimentacion",IF(D156="hoteles","hospedaje",IF(D156="supermercados","Alimentacion",IF(D156="agencia de viajes","viajes exterior",IF(D156="aerolineas","viajes exterior","incorrecto")))))))</f>
        <v>taxi</v>
      </c>
      <c r="O156" s="6">
        <f>F156</f>
        <v>6490</v>
      </c>
      <c r="P156" s="5"/>
      <c r="Q156" s="6">
        <f t="shared" si="5"/>
        <v>6490</v>
      </c>
    </row>
    <row r="157" spans="1:17" x14ac:dyDescent="0.25">
      <c r="A157" t="s">
        <v>12</v>
      </c>
      <c r="B157" t="s">
        <v>2</v>
      </c>
      <c r="C157" t="s">
        <v>57</v>
      </c>
      <c r="D157" t="s">
        <v>29</v>
      </c>
      <c r="E157" t="s">
        <v>98</v>
      </c>
      <c r="F157" s="2">
        <v>6520</v>
      </c>
      <c r="G157">
        <v>0</v>
      </c>
      <c r="H157" t="s">
        <v>28</v>
      </c>
      <c r="I157" t="s">
        <v>33</v>
      </c>
      <c r="J157">
        <v>11001003</v>
      </c>
      <c r="K157" t="s">
        <v>31</v>
      </c>
      <c r="L157" s="9" t="str">
        <f t="shared" si="4"/>
        <v>60-01-03-39-02-34</v>
      </c>
      <c r="M157" s="7" t="s">
        <v>77</v>
      </c>
      <c r="N157" s="8" t="str">
        <f>IF(D157="ropa, zapateria y hogar","otros",IF(D157="otros","taxi",IF(D157="restaurantes","Alimentacion",IF(D157="hoteles","hospedaje",IF(D157="supermercados","Alimentacion",IF(D157="agencia de viajes","viajes exterior",IF(D157="aerolineas","viajes exterior","incorrecto")))))))</f>
        <v>taxi</v>
      </c>
      <c r="O157" s="6">
        <f>F157</f>
        <v>6520</v>
      </c>
      <c r="P157" s="5"/>
      <c r="Q157" s="6">
        <f t="shared" si="5"/>
        <v>6520</v>
      </c>
    </row>
    <row r="158" spans="1:17" x14ac:dyDescent="0.25">
      <c r="A158" t="s">
        <v>12</v>
      </c>
      <c r="B158" t="s">
        <v>2</v>
      </c>
      <c r="C158" t="s">
        <v>57</v>
      </c>
      <c r="D158" t="s">
        <v>29</v>
      </c>
      <c r="E158" t="s">
        <v>99</v>
      </c>
      <c r="F158" s="2">
        <v>6500</v>
      </c>
      <c r="G158">
        <v>0</v>
      </c>
      <c r="H158" t="s">
        <v>28</v>
      </c>
      <c r="I158" t="s">
        <v>33</v>
      </c>
      <c r="J158">
        <v>11001003</v>
      </c>
      <c r="K158" t="s">
        <v>31</v>
      </c>
      <c r="L158" s="9" t="str">
        <f t="shared" si="4"/>
        <v>60-01-03-39-02-34</v>
      </c>
      <c r="M158" s="7" t="s">
        <v>77</v>
      </c>
      <c r="N158" s="8" t="str">
        <f>IF(D158="ropa, zapateria y hogar","otros",IF(D158="otros","taxi",IF(D158="restaurantes","Alimentacion",IF(D158="hoteles","hospedaje",IF(D158="supermercados","Alimentacion",IF(D158="agencia de viajes","viajes exterior",IF(D158="aerolineas","viajes exterior","incorrecto")))))))</f>
        <v>taxi</v>
      </c>
      <c r="O158" s="6">
        <f>F158</f>
        <v>6500</v>
      </c>
      <c r="P158" s="5"/>
      <c r="Q158" s="6">
        <f t="shared" si="5"/>
        <v>6500</v>
      </c>
    </row>
    <row r="159" spans="1:17" x14ac:dyDescent="0.25">
      <c r="A159" t="s">
        <v>13</v>
      </c>
      <c r="B159" t="s">
        <v>2</v>
      </c>
      <c r="C159" t="s">
        <v>32</v>
      </c>
      <c r="D159" t="s">
        <v>29</v>
      </c>
      <c r="E159" s="1">
        <v>43834</v>
      </c>
      <c r="F159" s="2">
        <v>3600</v>
      </c>
      <c r="G159">
        <v>0</v>
      </c>
      <c r="H159" t="s">
        <v>28</v>
      </c>
      <c r="I159" t="s">
        <v>33</v>
      </c>
      <c r="J159">
        <v>11001003</v>
      </c>
      <c r="K159" t="s">
        <v>90</v>
      </c>
      <c r="L159" s="9" t="str">
        <f t="shared" si="4"/>
        <v>60-01-03-39-02-34</v>
      </c>
      <c r="M159" s="7" t="s">
        <v>77</v>
      </c>
      <c r="N159" s="8" t="str">
        <f>IF(D159="ropa, zapateria y hogar","otros",IF(D159="otros","taxi",IF(D159="restaurantes","Alimentacion",IF(D159="hoteles","hospedaje",IF(D159="supermercados","Alimentacion",IF(D159="agencia de viajes","viajes exterior",IF(D159="aerolineas","viajes exterior","incorrecto")))))))</f>
        <v>taxi</v>
      </c>
      <c r="O159" s="6">
        <f>F159</f>
        <v>3600</v>
      </c>
      <c r="P159" s="5"/>
      <c r="Q159" s="6">
        <f t="shared" si="5"/>
        <v>3600</v>
      </c>
    </row>
    <row r="160" spans="1:17" x14ac:dyDescent="0.25">
      <c r="A160" t="s">
        <v>13</v>
      </c>
      <c r="B160" t="s">
        <v>2</v>
      </c>
      <c r="C160" t="s">
        <v>32</v>
      </c>
      <c r="D160" t="s">
        <v>29</v>
      </c>
      <c r="E160" s="1">
        <v>43865</v>
      </c>
      <c r="F160" s="2">
        <v>3670</v>
      </c>
      <c r="G160">
        <v>0</v>
      </c>
      <c r="H160" t="s">
        <v>28</v>
      </c>
      <c r="I160" t="s">
        <v>33</v>
      </c>
      <c r="J160">
        <v>11001003</v>
      </c>
      <c r="K160" t="s">
        <v>90</v>
      </c>
      <c r="L160" s="9" t="str">
        <f t="shared" si="4"/>
        <v>60-01-03-39-02-34</v>
      </c>
      <c r="M160" s="7" t="s">
        <v>77</v>
      </c>
      <c r="N160" s="8" t="str">
        <f>IF(D160="ropa, zapateria y hogar","otros",IF(D160="otros","taxi",IF(D160="restaurantes","Alimentacion",IF(D160="hoteles","hospedaje",IF(D160="supermercados","Alimentacion",IF(D160="agencia de viajes","viajes exterior",IF(D160="aerolineas","viajes exterior","incorrecto")))))))</f>
        <v>taxi</v>
      </c>
      <c r="O160" s="6">
        <f>F160</f>
        <v>3670</v>
      </c>
      <c r="P160" s="5"/>
      <c r="Q160" s="6">
        <f t="shared" si="5"/>
        <v>3670</v>
      </c>
    </row>
    <row r="161" spans="1:17" x14ac:dyDescent="0.25">
      <c r="A161" t="s">
        <v>13</v>
      </c>
      <c r="B161" t="s">
        <v>2</v>
      </c>
      <c r="C161" t="s">
        <v>59</v>
      </c>
      <c r="D161" t="s">
        <v>29</v>
      </c>
      <c r="E161" s="1">
        <v>43894</v>
      </c>
      <c r="F161" s="2">
        <v>3900</v>
      </c>
      <c r="G161">
        <v>0</v>
      </c>
      <c r="H161" t="s">
        <v>28</v>
      </c>
      <c r="I161" t="s">
        <v>33</v>
      </c>
      <c r="J161">
        <v>11001003</v>
      </c>
      <c r="K161" t="s">
        <v>90</v>
      </c>
      <c r="L161" s="9" t="str">
        <f t="shared" si="4"/>
        <v>60-01-03-39-02-34</v>
      </c>
      <c r="M161" s="7" t="s">
        <v>77</v>
      </c>
      <c r="N161" s="8" t="str">
        <f>IF(D161="ropa, zapateria y hogar","otros",IF(D161="otros","taxi",IF(D161="restaurantes","Alimentacion",IF(D161="hoteles","hospedaje",IF(D161="supermercados","Alimentacion",IF(D161="agencia de viajes","viajes exterior",IF(D161="aerolineas","viajes exterior","incorrecto")))))))</f>
        <v>taxi</v>
      </c>
      <c r="O161" s="6">
        <f>F161</f>
        <v>3900</v>
      </c>
      <c r="P161" s="5"/>
      <c r="Q161" s="6">
        <f t="shared" si="5"/>
        <v>3900</v>
      </c>
    </row>
    <row r="162" spans="1:17" x14ac:dyDescent="0.25">
      <c r="A162" t="s">
        <v>13</v>
      </c>
      <c r="B162" t="s">
        <v>2</v>
      </c>
      <c r="C162" t="s">
        <v>32</v>
      </c>
      <c r="D162" t="s">
        <v>29</v>
      </c>
      <c r="E162" s="1">
        <v>43955</v>
      </c>
      <c r="F162" s="2">
        <v>3860</v>
      </c>
      <c r="G162">
        <v>0</v>
      </c>
      <c r="H162" t="s">
        <v>28</v>
      </c>
      <c r="I162" t="s">
        <v>33</v>
      </c>
      <c r="J162">
        <v>11001003</v>
      </c>
      <c r="K162" t="s">
        <v>90</v>
      </c>
      <c r="L162" s="9" t="str">
        <f t="shared" si="4"/>
        <v>60-01-03-39-02-34</v>
      </c>
      <c r="M162" s="7" t="s">
        <v>77</v>
      </c>
      <c r="N162" s="8" t="str">
        <f>IF(D162="ropa, zapateria y hogar","otros",IF(D162="otros","taxi",IF(D162="restaurantes","Alimentacion",IF(D162="hoteles","hospedaje",IF(D162="supermercados","Alimentacion",IF(D162="agencia de viajes","viajes exterior",IF(D162="aerolineas","viajes exterior","incorrecto")))))))</f>
        <v>taxi</v>
      </c>
      <c r="O162" s="6">
        <f>F162</f>
        <v>3860</v>
      </c>
      <c r="P162" s="5"/>
      <c r="Q162" s="6">
        <f t="shared" si="5"/>
        <v>3860</v>
      </c>
    </row>
    <row r="163" spans="1:17" x14ac:dyDescent="0.25">
      <c r="A163" t="s">
        <v>13</v>
      </c>
      <c r="B163" t="s">
        <v>2</v>
      </c>
      <c r="C163" t="s">
        <v>52</v>
      </c>
      <c r="D163" t="s">
        <v>29</v>
      </c>
      <c r="E163" s="1">
        <v>43986</v>
      </c>
      <c r="F163" s="2">
        <v>3320</v>
      </c>
      <c r="G163">
        <v>0</v>
      </c>
      <c r="H163" t="s">
        <v>28</v>
      </c>
      <c r="I163" t="s">
        <v>33</v>
      </c>
      <c r="J163">
        <v>11001003</v>
      </c>
      <c r="K163" t="s">
        <v>90</v>
      </c>
      <c r="L163" s="9" t="str">
        <f t="shared" si="4"/>
        <v>60-01-03-39-02-34</v>
      </c>
      <c r="M163" s="7" t="s">
        <v>77</v>
      </c>
      <c r="N163" s="8" t="str">
        <f>IF(D163="ropa, zapateria y hogar","otros",IF(D163="otros","taxi",IF(D163="restaurantes","Alimentacion",IF(D163="hoteles","hospedaje",IF(D163="supermercados","Alimentacion",IF(D163="agencia de viajes","viajes exterior",IF(D163="aerolineas","viajes exterior","incorrecto")))))))</f>
        <v>taxi</v>
      </c>
      <c r="O163" s="6">
        <f>F163</f>
        <v>3320</v>
      </c>
      <c r="P163" s="5"/>
      <c r="Q163" s="6">
        <f t="shared" si="5"/>
        <v>3320</v>
      </c>
    </row>
    <row r="164" spans="1:17" x14ac:dyDescent="0.25">
      <c r="A164" t="s">
        <v>13</v>
      </c>
      <c r="B164" t="s">
        <v>2</v>
      </c>
      <c r="C164" t="s">
        <v>32</v>
      </c>
      <c r="D164" t="s">
        <v>29</v>
      </c>
      <c r="E164" s="1">
        <v>44016</v>
      </c>
      <c r="F164" s="2">
        <v>3860</v>
      </c>
      <c r="G164">
        <v>0</v>
      </c>
      <c r="H164" t="s">
        <v>28</v>
      </c>
      <c r="I164" t="s">
        <v>33</v>
      </c>
      <c r="J164">
        <v>11001003</v>
      </c>
      <c r="K164" t="s">
        <v>90</v>
      </c>
      <c r="L164" s="9" t="str">
        <f t="shared" si="4"/>
        <v>60-01-03-39-02-34</v>
      </c>
      <c r="M164" s="7" t="s">
        <v>77</v>
      </c>
      <c r="N164" s="8" t="str">
        <f>IF(D164="ropa, zapateria y hogar","otros",IF(D164="otros","taxi",IF(D164="restaurantes","Alimentacion",IF(D164="hoteles","hospedaje",IF(D164="supermercados","Alimentacion",IF(D164="agencia de viajes","viajes exterior",IF(D164="aerolineas","viajes exterior","incorrecto")))))))</f>
        <v>taxi</v>
      </c>
      <c r="O164" s="6">
        <f>F164</f>
        <v>3860</v>
      </c>
      <c r="P164" s="5"/>
      <c r="Q164" s="6">
        <f t="shared" si="5"/>
        <v>3860</v>
      </c>
    </row>
    <row r="165" spans="1:17" x14ac:dyDescent="0.25">
      <c r="A165" t="s">
        <v>13</v>
      </c>
      <c r="B165" t="s">
        <v>2</v>
      </c>
      <c r="C165" t="s">
        <v>60</v>
      </c>
      <c r="D165" t="s">
        <v>29</v>
      </c>
      <c r="E165" s="1">
        <v>44047</v>
      </c>
      <c r="F165" s="2">
        <v>3500</v>
      </c>
      <c r="G165">
        <v>0</v>
      </c>
      <c r="H165" t="s">
        <v>28</v>
      </c>
      <c r="I165" t="s">
        <v>33</v>
      </c>
      <c r="J165">
        <v>11001003</v>
      </c>
      <c r="K165" t="s">
        <v>90</v>
      </c>
      <c r="L165" s="9" t="str">
        <f t="shared" si="4"/>
        <v>60-01-03-39-02-34</v>
      </c>
      <c r="M165" s="7" t="s">
        <v>77</v>
      </c>
      <c r="N165" s="8" t="str">
        <f>IF(D165="ropa, zapateria y hogar","otros",IF(D165="otros","taxi",IF(D165="restaurantes","Alimentacion",IF(D165="hoteles","hospedaje",IF(D165="supermercados","Alimentacion",IF(D165="agencia de viajes","viajes exterior",IF(D165="aerolineas","viajes exterior","incorrecto")))))))</f>
        <v>taxi</v>
      </c>
      <c r="O165" s="6">
        <f>F165</f>
        <v>3500</v>
      </c>
      <c r="P165" s="5"/>
      <c r="Q165" s="6">
        <f t="shared" si="5"/>
        <v>3500</v>
      </c>
    </row>
    <row r="166" spans="1:17" x14ac:dyDescent="0.25">
      <c r="A166" t="s">
        <v>13</v>
      </c>
      <c r="B166" t="s">
        <v>2</v>
      </c>
      <c r="C166" t="s">
        <v>32</v>
      </c>
      <c r="D166" t="s">
        <v>29</v>
      </c>
      <c r="E166" s="1">
        <v>44047</v>
      </c>
      <c r="F166" s="2">
        <v>3930</v>
      </c>
      <c r="G166">
        <v>0</v>
      </c>
      <c r="H166" t="s">
        <v>28</v>
      </c>
      <c r="I166" t="s">
        <v>33</v>
      </c>
      <c r="J166">
        <v>11001003</v>
      </c>
      <c r="K166" t="s">
        <v>90</v>
      </c>
      <c r="L166" s="9" t="str">
        <f t="shared" si="4"/>
        <v>60-01-03-39-02-34</v>
      </c>
      <c r="M166" s="7" t="s">
        <v>77</v>
      </c>
      <c r="N166" s="8" t="str">
        <f>IF(D166="ropa, zapateria y hogar","otros",IF(D166="otros","taxi",IF(D166="restaurantes","Alimentacion",IF(D166="hoteles","hospedaje",IF(D166="supermercados","Alimentacion",IF(D166="agencia de viajes","viajes exterior",IF(D166="aerolineas","viajes exterior","incorrecto")))))))</f>
        <v>taxi</v>
      </c>
      <c r="O166" s="6">
        <f>F166</f>
        <v>3930</v>
      </c>
      <c r="P166" s="5"/>
      <c r="Q166" s="6">
        <f t="shared" si="5"/>
        <v>3930</v>
      </c>
    </row>
    <row r="167" spans="1:17" x14ac:dyDescent="0.25">
      <c r="A167" t="s">
        <v>13</v>
      </c>
      <c r="B167" t="s">
        <v>2</v>
      </c>
      <c r="C167" t="s">
        <v>61</v>
      </c>
      <c r="D167" t="s">
        <v>29</v>
      </c>
      <c r="E167" t="s">
        <v>101</v>
      </c>
      <c r="F167" s="2">
        <v>3770</v>
      </c>
      <c r="G167">
        <v>0</v>
      </c>
      <c r="H167" t="s">
        <v>28</v>
      </c>
      <c r="I167" t="s">
        <v>33</v>
      </c>
      <c r="J167">
        <v>11001003</v>
      </c>
      <c r="K167" t="s">
        <v>90</v>
      </c>
      <c r="L167" s="9" t="str">
        <f t="shared" si="4"/>
        <v>60-01-03-39-02-34</v>
      </c>
      <c r="M167" s="7" t="s">
        <v>77</v>
      </c>
      <c r="N167" s="8" t="str">
        <f>IF(D167="ropa, zapateria y hogar","otros",IF(D167="otros","taxi",IF(D167="restaurantes","Alimentacion",IF(D167="hoteles","hospedaje",IF(D167="supermercados","Alimentacion",IF(D167="agencia de viajes","viajes exterior",IF(D167="aerolineas","viajes exterior","incorrecto")))))))</f>
        <v>taxi</v>
      </c>
      <c r="O167" s="6">
        <f>F167</f>
        <v>3770</v>
      </c>
      <c r="P167" s="5"/>
      <c r="Q167" s="6">
        <f t="shared" si="5"/>
        <v>3770</v>
      </c>
    </row>
    <row r="168" spans="1:17" x14ac:dyDescent="0.25">
      <c r="A168" t="s">
        <v>13</v>
      </c>
      <c r="B168" t="s">
        <v>2</v>
      </c>
      <c r="C168" t="s">
        <v>40</v>
      </c>
      <c r="D168" t="s">
        <v>29</v>
      </c>
      <c r="E168" t="s">
        <v>103</v>
      </c>
      <c r="F168" s="2">
        <v>3370</v>
      </c>
      <c r="G168">
        <v>0</v>
      </c>
      <c r="H168" t="s">
        <v>28</v>
      </c>
      <c r="I168" t="s">
        <v>33</v>
      </c>
      <c r="J168">
        <v>11001003</v>
      </c>
      <c r="K168" t="s">
        <v>90</v>
      </c>
      <c r="L168" s="9" t="str">
        <f t="shared" si="4"/>
        <v>60-01-03-39-02-34</v>
      </c>
      <c r="M168" s="7" t="s">
        <v>77</v>
      </c>
      <c r="N168" s="8" t="str">
        <f>IF(D168="ropa, zapateria y hogar","otros",IF(D168="otros","taxi",IF(D168="restaurantes","Alimentacion",IF(D168="hoteles","hospedaje",IF(D168="supermercados","Alimentacion",IF(D168="agencia de viajes","viajes exterior",IF(D168="aerolineas","viajes exterior","incorrecto")))))))</f>
        <v>taxi</v>
      </c>
      <c r="O168" s="6">
        <f>F168</f>
        <v>3370</v>
      </c>
      <c r="P168" s="5"/>
      <c r="Q168" s="6">
        <f t="shared" si="5"/>
        <v>3370</v>
      </c>
    </row>
    <row r="169" spans="1:17" x14ac:dyDescent="0.25">
      <c r="A169" t="s">
        <v>13</v>
      </c>
      <c r="B169" t="s">
        <v>2</v>
      </c>
      <c r="C169" t="s">
        <v>114</v>
      </c>
      <c r="D169" t="s">
        <v>29</v>
      </c>
      <c r="E169" t="s">
        <v>92</v>
      </c>
      <c r="F169" s="2">
        <v>3730</v>
      </c>
      <c r="G169">
        <v>0</v>
      </c>
      <c r="H169" t="s">
        <v>28</v>
      </c>
      <c r="I169" t="s">
        <v>33</v>
      </c>
      <c r="J169">
        <v>11001003</v>
      </c>
      <c r="K169" t="s">
        <v>90</v>
      </c>
      <c r="L169" s="9" t="str">
        <f t="shared" si="4"/>
        <v>60-01-03-39-02-34</v>
      </c>
      <c r="M169" s="7" t="s">
        <v>77</v>
      </c>
      <c r="N169" s="8" t="str">
        <f>IF(D169="ropa, zapateria y hogar","otros",IF(D169="otros","taxi",IF(D169="restaurantes","Alimentacion",IF(D169="hoteles","hospedaje",IF(D169="supermercados","Alimentacion",IF(D169="agencia de viajes","viajes exterior",IF(D169="aerolineas","viajes exterior","incorrecto")))))))</f>
        <v>taxi</v>
      </c>
      <c r="O169" s="6">
        <f>F169</f>
        <v>3730</v>
      </c>
      <c r="P169" s="5"/>
      <c r="Q169" s="6">
        <f t="shared" si="5"/>
        <v>3730</v>
      </c>
    </row>
    <row r="170" spans="1:17" x14ac:dyDescent="0.25">
      <c r="A170" t="s">
        <v>13</v>
      </c>
      <c r="B170" t="s">
        <v>2</v>
      </c>
      <c r="C170" t="s">
        <v>58</v>
      </c>
      <c r="D170" t="s">
        <v>29</v>
      </c>
      <c r="E170" t="s">
        <v>92</v>
      </c>
      <c r="F170" s="2">
        <v>3670</v>
      </c>
      <c r="G170">
        <v>0</v>
      </c>
      <c r="H170" t="s">
        <v>28</v>
      </c>
      <c r="I170" t="s">
        <v>33</v>
      </c>
      <c r="J170">
        <v>11001003</v>
      </c>
      <c r="K170" t="s">
        <v>90</v>
      </c>
      <c r="L170" s="9" t="str">
        <f t="shared" si="4"/>
        <v>60-01-03-39-02-34</v>
      </c>
      <c r="M170" s="7" t="s">
        <v>77</v>
      </c>
      <c r="N170" s="8" t="str">
        <f>IF(D170="ropa, zapateria y hogar","otros",IF(D170="otros","taxi",IF(D170="restaurantes","Alimentacion",IF(D170="hoteles","hospedaje",IF(D170="supermercados","Alimentacion",IF(D170="agencia de viajes","viajes exterior",IF(D170="aerolineas","viajes exterior","incorrecto")))))))</f>
        <v>taxi</v>
      </c>
      <c r="O170" s="6">
        <f>F170</f>
        <v>3670</v>
      </c>
      <c r="P170" s="5"/>
      <c r="Q170" s="6">
        <f t="shared" si="5"/>
        <v>3670</v>
      </c>
    </row>
    <row r="171" spans="1:17" x14ac:dyDescent="0.25">
      <c r="A171" t="s">
        <v>13</v>
      </c>
      <c r="B171" t="s">
        <v>2</v>
      </c>
      <c r="C171" t="s">
        <v>115</v>
      </c>
      <c r="D171" t="s">
        <v>29</v>
      </c>
      <c r="E171" t="s">
        <v>93</v>
      </c>
      <c r="F171" s="2">
        <v>3750</v>
      </c>
      <c r="G171">
        <v>0</v>
      </c>
      <c r="H171" t="s">
        <v>28</v>
      </c>
      <c r="I171" t="s">
        <v>33</v>
      </c>
      <c r="J171">
        <v>11001003</v>
      </c>
      <c r="K171" t="s">
        <v>90</v>
      </c>
      <c r="L171" s="9" t="str">
        <f t="shared" si="4"/>
        <v>60-01-03-39-02-34</v>
      </c>
      <c r="M171" s="7" t="s">
        <v>77</v>
      </c>
      <c r="N171" s="8" t="str">
        <f>IF(D171="ropa, zapateria y hogar","otros",IF(D171="otros","taxi",IF(D171="restaurantes","Alimentacion",IF(D171="hoteles","hospedaje",IF(D171="supermercados","Alimentacion",IF(D171="agencia de viajes","viajes exterior",IF(D171="aerolineas","viajes exterior","incorrecto")))))))</f>
        <v>taxi</v>
      </c>
      <c r="O171" s="6">
        <f>F171</f>
        <v>3750</v>
      </c>
      <c r="P171" s="5"/>
      <c r="Q171" s="6">
        <f t="shared" si="5"/>
        <v>3750</v>
      </c>
    </row>
    <row r="172" spans="1:17" x14ac:dyDescent="0.25">
      <c r="A172" t="s">
        <v>13</v>
      </c>
      <c r="B172" t="s">
        <v>2</v>
      </c>
      <c r="C172" t="s">
        <v>116</v>
      </c>
      <c r="D172" t="s">
        <v>29</v>
      </c>
      <c r="E172" t="s">
        <v>95</v>
      </c>
      <c r="F172" s="2">
        <v>3500</v>
      </c>
      <c r="G172">
        <v>0</v>
      </c>
      <c r="H172" t="s">
        <v>28</v>
      </c>
      <c r="I172" t="s">
        <v>33</v>
      </c>
      <c r="J172">
        <v>11001003</v>
      </c>
      <c r="K172" t="s">
        <v>90</v>
      </c>
      <c r="L172" s="9" t="str">
        <f t="shared" si="4"/>
        <v>60-01-03-39-02-34</v>
      </c>
      <c r="M172" s="7" t="s">
        <v>77</v>
      </c>
      <c r="N172" s="8" t="str">
        <f>IF(D172="ropa, zapateria y hogar","otros",IF(D172="otros","taxi",IF(D172="restaurantes","Alimentacion",IF(D172="hoteles","hospedaje",IF(D172="supermercados","Alimentacion",IF(D172="agencia de viajes","viajes exterior",IF(D172="aerolineas","viajes exterior","incorrecto")))))))</f>
        <v>taxi</v>
      </c>
      <c r="O172" s="6">
        <f>F172</f>
        <v>3500</v>
      </c>
      <c r="P172" s="5"/>
      <c r="Q172" s="6">
        <f t="shared" si="5"/>
        <v>3500</v>
      </c>
    </row>
    <row r="173" spans="1:17" x14ac:dyDescent="0.25">
      <c r="A173" t="s">
        <v>13</v>
      </c>
      <c r="B173" t="s">
        <v>2</v>
      </c>
      <c r="C173" t="s">
        <v>117</v>
      </c>
      <c r="D173" t="s">
        <v>29</v>
      </c>
      <c r="E173" t="s">
        <v>96</v>
      </c>
      <c r="F173" s="2">
        <v>3900</v>
      </c>
      <c r="G173">
        <v>0</v>
      </c>
      <c r="H173" t="s">
        <v>28</v>
      </c>
      <c r="I173" t="s">
        <v>33</v>
      </c>
      <c r="J173">
        <v>11001003</v>
      </c>
      <c r="K173" t="s">
        <v>31</v>
      </c>
      <c r="L173" s="9" t="str">
        <f t="shared" si="4"/>
        <v>60-01-03-39-02-34</v>
      </c>
      <c r="M173" s="7" t="s">
        <v>77</v>
      </c>
      <c r="N173" s="8" t="str">
        <f>IF(D173="ropa, zapateria y hogar","otros",IF(D173="otros","taxi",IF(D173="restaurantes","Alimentacion",IF(D173="hoteles","hospedaje",IF(D173="supermercados","Alimentacion",IF(D173="agencia de viajes","viajes exterior",IF(D173="aerolineas","viajes exterior","incorrecto")))))))</f>
        <v>taxi</v>
      </c>
      <c r="O173" s="6">
        <f>F173</f>
        <v>3900</v>
      </c>
      <c r="P173" s="5"/>
      <c r="Q173" s="6">
        <f t="shared" si="5"/>
        <v>3900</v>
      </c>
    </row>
    <row r="174" spans="1:17" x14ac:dyDescent="0.25">
      <c r="A174" t="s">
        <v>13</v>
      </c>
      <c r="B174" t="s">
        <v>2</v>
      </c>
      <c r="C174" t="s">
        <v>108</v>
      </c>
      <c r="D174" t="s">
        <v>29</v>
      </c>
      <c r="E174" t="s">
        <v>104</v>
      </c>
      <c r="F174" s="2">
        <v>3700</v>
      </c>
      <c r="G174">
        <v>0</v>
      </c>
      <c r="H174" t="s">
        <v>28</v>
      </c>
      <c r="I174" t="s">
        <v>33</v>
      </c>
      <c r="J174">
        <v>11001003</v>
      </c>
      <c r="K174" t="s">
        <v>31</v>
      </c>
      <c r="L174" s="9" t="str">
        <f t="shared" si="4"/>
        <v>60-01-03-39-02-34</v>
      </c>
      <c r="M174" s="7" t="s">
        <v>77</v>
      </c>
      <c r="N174" s="8" t="str">
        <f>IF(D174="ropa, zapateria y hogar","otros",IF(D174="otros","taxi",IF(D174="restaurantes","Alimentacion",IF(D174="hoteles","hospedaje",IF(D174="supermercados","Alimentacion",IF(D174="agencia de viajes","viajes exterior",IF(D174="aerolineas","viajes exterior","incorrecto")))))))</f>
        <v>taxi</v>
      </c>
      <c r="O174" s="6">
        <f>F174</f>
        <v>3700</v>
      </c>
      <c r="P174" s="5"/>
      <c r="Q174" s="6">
        <f t="shared" si="5"/>
        <v>3700</v>
      </c>
    </row>
    <row r="175" spans="1:17" x14ac:dyDescent="0.25">
      <c r="A175" t="s">
        <v>13</v>
      </c>
      <c r="B175" t="s">
        <v>2</v>
      </c>
      <c r="C175" t="s">
        <v>118</v>
      </c>
      <c r="D175" t="s">
        <v>29</v>
      </c>
      <c r="E175" t="s">
        <v>97</v>
      </c>
      <c r="F175" s="2">
        <v>3220</v>
      </c>
      <c r="G175">
        <v>0</v>
      </c>
      <c r="H175" t="s">
        <v>28</v>
      </c>
      <c r="I175" t="s">
        <v>33</v>
      </c>
      <c r="J175">
        <v>11001003</v>
      </c>
      <c r="K175" t="s">
        <v>90</v>
      </c>
      <c r="L175" s="9" t="str">
        <f t="shared" si="4"/>
        <v>60-01-03-39-02-34</v>
      </c>
      <c r="M175" s="7" t="s">
        <v>77</v>
      </c>
      <c r="N175" s="8" t="str">
        <f>IF(D175="ropa, zapateria y hogar","otros",IF(D175="otros","taxi",IF(D175="restaurantes","Alimentacion",IF(D175="hoteles","hospedaje",IF(D175="supermercados","Alimentacion",IF(D175="agencia de viajes","viajes exterior",IF(D175="aerolineas","viajes exterior","incorrecto")))))))</f>
        <v>taxi</v>
      </c>
      <c r="O175" s="6">
        <f>F175</f>
        <v>3220</v>
      </c>
      <c r="P175" s="5"/>
      <c r="Q175" s="6">
        <f t="shared" si="5"/>
        <v>3220</v>
      </c>
    </row>
    <row r="176" spans="1:17" x14ac:dyDescent="0.25">
      <c r="A176" t="s">
        <v>13</v>
      </c>
      <c r="B176" t="s">
        <v>2</v>
      </c>
      <c r="C176" t="s">
        <v>119</v>
      </c>
      <c r="D176" t="s">
        <v>29</v>
      </c>
      <c r="E176" t="s">
        <v>98</v>
      </c>
      <c r="F176" s="2">
        <v>3800</v>
      </c>
      <c r="G176">
        <v>0</v>
      </c>
      <c r="H176" t="s">
        <v>28</v>
      </c>
      <c r="I176" t="s">
        <v>33</v>
      </c>
      <c r="J176">
        <v>11001003</v>
      </c>
      <c r="K176" t="s">
        <v>90</v>
      </c>
      <c r="L176" s="9" t="str">
        <f t="shared" si="4"/>
        <v>60-01-03-39-02-34</v>
      </c>
      <c r="M176" s="7" t="s">
        <v>77</v>
      </c>
      <c r="N176" s="8" t="str">
        <f>IF(D176="ropa, zapateria y hogar","otros",IF(D176="otros","taxi",IF(D176="restaurantes","Alimentacion",IF(D176="hoteles","hospedaje",IF(D176="supermercados","Alimentacion",IF(D176="agencia de viajes","viajes exterior",IF(D176="aerolineas","viajes exterior","incorrecto")))))))</f>
        <v>taxi</v>
      </c>
      <c r="O176" s="6">
        <f>F176</f>
        <v>3800</v>
      </c>
      <c r="P176" s="5"/>
      <c r="Q176" s="6">
        <f t="shared" si="5"/>
        <v>3800</v>
      </c>
    </row>
    <row r="177" spans="1:17" x14ac:dyDescent="0.25">
      <c r="A177" t="s">
        <v>13</v>
      </c>
      <c r="B177" t="s">
        <v>2</v>
      </c>
      <c r="C177" t="s">
        <v>54</v>
      </c>
      <c r="D177" t="s">
        <v>29</v>
      </c>
      <c r="E177" t="s">
        <v>99</v>
      </c>
      <c r="F177" s="2">
        <v>4500</v>
      </c>
      <c r="G177">
        <v>0</v>
      </c>
      <c r="H177" t="s">
        <v>28</v>
      </c>
      <c r="I177" t="s">
        <v>33</v>
      </c>
      <c r="J177">
        <v>11001003</v>
      </c>
      <c r="K177" t="s">
        <v>31</v>
      </c>
      <c r="L177" s="9" t="str">
        <f t="shared" si="4"/>
        <v>60-01-03-39-02-34</v>
      </c>
      <c r="M177" s="7" t="s">
        <v>77</v>
      </c>
      <c r="N177" s="8" t="str">
        <f>IF(D177="ropa, zapateria y hogar","otros",IF(D177="otros","taxi",IF(D177="restaurantes","Alimentacion",IF(D177="hoteles","hospedaje",IF(D177="supermercados","Alimentacion",IF(D177="agencia de viajes","viajes exterior",IF(D177="aerolineas","viajes exterior","incorrecto")))))))</f>
        <v>taxi</v>
      </c>
      <c r="O177" s="6">
        <f>F177</f>
        <v>4500</v>
      </c>
      <c r="P177" s="5"/>
      <c r="Q177" s="6">
        <f t="shared" si="5"/>
        <v>4500</v>
      </c>
    </row>
    <row r="178" spans="1:17" x14ac:dyDescent="0.25">
      <c r="A178" t="s">
        <v>13</v>
      </c>
      <c r="B178" t="s">
        <v>2</v>
      </c>
      <c r="C178" t="s">
        <v>58</v>
      </c>
      <c r="D178" t="s">
        <v>29</v>
      </c>
      <c r="E178" t="s">
        <v>90</v>
      </c>
      <c r="F178" s="2">
        <v>3850</v>
      </c>
      <c r="G178">
        <v>0</v>
      </c>
      <c r="H178" t="s">
        <v>28</v>
      </c>
      <c r="I178" t="s">
        <v>33</v>
      </c>
      <c r="J178">
        <v>11001003</v>
      </c>
      <c r="K178" t="s">
        <v>31</v>
      </c>
      <c r="L178" s="9" t="str">
        <f t="shared" si="4"/>
        <v>60-01-03-39-02-34</v>
      </c>
      <c r="M178" s="7" t="s">
        <v>77</v>
      </c>
      <c r="N178" s="8" t="str">
        <f>IF(D178="ropa, zapateria y hogar","otros",IF(D178="otros","taxi",IF(D178="restaurantes","Alimentacion",IF(D178="hoteles","hospedaje",IF(D178="supermercados","Alimentacion",IF(D178="agencia de viajes","viajes exterior",IF(D178="aerolineas","viajes exterior","incorrecto")))))))</f>
        <v>taxi</v>
      </c>
      <c r="O178" s="6">
        <f>F178</f>
        <v>3850</v>
      </c>
      <c r="P178" s="5"/>
      <c r="Q178" s="6">
        <f t="shared" si="5"/>
        <v>3850</v>
      </c>
    </row>
    <row r="179" spans="1:17" x14ac:dyDescent="0.25">
      <c r="A179" t="s">
        <v>14</v>
      </c>
      <c r="B179" t="s">
        <v>2</v>
      </c>
      <c r="C179" t="s">
        <v>67</v>
      </c>
      <c r="D179" t="s">
        <v>63</v>
      </c>
      <c r="E179" s="1">
        <v>43834</v>
      </c>
      <c r="F179" s="2">
        <v>9202</v>
      </c>
      <c r="G179">
        <v>0</v>
      </c>
      <c r="H179" t="s">
        <v>28</v>
      </c>
      <c r="I179" t="s">
        <v>62</v>
      </c>
      <c r="J179">
        <v>3002001</v>
      </c>
      <c r="K179" t="s">
        <v>90</v>
      </c>
      <c r="L179" s="9" t="str">
        <f t="shared" si="4"/>
        <v>60-01-03-39-02-34</v>
      </c>
      <c r="M179" s="7" t="s">
        <v>77</v>
      </c>
      <c r="N179" s="8" t="str">
        <f>IF(D179="ropa, zapateria y hogar","otros",IF(D179="otros","taxi",IF(D179="restaurantes","Alimentacion",IF(D179="hoteles","hospedaje",IF(D179="supermercados","Alimentacion",IF(D179="agencia de viajes","viajes exterior",IF(D179="aerolineas","viajes exterior","incorrecto")))))))</f>
        <v>Alimentacion</v>
      </c>
      <c r="O179" s="6">
        <f>F179</f>
        <v>9202</v>
      </c>
      <c r="P179" s="5"/>
      <c r="Q179" s="6">
        <f t="shared" si="5"/>
        <v>9202</v>
      </c>
    </row>
    <row r="180" spans="1:17" x14ac:dyDescent="0.25">
      <c r="A180" t="s">
        <v>14</v>
      </c>
      <c r="B180" t="s">
        <v>2</v>
      </c>
      <c r="C180" t="s">
        <v>68</v>
      </c>
      <c r="D180" t="s">
        <v>63</v>
      </c>
      <c r="E180" s="1">
        <v>43834</v>
      </c>
      <c r="F180" s="2">
        <v>4500</v>
      </c>
      <c r="G180">
        <v>0</v>
      </c>
      <c r="H180" t="s">
        <v>28</v>
      </c>
      <c r="I180" t="s">
        <v>62</v>
      </c>
      <c r="J180">
        <v>3002001</v>
      </c>
      <c r="K180" t="s">
        <v>90</v>
      </c>
      <c r="L180" s="9" t="str">
        <f t="shared" si="4"/>
        <v>60-01-03-39-02-34</v>
      </c>
      <c r="M180" s="7" t="s">
        <v>77</v>
      </c>
      <c r="N180" s="8" t="str">
        <f>IF(D180="ropa, zapateria y hogar","otros",IF(D180="otros","taxi",IF(D180="restaurantes","Alimentacion",IF(D180="hoteles","hospedaje",IF(D180="supermercados","Alimentacion",IF(D180="agencia de viajes","viajes exterior",IF(D180="aerolineas","viajes exterior","incorrecto")))))))</f>
        <v>Alimentacion</v>
      </c>
      <c r="O180" s="6">
        <f>F180</f>
        <v>4500</v>
      </c>
      <c r="P180" s="5"/>
      <c r="Q180" s="6">
        <f t="shared" si="5"/>
        <v>4500</v>
      </c>
    </row>
    <row r="181" spans="1:17" x14ac:dyDescent="0.25">
      <c r="A181" t="s">
        <v>14</v>
      </c>
      <c r="B181" t="s">
        <v>2</v>
      </c>
      <c r="C181" t="s">
        <v>65</v>
      </c>
      <c r="D181" t="s">
        <v>66</v>
      </c>
      <c r="E181" s="1">
        <v>43834</v>
      </c>
      <c r="F181" s="2">
        <v>16000</v>
      </c>
      <c r="G181">
        <v>0</v>
      </c>
      <c r="H181" t="s">
        <v>28</v>
      </c>
      <c r="I181" t="s">
        <v>62</v>
      </c>
      <c r="J181">
        <v>3002001</v>
      </c>
      <c r="K181" t="s">
        <v>90</v>
      </c>
      <c r="L181" s="9" t="str">
        <f t="shared" si="4"/>
        <v>60-01-03-39-02-34</v>
      </c>
      <c r="M181" s="7" t="s">
        <v>77</v>
      </c>
      <c r="N181" s="8" t="str">
        <f>IF(D181="ropa, zapateria y hogar","otros",IF(D181="otros","taxi",IF(D181="restaurantes","Alimentacion",IF(D181="hoteles","hospedaje",IF(D181="supermercados","Alimentacion",IF(D181="agencia de viajes","viajes exterior",IF(D181="aerolineas","viajes exterior","incorrecto")))))))</f>
        <v>hospedaje</v>
      </c>
      <c r="O181" s="6">
        <f>F181</f>
        <v>16000</v>
      </c>
      <c r="P181" s="5"/>
      <c r="Q181" s="6">
        <f t="shared" si="5"/>
        <v>16000</v>
      </c>
    </row>
    <row r="182" spans="1:17" x14ac:dyDescent="0.25">
      <c r="A182" t="s">
        <v>14</v>
      </c>
      <c r="B182" t="s">
        <v>2</v>
      </c>
      <c r="C182" t="s">
        <v>69</v>
      </c>
      <c r="D182" t="s">
        <v>63</v>
      </c>
      <c r="E182" s="1">
        <v>43865</v>
      </c>
      <c r="F182" s="2">
        <v>7405</v>
      </c>
      <c r="G182">
        <v>0</v>
      </c>
      <c r="H182" t="s">
        <v>28</v>
      </c>
      <c r="I182" t="s">
        <v>62</v>
      </c>
      <c r="J182">
        <v>3002001</v>
      </c>
      <c r="K182" t="s">
        <v>90</v>
      </c>
      <c r="L182" s="9" t="str">
        <f t="shared" si="4"/>
        <v>60-01-03-39-02-34</v>
      </c>
      <c r="M182" s="7" t="s">
        <v>77</v>
      </c>
      <c r="N182" s="8" t="str">
        <f>IF(D182="ropa, zapateria y hogar","otros",IF(D182="otros","taxi",IF(D182="restaurantes","Alimentacion",IF(D182="hoteles","hospedaje",IF(D182="supermercados","Alimentacion",IF(D182="agencia de viajes","viajes exterior",IF(D182="aerolineas","viajes exterior","incorrecto")))))))</f>
        <v>Alimentacion</v>
      </c>
      <c r="O182" s="6">
        <f>F182</f>
        <v>7405</v>
      </c>
      <c r="P182" s="5"/>
      <c r="Q182" s="6">
        <f t="shared" si="5"/>
        <v>7405</v>
      </c>
    </row>
    <row r="183" spans="1:17" x14ac:dyDescent="0.25">
      <c r="A183" t="s">
        <v>14</v>
      </c>
      <c r="B183" t="s">
        <v>2</v>
      </c>
      <c r="C183" t="s">
        <v>67</v>
      </c>
      <c r="D183" t="s">
        <v>63</v>
      </c>
      <c r="E183" t="s">
        <v>92</v>
      </c>
      <c r="F183" s="2">
        <v>4125</v>
      </c>
      <c r="G183">
        <v>0</v>
      </c>
      <c r="H183" t="s">
        <v>28</v>
      </c>
      <c r="I183" t="s">
        <v>62</v>
      </c>
      <c r="J183">
        <v>3002001</v>
      </c>
      <c r="K183" t="s">
        <v>90</v>
      </c>
      <c r="L183" s="9" t="str">
        <f t="shared" si="4"/>
        <v>60-01-03-39-02-34</v>
      </c>
      <c r="M183" s="7" t="s">
        <v>77</v>
      </c>
      <c r="N183" s="8" t="str">
        <f>IF(D183="ropa, zapateria y hogar","otros",IF(D183="otros","taxi",IF(D183="restaurantes","Alimentacion",IF(D183="hoteles","hospedaje",IF(D183="supermercados","Alimentacion",IF(D183="agencia de viajes","viajes exterior",IF(D183="aerolineas","viajes exterior","incorrecto")))))))</f>
        <v>Alimentacion</v>
      </c>
      <c r="O183" s="6">
        <f>F183</f>
        <v>4125</v>
      </c>
      <c r="P183" s="5"/>
      <c r="Q183" s="6">
        <f t="shared" si="5"/>
        <v>4125</v>
      </c>
    </row>
    <row r="184" spans="1:17" x14ac:dyDescent="0.25">
      <c r="A184" t="s">
        <v>14</v>
      </c>
      <c r="B184" t="s">
        <v>2</v>
      </c>
      <c r="C184" t="s">
        <v>120</v>
      </c>
      <c r="D184" t="s">
        <v>63</v>
      </c>
      <c r="E184" t="s">
        <v>92</v>
      </c>
      <c r="F184" s="2">
        <v>10027</v>
      </c>
      <c r="G184">
        <v>0</v>
      </c>
      <c r="H184" t="s">
        <v>28</v>
      </c>
      <c r="I184" t="s">
        <v>62</v>
      </c>
      <c r="J184">
        <v>3002001</v>
      </c>
      <c r="K184" t="s">
        <v>90</v>
      </c>
      <c r="L184" s="9" t="str">
        <f t="shared" si="4"/>
        <v>60-01-03-39-02-34</v>
      </c>
      <c r="M184" s="7" t="s">
        <v>77</v>
      </c>
      <c r="N184" s="8" t="str">
        <f>IF(D184="ropa, zapateria y hogar","otros",IF(D184="otros","taxi",IF(D184="restaurantes","Alimentacion",IF(D184="hoteles","hospedaje",IF(D184="supermercados","Alimentacion",IF(D184="agencia de viajes","viajes exterior",IF(D184="aerolineas","viajes exterior","incorrecto")))))))</f>
        <v>Alimentacion</v>
      </c>
      <c r="O184" s="6">
        <f>F184</f>
        <v>10027</v>
      </c>
      <c r="P184" s="5"/>
      <c r="Q184" s="6">
        <f t="shared" si="5"/>
        <v>10027</v>
      </c>
    </row>
    <row r="185" spans="1:17" x14ac:dyDescent="0.25">
      <c r="A185" t="s">
        <v>14</v>
      </c>
      <c r="B185" t="s">
        <v>2</v>
      </c>
      <c r="C185" t="s">
        <v>65</v>
      </c>
      <c r="D185" t="s">
        <v>66</v>
      </c>
      <c r="E185" t="s">
        <v>92</v>
      </c>
      <c r="F185" s="2">
        <v>16000</v>
      </c>
      <c r="G185">
        <v>0</v>
      </c>
      <c r="H185" t="s">
        <v>28</v>
      </c>
      <c r="I185" t="s">
        <v>62</v>
      </c>
      <c r="J185">
        <v>3002001</v>
      </c>
      <c r="K185" t="s">
        <v>90</v>
      </c>
      <c r="L185" s="9" t="str">
        <f t="shared" si="4"/>
        <v>60-01-03-39-02-34</v>
      </c>
      <c r="M185" s="7" t="s">
        <v>77</v>
      </c>
      <c r="N185" s="8" t="str">
        <f>IF(D185="ropa, zapateria y hogar","otros",IF(D185="otros","taxi",IF(D185="restaurantes","Alimentacion",IF(D185="hoteles","hospedaje",IF(D185="supermercados","Alimentacion",IF(D185="agencia de viajes","viajes exterior",IF(D185="aerolineas","viajes exterior","incorrecto")))))))</f>
        <v>hospedaje</v>
      </c>
      <c r="O185" s="6">
        <f>F185</f>
        <v>16000</v>
      </c>
      <c r="P185" s="5"/>
      <c r="Q185" s="6">
        <f t="shared" si="5"/>
        <v>16000</v>
      </c>
    </row>
    <row r="186" spans="1:17" x14ac:dyDescent="0.25">
      <c r="A186" t="s">
        <v>14</v>
      </c>
      <c r="B186" t="s">
        <v>2</v>
      </c>
      <c r="C186" t="s">
        <v>121</v>
      </c>
      <c r="D186" t="s">
        <v>70</v>
      </c>
      <c r="E186" t="s">
        <v>92</v>
      </c>
      <c r="F186" s="2">
        <v>2750</v>
      </c>
      <c r="G186">
        <v>0</v>
      </c>
      <c r="H186" t="s">
        <v>28</v>
      </c>
      <c r="I186" t="s">
        <v>62</v>
      </c>
      <c r="J186">
        <v>3002001</v>
      </c>
      <c r="K186" t="s">
        <v>90</v>
      </c>
      <c r="L186" s="9" t="str">
        <f t="shared" si="4"/>
        <v>60-01-03-39-02-34</v>
      </c>
      <c r="M186" s="7" t="s">
        <v>77</v>
      </c>
      <c r="N186" s="8" t="str">
        <f>IF(D186="ropa, zapateria y hogar","otros",IF(D186="otros","taxi",IF(D186="restaurantes","Alimentacion",IF(D186="hoteles","hospedaje",IF(D186="supermercados","Alimentacion",IF(D186="agencia de viajes","viajes exterior",IF(D186="aerolineas","viajes exterior","incorrecto")))))))</f>
        <v>Alimentacion</v>
      </c>
      <c r="O186" s="6"/>
      <c r="P186" s="6">
        <f>$Q$1*G186</f>
        <v>0</v>
      </c>
      <c r="Q186" s="6">
        <f t="shared" si="5"/>
        <v>0</v>
      </c>
    </row>
    <row r="187" spans="1:17" x14ac:dyDescent="0.25">
      <c r="A187" t="s">
        <v>14</v>
      </c>
      <c r="B187" t="s">
        <v>2</v>
      </c>
      <c r="C187" t="s">
        <v>122</v>
      </c>
      <c r="D187" t="s">
        <v>66</v>
      </c>
      <c r="E187" t="s">
        <v>93</v>
      </c>
      <c r="F187" s="2">
        <v>4250</v>
      </c>
      <c r="G187">
        <v>0</v>
      </c>
      <c r="H187" t="s">
        <v>28</v>
      </c>
      <c r="I187" t="s">
        <v>62</v>
      </c>
      <c r="J187">
        <v>3002001</v>
      </c>
      <c r="K187" t="s">
        <v>90</v>
      </c>
      <c r="L187" s="9" t="str">
        <f t="shared" si="4"/>
        <v>60-01-03-39-02-34</v>
      </c>
      <c r="M187" s="7" t="s">
        <v>77</v>
      </c>
      <c r="N187" s="8" t="str">
        <f>IF(D187="ropa, zapateria y hogar","otros",IF(D187="otros","taxi",IF(D187="restaurantes","Alimentacion",IF(D187="hoteles","hospedaje",IF(D187="supermercados","Alimentacion",IF(D187="agencia de viajes","viajes exterior",IF(D187="aerolineas","viajes exterior","incorrecto")))))))</f>
        <v>hospedaje</v>
      </c>
      <c r="O187" s="6"/>
      <c r="P187" s="6">
        <f>$Q$1*G187</f>
        <v>0</v>
      </c>
      <c r="Q187" s="6">
        <f t="shared" si="5"/>
        <v>0</v>
      </c>
    </row>
    <row r="188" spans="1:17" x14ac:dyDescent="0.25">
      <c r="A188" t="s">
        <v>14</v>
      </c>
      <c r="B188" t="s">
        <v>2</v>
      </c>
      <c r="C188" t="s">
        <v>123</v>
      </c>
      <c r="D188" t="s">
        <v>70</v>
      </c>
      <c r="E188" t="s">
        <v>93</v>
      </c>
      <c r="F188" s="2">
        <v>1265</v>
      </c>
      <c r="G188">
        <v>0</v>
      </c>
      <c r="H188" t="s">
        <v>28</v>
      </c>
      <c r="I188" t="s">
        <v>62</v>
      </c>
      <c r="J188">
        <v>3002001</v>
      </c>
      <c r="K188" t="s">
        <v>90</v>
      </c>
      <c r="L188" s="9" t="str">
        <f t="shared" si="4"/>
        <v>60-01-03-39-02-34</v>
      </c>
      <c r="M188" s="7" t="s">
        <v>77</v>
      </c>
      <c r="N188" s="8" t="str">
        <f>IF(D188="ropa, zapateria y hogar","otros",IF(D188="otros","taxi",IF(D188="restaurantes","Alimentacion",IF(D188="hoteles","hospedaje",IF(D188="supermercados","Alimentacion",IF(D188="agencia de viajes","viajes exterior",IF(D188="aerolineas","viajes exterior","incorrecto")))))))</f>
        <v>Alimentacion</v>
      </c>
      <c r="O188" s="6"/>
      <c r="P188" s="6">
        <f>$Q$1*G188</f>
        <v>0</v>
      </c>
      <c r="Q188" s="6">
        <f t="shared" si="5"/>
        <v>0</v>
      </c>
    </row>
    <row r="189" spans="1:17" x14ac:dyDescent="0.25">
      <c r="A189" t="s">
        <v>14</v>
      </c>
      <c r="B189" t="s">
        <v>2</v>
      </c>
      <c r="C189" t="s">
        <v>124</v>
      </c>
      <c r="D189" t="s">
        <v>66</v>
      </c>
      <c r="E189" t="s">
        <v>93</v>
      </c>
      <c r="F189" s="2">
        <v>4250</v>
      </c>
      <c r="G189">
        <v>0</v>
      </c>
      <c r="H189" t="s">
        <v>28</v>
      </c>
      <c r="I189" t="s">
        <v>62</v>
      </c>
      <c r="J189">
        <v>3002001</v>
      </c>
      <c r="K189" t="s">
        <v>90</v>
      </c>
      <c r="L189" s="9" t="str">
        <f t="shared" si="4"/>
        <v>60-01-03-39-02-34</v>
      </c>
      <c r="M189" s="7" t="s">
        <v>77</v>
      </c>
      <c r="N189" s="8" t="str">
        <f>IF(D189="ropa, zapateria y hogar","otros",IF(D189="otros","taxi",IF(D189="restaurantes","Alimentacion",IF(D189="hoteles","hospedaje",IF(D189="supermercados","Alimentacion",IF(D189="agencia de viajes","viajes exterior",IF(D189="aerolineas","viajes exterior","incorrecto")))))))</f>
        <v>hospedaje</v>
      </c>
      <c r="O189" s="6"/>
      <c r="P189" s="6">
        <f>$Q$1*G189</f>
        <v>0</v>
      </c>
      <c r="Q189" s="6">
        <f t="shared" si="5"/>
        <v>0</v>
      </c>
    </row>
    <row r="190" spans="1:17" x14ac:dyDescent="0.25">
      <c r="A190" t="s">
        <v>14</v>
      </c>
      <c r="B190" t="s">
        <v>2</v>
      </c>
      <c r="C190" t="s">
        <v>124</v>
      </c>
      <c r="D190" t="s">
        <v>66</v>
      </c>
      <c r="E190" t="s">
        <v>93</v>
      </c>
      <c r="F190" s="2">
        <v>7400</v>
      </c>
      <c r="G190">
        <v>0</v>
      </c>
      <c r="H190" t="s">
        <v>28</v>
      </c>
      <c r="I190" t="s">
        <v>62</v>
      </c>
      <c r="J190">
        <v>3002001</v>
      </c>
      <c r="K190" t="s">
        <v>90</v>
      </c>
      <c r="L190" s="9" t="str">
        <f t="shared" si="4"/>
        <v>60-01-03-39-02-34</v>
      </c>
      <c r="M190" s="7" t="s">
        <v>77</v>
      </c>
      <c r="N190" s="8" t="str">
        <f>IF(D190="ropa, zapateria y hogar","otros",IF(D190="otros","taxi",IF(D190="restaurantes","Alimentacion",IF(D190="hoteles","hospedaje",IF(D190="supermercados","Alimentacion",IF(D190="agencia de viajes","viajes exterior",IF(D190="aerolineas","viajes exterior","incorrecto")))))))</f>
        <v>hospedaje</v>
      </c>
      <c r="O190" s="6"/>
      <c r="P190" s="6">
        <f>$Q$1*G190</f>
        <v>0</v>
      </c>
      <c r="Q190" s="6">
        <f t="shared" si="5"/>
        <v>0</v>
      </c>
    </row>
    <row r="191" spans="1:17" x14ac:dyDescent="0.25">
      <c r="A191" t="s">
        <v>14</v>
      </c>
      <c r="B191" t="s">
        <v>2</v>
      </c>
      <c r="C191" t="s">
        <v>67</v>
      </c>
      <c r="D191" t="s">
        <v>63</v>
      </c>
      <c r="E191" t="s">
        <v>94</v>
      </c>
      <c r="F191" s="2">
        <v>10350</v>
      </c>
      <c r="G191">
        <v>0</v>
      </c>
      <c r="H191" t="s">
        <v>28</v>
      </c>
      <c r="I191" t="s">
        <v>62</v>
      </c>
      <c r="J191">
        <v>3002001</v>
      </c>
      <c r="K191" t="s">
        <v>90</v>
      </c>
      <c r="L191" s="9" t="str">
        <f t="shared" si="4"/>
        <v>60-01-03-39-02-34</v>
      </c>
      <c r="M191" s="7" t="s">
        <v>77</v>
      </c>
      <c r="N191" s="8" t="str">
        <f>IF(D191="ropa, zapateria y hogar","otros",IF(D191="otros","taxi",IF(D191="restaurantes","Alimentacion",IF(D191="hoteles","hospedaje",IF(D191="supermercados","Alimentacion",IF(D191="agencia de viajes","viajes exterior",IF(D191="aerolineas","viajes exterior","incorrecto")))))))</f>
        <v>Alimentacion</v>
      </c>
      <c r="O191" s="6"/>
      <c r="P191" s="6">
        <f>$Q$1*G191</f>
        <v>0</v>
      </c>
      <c r="Q191" s="6">
        <f t="shared" si="5"/>
        <v>0</v>
      </c>
    </row>
    <row r="192" spans="1:17" x14ac:dyDescent="0.25">
      <c r="A192" t="s">
        <v>14</v>
      </c>
      <c r="B192" t="s">
        <v>2</v>
      </c>
      <c r="C192" t="s">
        <v>122</v>
      </c>
      <c r="D192" t="s">
        <v>66</v>
      </c>
      <c r="E192" t="s">
        <v>94</v>
      </c>
      <c r="F192" s="2">
        <v>6500</v>
      </c>
      <c r="G192">
        <v>0</v>
      </c>
      <c r="H192" t="s">
        <v>28</v>
      </c>
      <c r="I192" t="s">
        <v>62</v>
      </c>
      <c r="J192">
        <v>3002001</v>
      </c>
      <c r="K192" t="s">
        <v>90</v>
      </c>
      <c r="L192" s="9" t="str">
        <f t="shared" si="4"/>
        <v>60-01-03-39-02-34</v>
      </c>
      <c r="M192" s="7" t="s">
        <v>77</v>
      </c>
      <c r="N192" s="8" t="str">
        <f>IF(D192="ropa, zapateria y hogar","otros",IF(D192="otros","taxi",IF(D192="restaurantes","Alimentacion",IF(D192="hoteles","hospedaje",IF(D192="supermercados","Alimentacion",IF(D192="agencia de viajes","viajes exterior",IF(D192="aerolineas","viajes exterior","incorrecto")))))))</f>
        <v>hospedaje</v>
      </c>
      <c r="O192" s="6"/>
      <c r="P192" s="6">
        <f>$Q$1*G192</f>
        <v>0</v>
      </c>
      <c r="Q192" s="6">
        <f t="shared" si="5"/>
        <v>0</v>
      </c>
    </row>
    <row r="193" spans="1:17" x14ac:dyDescent="0.25">
      <c r="A193" t="s">
        <v>14</v>
      </c>
      <c r="B193" t="s">
        <v>2</v>
      </c>
      <c r="C193" t="s">
        <v>124</v>
      </c>
      <c r="D193" t="s">
        <v>66</v>
      </c>
      <c r="E193" t="s">
        <v>94</v>
      </c>
      <c r="F193" s="2">
        <v>4250</v>
      </c>
      <c r="G193">
        <v>0</v>
      </c>
      <c r="H193" t="s">
        <v>28</v>
      </c>
      <c r="I193" t="s">
        <v>62</v>
      </c>
      <c r="J193">
        <v>3002001</v>
      </c>
      <c r="K193" t="s">
        <v>90</v>
      </c>
      <c r="L193" s="9" t="str">
        <f t="shared" si="4"/>
        <v>60-01-03-39-02-34</v>
      </c>
      <c r="M193" s="7" t="s">
        <v>77</v>
      </c>
      <c r="N193" s="8" t="str">
        <f>IF(D193="ropa, zapateria y hogar","otros",IF(D193="otros","taxi",IF(D193="restaurantes","Alimentacion",IF(D193="hoteles","hospedaje",IF(D193="supermercados","Alimentacion",IF(D193="agencia de viajes","viajes exterior",IF(D193="aerolineas","viajes exterior","incorrecto")))))))</f>
        <v>hospedaje</v>
      </c>
      <c r="O193" s="6"/>
      <c r="P193" s="6">
        <f>$Q$1*G193</f>
        <v>0</v>
      </c>
      <c r="Q193" s="6">
        <f t="shared" si="5"/>
        <v>0</v>
      </c>
    </row>
    <row r="194" spans="1:17" x14ac:dyDescent="0.25">
      <c r="A194" t="s">
        <v>14</v>
      </c>
      <c r="B194" t="s">
        <v>2</v>
      </c>
      <c r="C194" t="s">
        <v>65</v>
      </c>
      <c r="D194" t="s">
        <v>66</v>
      </c>
      <c r="E194" t="s">
        <v>94</v>
      </c>
      <c r="F194" s="2">
        <v>16000</v>
      </c>
      <c r="G194">
        <v>0</v>
      </c>
      <c r="H194" t="s">
        <v>28</v>
      </c>
      <c r="I194" t="s">
        <v>62</v>
      </c>
      <c r="J194">
        <v>3002001</v>
      </c>
      <c r="K194" t="s">
        <v>90</v>
      </c>
      <c r="L194" s="9" t="str">
        <f t="shared" si="4"/>
        <v>60-01-03-39-02-34</v>
      </c>
      <c r="M194" s="7" t="s">
        <v>77</v>
      </c>
      <c r="N194" s="8" t="str">
        <f>IF(D194="ropa, zapateria y hogar","otros",IF(D194="otros","taxi",IF(D194="restaurantes","Alimentacion",IF(D194="hoteles","hospedaje",IF(D194="supermercados","Alimentacion",IF(D194="agencia de viajes","viajes exterior",IF(D194="aerolineas","viajes exterior","incorrecto")))))))</f>
        <v>hospedaje</v>
      </c>
      <c r="O194" s="6"/>
      <c r="P194" s="6">
        <f>$Q$1*G194</f>
        <v>0</v>
      </c>
      <c r="Q194" s="6">
        <f t="shared" si="5"/>
        <v>0</v>
      </c>
    </row>
    <row r="195" spans="1:17" x14ac:dyDescent="0.25">
      <c r="A195" t="s">
        <v>14</v>
      </c>
      <c r="B195" t="s">
        <v>2</v>
      </c>
      <c r="C195" t="s">
        <v>65</v>
      </c>
      <c r="D195" t="s">
        <v>66</v>
      </c>
      <c r="E195" t="s">
        <v>94</v>
      </c>
      <c r="F195" s="2">
        <v>16000</v>
      </c>
      <c r="G195">
        <v>0</v>
      </c>
      <c r="H195" t="s">
        <v>28</v>
      </c>
      <c r="I195" t="s">
        <v>62</v>
      </c>
      <c r="J195">
        <v>3002001</v>
      </c>
      <c r="K195" t="s">
        <v>90</v>
      </c>
      <c r="L195" s="9" t="str">
        <f t="shared" si="4"/>
        <v>60-01-03-39-02-34</v>
      </c>
      <c r="M195" s="7" t="s">
        <v>77</v>
      </c>
      <c r="N195" s="8" t="str">
        <f>IF(D195="ropa, zapateria y hogar","otros",IF(D195="otros","taxi",IF(D195="restaurantes","Alimentacion",IF(D195="hoteles","hospedaje",IF(D195="supermercados","Alimentacion",IF(D195="agencia de viajes","viajes exterior",IF(D195="aerolineas","viajes exterior","incorrecto")))))))</f>
        <v>hospedaje</v>
      </c>
      <c r="O195" s="6"/>
      <c r="P195" s="6">
        <f>$Q$1*G195</f>
        <v>0</v>
      </c>
      <c r="Q195" s="6">
        <f t="shared" si="5"/>
        <v>0</v>
      </c>
    </row>
    <row r="196" spans="1:17" x14ac:dyDescent="0.25">
      <c r="A196" t="s">
        <v>14</v>
      </c>
      <c r="B196" t="s">
        <v>2</v>
      </c>
      <c r="C196" t="s">
        <v>122</v>
      </c>
      <c r="D196" t="s">
        <v>66</v>
      </c>
      <c r="E196" t="s">
        <v>95</v>
      </c>
      <c r="F196" s="2">
        <v>3250</v>
      </c>
      <c r="G196">
        <v>0</v>
      </c>
      <c r="H196" t="s">
        <v>28</v>
      </c>
      <c r="I196" t="s">
        <v>62</v>
      </c>
      <c r="J196">
        <v>3002001</v>
      </c>
      <c r="K196" t="s">
        <v>90</v>
      </c>
      <c r="L196" s="9" t="str">
        <f t="shared" ref="L196:L234" si="6">IF(D196="Ropa, Zapateria y hogar","60-01-03-39-02-34",IF(D196="otros","60-01-03-39-02-34",IF(D196="restaurantes","60-01-03-39-02-34",IF(D196="hoteles","60-01-03-39-02-34",IF(D196="agencia de viajes","60-01-03-39-01-01",IF(D196="aerolineas","60-01-03-39-01-01",IF(D196="supermercados","60-01-03-39-02-34","incorrecto")))))))</f>
        <v>60-01-03-39-02-34</v>
      </c>
      <c r="M196" s="7" t="s">
        <v>77</v>
      </c>
      <c r="N196" s="8" t="str">
        <f>IF(D196="ropa, zapateria y hogar","otros",IF(D196="otros","taxi",IF(D196="restaurantes","Alimentacion",IF(D196="hoteles","hospedaje",IF(D196="supermercados","Alimentacion",IF(D196="agencia de viajes","viajes exterior",IF(D196="aerolineas","viajes exterior","incorrecto")))))))</f>
        <v>hospedaje</v>
      </c>
      <c r="O196" s="6">
        <f>F196</f>
        <v>3250</v>
      </c>
      <c r="P196" s="5"/>
      <c r="Q196" s="6">
        <f t="shared" ref="Q196:Q234" si="7">O196+P196</f>
        <v>3250</v>
      </c>
    </row>
    <row r="197" spans="1:17" x14ac:dyDescent="0.25">
      <c r="A197" t="s">
        <v>14</v>
      </c>
      <c r="B197" t="s">
        <v>2</v>
      </c>
      <c r="C197" t="s">
        <v>64</v>
      </c>
      <c r="D197" t="s">
        <v>63</v>
      </c>
      <c r="E197" t="s">
        <v>95</v>
      </c>
      <c r="F197" s="2">
        <v>4400</v>
      </c>
      <c r="G197">
        <v>0</v>
      </c>
      <c r="H197" t="s">
        <v>28</v>
      </c>
      <c r="I197" t="s">
        <v>62</v>
      </c>
      <c r="J197">
        <v>3002001</v>
      </c>
      <c r="K197" t="s">
        <v>90</v>
      </c>
      <c r="L197" s="9" t="str">
        <f t="shared" si="6"/>
        <v>60-01-03-39-02-34</v>
      </c>
      <c r="M197" s="7" t="s">
        <v>77</v>
      </c>
      <c r="N197" s="8" t="str">
        <f>IF(D197="ropa, zapateria y hogar","otros",IF(D197="otros","taxi",IF(D197="restaurantes","Alimentacion",IF(D197="hoteles","hospedaje",IF(D197="supermercados","Alimentacion",IF(D197="agencia de viajes","viajes exterior",IF(D197="aerolineas","viajes exterior","incorrecto")))))))</f>
        <v>Alimentacion</v>
      </c>
      <c r="O197" s="6"/>
      <c r="P197" s="6">
        <f>$Q$1*G197</f>
        <v>0</v>
      </c>
      <c r="Q197" s="6">
        <f t="shared" si="7"/>
        <v>0</v>
      </c>
    </row>
    <row r="198" spans="1:17" x14ac:dyDescent="0.25">
      <c r="A198" t="s">
        <v>14</v>
      </c>
      <c r="B198" t="s">
        <v>2</v>
      </c>
      <c r="C198" t="s">
        <v>124</v>
      </c>
      <c r="D198" t="s">
        <v>66</v>
      </c>
      <c r="E198" t="s">
        <v>95</v>
      </c>
      <c r="F198" s="2">
        <v>5900</v>
      </c>
      <c r="G198">
        <v>0</v>
      </c>
      <c r="H198" t="s">
        <v>28</v>
      </c>
      <c r="I198" t="s">
        <v>62</v>
      </c>
      <c r="J198">
        <v>3002001</v>
      </c>
      <c r="K198" t="s">
        <v>90</v>
      </c>
      <c r="L198" s="9" t="str">
        <f t="shared" si="6"/>
        <v>60-01-03-39-02-34</v>
      </c>
      <c r="M198" s="7" t="s">
        <v>77</v>
      </c>
      <c r="N198" s="8" t="str">
        <f>IF(D198="ropa, zapateria y hogar","otros",IF(D198="otros","taxi",IF(D198="restaurantes","Alimentacion",IF(D198="hoteles","hospedaje",IF(D198="supermercados","Alimentacion",IF(D198="agencia de viajes","viajes exterior",IF(D198="aerolineas","viajes exterior","incorrecto")))))))</f>
        <v>hospedaje</v>
      </c>
      <c r="O198" s="6"/>
      <c r="P198" s="6">
        <f>$Q$1*G198</f>
        <v>0</v>
      </c>
      <c r="Q198" s="6">
        <f t="shared" si="7"/>
        <v>0</v>
      </c>
    </row>
    <row r="199" spans="1:17" x14ac:dyDescent="0.25">
      <c r="A199" t="s">
        <v>14</v>
      </c>
      <c r="B199" t="s">
        <v>2</v>
      </c>
      <c r="C199" t="s">
        <v>65</v>
      </c>
      <c r="D199" t="s">
        <v>66</v>
      </c>
      <c r="E199" t="s">
        <v>95</v>
      </c>
      <c r="F199" s="2">
        <v>16000</v>
      </c>
      <c r="G199">
        <v>0</v>
      </c>
      <c r="H199" t="s">
        <v>28</v>
      </c>
      <c r="I199" t="s">
        <v>62</v>
      </c>
      <c r="J199">
        <v>3002001</v>
      </c>
      <c r="K199" t="s">
        <v>90</v>
      </c>
      <c r="L199" s="9" t="str">
        <f t="shared" si="6"/>
        <v>60-01-03-39-02-34</v>
      </c>
      <c r="M199" s="7" t="s">
        <v>77</v>
      </c>
      <c r="N199" s="8" t="str">
        <f>IF(D199="ropa, zapateria y hogar","otros",IF(D199="otros","taxi",IF(D199="restaurantes","Alimentacion",IF(D199="hoteles","hospedaje",IF(D199="supermercados","Alimentacion",IF(D199="agencia de viajes","viajes exterior",IF(D199="aerolineas","viajes exterior","incorrecto")))))))</f>
        <v>hospedaje</v>
      </c>
      <c r="O199" s="6"/>
      <c r="P199" s="6">
        <f>$Q$1*G199</f>
        <v>0</v>
      </c>
      <c r="Q199" s="6">
        <f t="shared" si="7"/>
        <v>0</v>
      </c>
    </row>
    <row r="200" spans="1:17" x14ac:dyDescent="0.25">
      <c r="A200" t="s">
        <v>14</v>
      </c>
      <c r="B200" t="s">
        <v>2</v>
      </c>
      <c r="C200" t="s">
        <v>69</v>
      </c>
      <c r="D200" t="s">
        <v>63</v>
      </c>
      <c r="E200" t="s">
        <v>96</v>
      </c>
      <c r="F200" s="2">
        <v>7850</v>
      </c>
      <c r="G200">
        <v>0</v>
      </c>
      <c r="H200" t="s">
        <v>28</v>
      </c>
      <c r="I200" t="s">
        <v>62</v>
      </c>
      <c r="J200">
        <v>3002001</v>
      </c>
      <c r="K200" t="s">
        <v>90</v>
      </c>
      <c r="L200" s="9" t="str">
        <f t="shared" si="6"/>
        <v>60-01-03-39-02-34</v>
      </c>
      <c r="M200" s="7" t="s">
        <v>77</v>
      </c>
      <c r="N200" s="8" t="str">
        <f>IF(D200="ropa, zapateria y hogar","otros",IF(D200="otros","taxi",IF(D200="restaurantes","Alimentacion",IF(D200="hoteles","hospedaje",IF(D200="supermercados","Alimentacion",IF(D200="agencia de viajes","viajes exterior",IF(D200="aerolineas","viajes exterior","incorrecto")))))))</f>
        <v>Alimentacion</v>
      </c>
      <c r="O200" s="6"/>
      <c r="P200" s="6">
        <f>$Q$1*G200</f>
        <v>0</v>
      </c>
      <c r="Q200" s="6">
        <f t="shared" si="7"/>
        <v>0</v>
      </c>
    </row>
    <row r="201" spans="1:17" x14ac:dyDescent="0.25">
      <c r="A201" t="s">
        <v>14</v>
      </c>
      <c r="B201" t="s">
        <v>2</v>
      </c>
      <c r="C201" t="s">
        <v>124</v>
      </c>
      <c r="D201" t="s">
        <v>66</v>
      </c>
      <c r="E201" t="s">
        <v>96</v>
      </c>
      <c r="F201" s="2">
        <v>3250</v>
      </c>
      <c r="G201">
        <v>0</v>
      </c>
      <c r="H201" t="s">
        <v>28</v>
      </c>
      <c r="I201" t="s">
        <v>62</v>
      </c>
      <c r="J201">
        <v>3002001</v>
      </c>
      <c r="K201" t="s">
        <v>90</v>
      </c>
      <c r="L201" s="9" t="str">
        <f t="shared" si="6"/>
        <v>60-01-03-39-02-34</v>
      </c>
      <c r="M201" s="7" t="s">
        <v>77</v>
      </c>
      <c r="N201" s="8" t="str">
        <f>IF(D201="ropa, zapateria y hogar","otros",IF(D201="otros","taxi",IF(D201="restaurantes","Alimentacion",IF(D201="hoteles","hospedaje",IF(D201="supermercados","Alimentacion",IF(D201="agencia de viajes","viajes exterior",IF(D201="aerolineas","viajes exterior","incorrecto")))))))</f>
        <v>hospedaje</v>
      </c>
      <c r="O201" s="6"/>
      <c r="P201" s="6">
        <f>$Q$1*G201</f>
        <v>0</v>
      </c>
      <c r="Q201" s="6">
        <f t="shared" si="7"/>
        <v>0</v>
      </c>
    </row>
    <row r="202" spans="1:17" x14ac:dyDescent="0.25">
      <c r="A202" t="s">
        <v>15</v>
      </c>
      <c r="B202" t="s">
        <v>2</v>
      </c>
      <c r="C202" t="s">
        <v>68</v>
      </c>
      <c r="D202" t="s">
        <v>63</v>
      </c>
      <c r="E202" s="1">
        <v>43834</v>
      </c>
      <c r="F202" s="2">
        <v>4500</v>
      </c>
      <c r="G202">
        <v>0</v>
      </c>
      <c r="H202" t="s">
        <v>28</v>
      </c>
      <c r="I202" t="s">
        <v>62</v>
      </c>
      <c r="J202">
        <v>3002001</v>
      </c>
      <c r="K202" t="s">
        <v>90</v>
      </c>
      <c r="L202" s="9" t="str">
        <f t="shared" si="6"/>
        <v>60-01-03-39-02-34</v>
      </c>
      <c r="M202" s="7" t="s">
        <v>77</v>
      </c>
      <c r="N202" s="8" t="str">
        <f>IF(D202="ropa, zapateria y hogar","otros",IF(D202="otros","taxi",IF(D202="restaurantes","Alimentacion",IF(D202="hoteles","hospedaje",IF(D202="supermercados","Alimentacion",IF(D202="agencia de viajes","viajes exterior",IF(D202="aerolineas","viajes exterior","incorrecto")))))))</f>
        <v>Alimentacion</v>
      </c>
      <c r="O202" s="6"/>
      <c r="P202" s="6">
        <f>$Q$1*G202</f>
        <v>0</v>
      </c>
      <c r="Q202" s="6">
        <f t="shared" si="7"/>
        <v>0</v>
      </c>
    </row>
    <row r="203" spans="1:17" x14ac:dyDescent="0.25">
      <c r="A203" t="s">
        <v>15</v>
      </c>
      <c r="B203" t="s">
        <v>2</v>
      </c>
      <c r="C203" t="s">
        <v>71</v>
      </c>
      <c r="D203" t="s">
        <v>63</v>
      </c>
      <c r="E203" s="1">
        <v>43834</v>
      </c>
      <c r="F203" s="2">
        <v>3200</v>
      </c>
      <c r="G203">
        <v>0</v>
      </c>
      <c r="H203" t="s">
        <v>28</v>
      </c>
      <c r="I203" t="s">
        <v>62</v>
      </c>
      <c r="J203">
        <v>3002001</v>
      </c>
      <c r="K203" t="s">
        <v>90</v>
      </c>
      <c r="L203" s="9" t="str">
        <f t="shared" si="6"/>
        <v>60-01-03-39-02-34</v>
      </c>
      <c r="M203" s="7" t="s">
        <v>77</v>
      </c>
      <c r="N203" s="8" t="str">
        <f>IF(D203="ropa, zapateria y hogar","otros",IF(D203="otros","taxi",IF(D203="restaurantes","Alimentacion",IF(D203="hoteles","hospedaje",IF(D203="supermercados","Alimentacion",IF(D203="agencia de viajes","viajes exterior",IF(D203="aerolineas","viajes exterior","incorrecto")))))))</f>
        <v>Alimentacion</v>
      </c>
      <c r="O203" s="6"/>
      <c r="P203" s="6">
        <f>$Q$1*G203</f>
        <v>0</v>
      </c>
      <c r="Q203" s="6">
        <f t="shared" si="7"/>
        <v>0</v>
      </c>
    </row>
    <row r="204" spans="1:17" x14ac:dyDescent="0.25">
      <c r="A204" t="s">
        <v>15</v>
      </c>
      <c r="B204" t="s">
        <v>2</v>
      </c>
      <c r="C204" t="s">
        <v>67</v>
      </c>
      <c r="D204" t="s">
        <v>63</v>
      </c>
      <c r="E204" s="1">
        <v>43834</v>
      </c>
      <c r="F204" s="2">
        <v>9202</v>
      </c>
      <c r="G204">
        <v>0</v>
      </c>
      <c r="H204" t="s">
        <v>28</v>
      </c>
      <c r="I204" t="s">
        <v>62</v>
      </c>
      <c r="J204">
        <v>3002001</v>
      </c>
      <c r="K204" t="s">
        <v>90</v>
      </c>
      <c r="L204" s="9" t="str">
        <f t="shared" si="6"/>
        <v>60-01-03-39-02-34</v>
      </c>
      <c r="M204" s="7" t="s">
        <v>77</v>
      </c>
      <c r="N204" s="8" t="str">
        <f>IF(D204="ropa, zapateria y hogar","otros",IF(D204="otros","taxi",IF(D204="restaurantes","Alimentacion",IF(D204="hoteles","hospedaje",IF(D204="supermercados","Alimentacion",IF(D204="agencia de viajes","viajes exterior",IF(D204="aerolineas","viajes exterior","incorrecto")))))))</f>
        <v>Alimentacion</v>
      </c>
      <c r="O204" s="6"/>
      <c r="P204" s="6">
        <f>$Q$1*G204</f>
        <v>0</v>
      </c>
      <c r="Q204" s="6">
        <f t="shared" si="7"/>
        <v>0</v>
      </c>
    </row>
    <row r="205" spans="1:17" x14ac:dyDescent="0.25">
      <c r="A205" t="s">
        <v>15</v>
      </c>
      <c r="B205" t="s">
        <v>2</v>
      </c>
      <c r="C205" t="s">
        <v>65</v>
      </c>
      <c r="D205" t="s">
        <v>66</v>
      </c>
      <c r="E205" s="1">
        <v>43834</v>
      </c>
      <c r="F205" s="2">
        <v>16000</v>
      </c>
      <c r="G205">
        <v>0</v>
      </c>
      <c r="H205" t="s">
        <v>28</v>
      </c>
      <c r="I205" t="s">
        <v>62</v>
      </c>
      <c r="J205">
        <v>3002001</v>
      </c>
      <c r="K205" t="s">
        <v>90</v>
      </c>
      <c r="L205" s="9" t="str">
        <f t="shared" si="6"/>
        <v>60-01-03-39-02-34</v>
      </c>
      <c r="M205" s="7" t="s">
        <v>77</v>
      </c>
      <c r="N205" s="8" t="str">
        <f>IF(D205="ropa, zapateria y hogar","otros",IF(D205="otros","taxi",IF(D205="restaurantes","Alimentacion",IF(D205="hoteles","hospedaje",IF(D205="supermercados","Alimentacion",IF(D205="agencia de viajes","viajes exterior",IF(D205="aerolineas","viajes exterior","incorrecto")))))))</f>
        <v>hospedaje</v>
      </c>
      <c r="O205" s="6">
        <f>F205</f>
        <v>16000</v>
      </c>
      <c r="P205" s="5"/>
      <c r="Q205" s="6">
        <f t="shared" si="7"/>
        <v>16000</v>
      </c>
    </row>
    <row r="206" spans="1:17" x14ac:dyDescent="0.25">
      <c r="A206" t="s">
        <v>15</v>
      </c>
      <c r="B206" t="s">
        <v>2</v>
      </c>
      <c r="C206" t="s">
        <v>69</v>
      </c>
      <c r="D206" t="s">
        <v>63</v>
      </c>
      <c r="E206" s="1">
        <v>43865</v>
      </c>
      <c r="F206" s="2">
        <v>7405</v>
      </c>
      <c r="G206">
        <v>0</v>
      </c>
      <c r="H206" t="s">
        <v>28</v>
      </c>
      <c r="I206" t="s">
        <v>62</v>
      </c>
      <c r="J206">
        <v>3002001</v>
      </c>
      <c r="K206" t="s">
        <v>90</v>
      </c>
      <c r="L206" s="9" t="str">
        <f t="shared" si="6"/>
        <v>60-01-03-39-02-34</v>
      </c>
      <c r="M206" s="7" t="s">
        <v>77</v>
      </c>
      <c r="N206" s="8" t="str">
        <f>IF(D206="ropa, zapateria y hogar","otros",IF(D206="otros","taxi",IF(D206="restaurantes","Alimentacion",IF(D206="hoteles","hospedaje",IF(D206="supermercados","Alimentacion",IF(D206="agencia de viajes","viajes exterior",IF(D206="aerolineas","viajes exterior","incorrecto")))))))</f>
        <v>Alimentacion</v>
      </c>
      <c r="O206" s="6"/>
      <c r="P206" s="6">
        <f>$Q$1*G206</f>
        <v>0</v>
      </c>
      <c r="Q206" s="6">
        <f t="shared" si="7"/>
        <v>0</v>
      </c>
    </row>
    <row r="207" spans="1:17" x14ac:dyDescent="0.25">
      <c r="A207" t="s">
        <v>15</v>
      </c>
      <c r="B207" t="s">
        <v>2</v>
      </c>
      <c r="C207" t="s">
        <v>67</v>
      </c>
      <c r="D207" t="s">
        <v>63</v>
      </c>
      <c r="E207" t="s">
        <v>92</v>
      </c>
      <c r="F207" s="2">
        <v>4125</v>
      </c>
      <c r="G207">
        <v>0</v>
      </c>
      <c r="H207" t="s">
        <v>28</v>
      </c>
      <c r="I207" t="s">
        <v>62</v>
      </c>
      <c r="J207">
        <v>3002001</v>
      </c>
      <c r="K207" t="s">
        <v>90</v>
      </c>
      <c r="L207" s="9" t="str">
        <f t="shared" si="6"/>
        <v>60-01-03-39-02-34</v>
      </c>
      <c r="M207" s="7" t="s">
        <v>77</v>
      </c>
      <c r="N207" s="8" t="str">
        <f>IF(D207="ropa, zapateria y hogar","otros",IF(D207="otros","taxi",IF(D207="restaurantes","Alimentacion",IF(D207="hoteles","hospedaje",IF(D207="supermercados","Alimentacion",IF(D207="agencia de viajes","viajes exterior",IF(D207="aerolineas","viajes exterior","incorrecto")))))))</f>
        <v>Alimentacion</v>
      </c>
      <c r="O207" s="6">
        <f>F207</f>
        <v>4125</v>
      </c>
      <c r="P207" s="5"/>
      <c r="Q207" s="6">
        <f t="shared" si="7"/>
        <v>4125</v>
      </c>
    </row>
    <row r="208" spans="1:17" x14ac:dyDescent="0.25">
      <c r="A208" t="s">
        <v>15</v>
      </c>
      <c r="B208" t="s">
        <v>2</v>
      </c>
      <c r="C208" t="s">
        <v>120</v>
      </c>
      <c r="D208" t="s">
        <v>63</v>
      </c>
      <c r="E208" t="s">
        <v>92</v>
      </c>
      <c r="F208" s="2">
        <v>10027</v>
      </c>
      <c r="G208">
        <v>0</v>
      </c>
      <c r="H208" t="s">
        <v>28</v>
      </c>
      <c r="I208" t="s">
        <v>62</v>
      </c>
      <c r="J208">
        <v>3002001</v>
      </c>
      <c r="K208" t="s">
        <v>90</v>
      </c>
      <c r="L208" s="9" t="str">
        <f t="shared" si="6"/>
        <v>60-01-03-39-02-34</v>
      </c>
      <c r="M208" s="7" t="s">
        <v>77</v>
      </c>
      <c r="N208" s="8" t="str">
        <f>IF(D208="ropa, zapateria y hogar","otros",IF(D208="otros","taxi",IF(D208="restaurantes","Alimentacion",IF(D208="hoteles","hospedaje",IF(D208="supermercados","Alimentacion",IF(D208="agencia de viajes","viajes exterior",IF(D208="aerolineas","viajes exterior","incorrecto")))))))</f>
        <v>Alimentacion</v>
      </c>
      <c r="O208" s="6">
        <f>F208</f>
        <v>10027</v>
      </c>
      <c r="P208" s="5"/>
      <c r="Q208" s="6">
        <f t="shared" si="7"/>
        <v>10027</v>
      </c>
    </row>
    <row r="209" spans="1:17" x14ac:dyDescent="0.25">
      <c r="A209" t="s">
        <v>15</v>
      </c>
      <c r="B209" t="s">
        <v>2</v>
      </c>
      <c r="C209" t="s">
        <v>65</v>
      </c>
      <c r="D209" t="s">
        <v>66</v>
      </c>
      <c r="E209" t="s">
        <v>92</v>
      </c>
      <c r="F209" s="2">
        <v>16000</v>
      </c>
      <c r="G209">
        <v>0</v>
      </c>
      <c r="H209" t="s">
        <v>28</v>
      </c>
      <c r="I209" t="s">
        <v>62</v>
      </c>
      <c r="J209">
        <v>3002001</v>
      </c>
      <c r="K209" t="s">
        <v>90</v>
      </c>
      <c r="L209" s="9" t="str">
        <f t="shared" si="6"/>
        <v>60-01-03-39-02-34</v>
      </c>
      <c r="M209" s="7" t="s">
        <v>77</v>
      </c>
      <c r="N209" s="8" t="str">
        <f>IF(D209="ropa, zapateria y hogar","otros",IF(D209="otros","taxi",IF(D209="restaurantes","Alimentacion",IF(D209="hoteles","hospedaje",IF(D209="supermercados","Alimentacion",IF(D209="agencia de viajes","viajes exterior",IF(D209="aerolineas","viajes exterior","incorrecto")))))))</f>
        <v>hospedaje</v>
      </c>
      <c r="O209" s="6">
        <f>F209</f>
        <v>16000</v>
      </c>
      <c r="P209" s="5"/>
      <c r="Q209" s="6">
        <f t="shared" si="7"/>
        <v>16000</v>
      </c>
    </row>
    <row r="210" spans="1:17" x14ac:dyDescent="0.25">
      <c r="A210" t="s">
        <v>15</v>
      </c>
      <c r="B210" t="s">
        <v>2</v>
      </c>
      <c r="C210" t="s">
        <v>47</v>
      </c>
      <c r="D210" t="s">
        <v>29</v>
      </c>
      <c r="E210" t="s">
        <v>92</v>
      </c>
      <c r="F210">
        <v>0</v>
      </c>
      <c r="G210">
        <v>11.65</v>
      </c>
      <c r="H210" t="s">
        <v>28</v>
      </c>
      <c r="I210" t="s">
        <v>62</v>
      </c>
      <c r="J210">
        <v>3002001</v>
      </c>
      <c r="K210" t="s">
        <v>90</v>
      </c>
      <c r="L210" s="9" t="str">
        <f t="shared" si="6"/>
        <v>60-01-03-39-02-34</v>
      </c>
      <c r="M210" s="7" t="s">
        <v>77</v>
      </c>
      <c r="N210" s="8" t="str">
        <f>IF(D210="ropa, zapateria y hogar","otros",IF(D210="otros","taxi",IF(D210="restaurantes","Alimentacion",IF(D210="hoteles","hospedaje",IF(D210="supermercados","Alimentacion",IF(D210="agencia de viajes","viajes exterior",IF(D210="aerolineas","viajes exterior","incorrecto")))))))</f>
        <v>taxi</v>
      </c>
      <c r="O210" s="6">
        <f>F210</f>
        <v>0</v>
      </c>
      <c r="P210" s="5"/>
      <c r="Q210" s="6">
        <f t="shared" si="7"/>
        <v>0</v>
      </c>
    </row>
    <row r="211" spans="1:17" x14ac:dyDescent="0.25">
      <c r="A211" t="s">
        <v>15</v>
      </c>
      <c r="B211" t="s">
        <v>2</v>
      </c>
      <c r="C211" t="s">
        <v>122</v>
      </c>
      <c r="D211" t="s">
        <v>66</v>
      </c>
      <c r="E211" t="s">
        <v>93</v>
      </c>
      <c r="F211" s="2">
        <v>4250</v>
      </c>
      <c r="G211">
        <v>0</v>
      </c>
      <c r="H211" t="s">
        <v>28</v>
      </c>
      <c r="I211" t="s">
        <v>62</v>
      </c>
      <c r="J211">
        <v>3002001</v>
      </c>
      <c r="K211" t="s">
        <v>90</v>
      </c>
      <c r="L211" s="9" t="str">
        <f t="shared" si="6"/>
        <v>60-01-03-39-02-34</v>
      </c>
      <c r="M211" s="7" t="s">
        <v>77</v>
      </c>
      <c r="N211" s="8" t="str">
        <f>IF(D211="ropa, zapateria y hogar","otros",IF(D211="otros","taxi",IF(D211="restaurantes","Alimentacion",IF(D211="hoteles","hospedaje",IF(D211="supermercados","Alimentacion",IF(D211="agencia de viajes","viajes exterior",IF(D211="aerolineas","viajes exterior","incorrecto")))))))</f>
        <v>hospedaje</v>
      </c>
      <c r="O211" s="6">
        <f>F211</f>
        <v>4250</v>
      </c>
      <c r="P211" s="5"/>
      <c r="Q211" s="6">
        <f t="shared" si="7"/>
        <v>4250</v>
      </c>
    </row>
    <row r="212" spans="1:17" x14ac:dyDescent="0.25">
      <c r="A212" t="s">
        <v>15</v>
      </c>
      <c r="B212" t="s">
        <v>2</v>
      </c>
      <c r="C212" t="s">
        <v>123</v>
      </c>
      <c r="D212" t="s">
        <v>70</v>
      </c>
      <c r="E212" t="s">
        <v>93</v>
      </c>
      <c r="F212" s="2">
        <v>1265</v>
      </c>
      <c r="G212">
        <v>0</v>
      </c>
      <c r="H212" t="s">
        <v>28</v>
      </c>
      <c r="I212" t="s">
        <v>62</v>
      </c>
      <c r="J212">
        <v>3002001</v>
      </c>
      <c r="K212" t="s">
        <v>90</v>
      </c>
      <c r="L212" s="9" t="str">
        <f t="shared" si="6"/>
        <v>60-01-03-39-02-34</v>
      </c>
      <c r="M212" s="7" t="s">
        <v>77</v>
      </c>
      <c r="N212" s="8" t="str">
        <f>IF(D212="ropa, zapateria y hogar","otros",IF(D212="otros","taxi",IF(D212="restaurantes","Alimentacion",IF(D212="hoteles","hospedaje",IF(D212="supermercados","Alimentacion",IF(D212="agencia de viajes","viajes exterior",IF(D212="aerolineas","viajes exterior","incorrecto")))))))</f>
        <v>Alimentacion</v>
      </c>
      <c r="O212" s="6">
        <f>F212</f>
        <v>1265</v>
      </c>
      <c r="P212" s="5"/>
      <c r="Q212" s="6">
        <f t="shared" si="7"/>
        <v>1265</v>
      </c>
    </row>
    <row r="213" spans="1:17" x14ac:dyDescent="0.25">
      <c r="A213" t="s">
        <v>15</v>
      </c>
      <c r="B213" t="s">
        <v>2</v>
      </c>
      <c r="C213" t="s">
        <v>124</v>
      </c>
      <c r="D213" t="s">
        <v>66</v>
      </c>
      <c r="E213" t="s">
        <v>93</v>
      </c>
      <c r="F213" s="2">
        <v>4250</v>
      </c>
      <c r="G213">
        <v>0</v>
      </c>
      <c r="H213" t="s">
        <v>28</v>
      </c>
      <c r="I213" t="s">
        <v>62</v>
      </c>
      <c r="J213">
        <v>3002001</v>
      </c>
      <c r="K213" t="s">
        <v>90</v>
      </c>
      <c r="L213" s="9" t="str">
        <f t="shared" si="6"/>
        <v>60-01-03-39-02-34</v>
      </c>
      <c r="M213" s="7" t="s">
        <v>77</v>
      </c>
      <c r="N213" s="8" t="str">
        <f>IF(D213="ropa, zapateria y hogar","otros",IF(D213="otros","taxi",IF(D213="restaurantes","Alimentacion",IF(D213="hoteles","hospedaje",IF(D213="supermercados","Alimentacion",IF(D213="agencia de viajes","viajes exterior",IF(D213="aerolineas","viajes exterior","incorrecto")))))))</f>
        <v>hospedaje</v>
      </c>
      <c r="O213" s="6">
        <f>F213</f>
        <v>4250</v>
      </c>
      <c r="P213" s="5"/>
      <c r="Q213" s="6">
        <f t="shared" si="7"/>
        <v>4250</v>
      </c>
    </row>
    <row r="214" spans="1:17" x14ac:dyDescent="0.25">
      <c r="A214" t="s">
        <v>15</v>
      </c>
      <c r="B214" t="s">
        <v>2</v>
      </c>
      <c r="C214" t="s">
        <v>124</v>
      </c>
      <c r="D214" t="s">
        <v>66</v>
      </c>
      <c r="E214" t="s">
        <v>93</v>
      </c>
      <c r="F214" s="2">
        <v>8100</v>
      </c>
      <c r="G214">
        <v>0</v>
      </c>
      <c r="H214" t="s">
        <v>28</v>
      </c>
      <c r="I214" t="s">
        <v>62</v>
      </c>
      <c r="J214">
        <v>3002001</v>
      </c>
      <c r="K214" t="s">
        <v>90</v>
      </c>
      <c r="L214" s="9" t="str">
        <f t="shared" si="6"/>
        <v>60-01-03-39-02-34</v>
      </c>
      <c r="M214" s="7" t="s">
        <v>77</v>
      </c>
      <c r="N214" s="8" t="str">
        <f>IF(D214="ropa, zapateria y hogar","otros",IF(D214="otros","taxi",IF(D214="restaurantes","Alimentacion",IF(D214="hoteles","hospedaje",IF(D214="supermercados","Alimentacion",IF(D214="agencia de viajes","viajes exterior",IF(D214="aerolineas","viajes exterior","incorrecto")))))))</f>
        <v>hospedaje</v>
      </c>
      <c r="O214" s="6">
        <f>F214</f>
        <v>8100</v>
      </c>
      <c r="P214" s="5"/>
      <c r="Q214" s="6">
        <f t="shared" si="7"/>
        <v>8100</v>
      </c>
    </row>
    <row r="215" spans="1:17" x14ac:dyDescent="0.25">
      <c r="A215" t="s">
        <v>15</v>
      </c>
      <c r="B215" t="s">
        <v>2</v>
      </c>
      <c r="C215" t="s">
        <v>67</v>
      </c>
      <c r="D215" t="s">
        <v>63</v>
      </c>
      <c r="E215" t="s">
        <v>94</v>
      </c>
      <c r="F215" s="2">
        <v>9800</v>
      </c>
      <c r="G215">
        <v>0</v>
      </c>
      <c r="H215" t="s">
        <v>28</v>
      </c>
      <c r="I215" t="s">
        <v>62</v>
      </c>
      <c r="J215">
        <v>3002001</v>
      </c>
      <c r="K215" t="s">
        <v>90</v>
      </c>
      <c r="L215" s="9" t="str">
        <f t="shared" si="6"/>
        <v>60-01-03-39-02-34</v>
      </c>
      <c r="M215" s="7" t="s">
        <v>77</v>
      </c>
      <c r="N215" s="8" t="str">
        <f>IF(D215="ropa, zapateria y hogar","otros",IF(D215="otros","taxi",IF(D215="restaurantes","Alimentacion",IF(D215="hoteles","hospedaje",IF(D215="supermercados","Alimentacion",IF(D215="agencia de viajes","viajes exterior",IF(D215="aerolineas","viajes exterior","incorrecto")))))))</f>
        <v>Alimentacion</v>
      </c>
      <c r="O215" s="6">
        <f>F215</f>
        <v>9800</v>
      </c>
      <c r="P215" s="5"/>
      <c r="Q215" s="6">
        <f t="shared" si="7"/>
        <v>9800</v>
      </c>
    </row>
    <row r="216" spans="1:17" x14ac:dyDescent="0.25">
      <c r="A216" t="s">
        <v>15</v>
      </c>
      <c r="B216" t="s">
        <v>2</v>
      </c>
      <c r="C216" t="s">
        <v>122</v>
      </c>
      <c r="D216" t="s">
        <v>66</v>
      </c>
      <c r="E216" t="s">
        <v>94</v>
      </c>
      <c r="F216" s="2">
        <v>13000.15</v>
      </c>
      <c r="G216">
        <v>0</v>
      </c>
      <c r="H216" t="s">
        <v>28</v>
      </c>
      <c r="I216" t="s">
        <v>62</v>
      </c>
      <c r="J216">
        <v>3002001</v>
      </c>
      <c r="K216" t="s">
        <v>90</v>
      </c>
      <c r="L216" s="9" t="str">
        <f t="shared" si="6"/>
        <v>60-01-03-39-02-34</v>
      </c>
      <c r="M216" s="7" t="s">
        <v>77</v>
      </c>
      <c r="N216" s="8" t="str">
        <f>IF(D216="ropa, zapateria y hogar","otros",IF(D216="otros","taxi",IF(D216="restaurantes","Alimentacion",IF(D216="hoteles","hospedaje",IF(D216="supermercados","Alimentacion",IF(D216="agencia de viajes","viajes exterior",IF(D216="aerolineas","viajes exterior","incorrecto")))))))</f>
        <v>hospedaje</v>
      </c>
      <c r="O216" s="6">
        <f>F216</f>
        <v>13000.15</v>
      </c>
      <c r="P216" s="5"/>
      <c r="Q216" s="6">
        <f t="shared" si="7"/>
        <v>13000.15</v>
      </c>
    </row>
    <row r="217" spans="1:17" x14ac:dyDescent="0.25">
      <c r="A217" t="s">
        <v>15</v>
      </c>
      <c r="B217" t="s">
        <v>2</v>
      </c>
      <c r="C217" t="s">
        <v>124</v>
      </c>
      <c r="D217" t="s">
        <v>66</v>
      </c>
      <c r="E217" t="s">
        <v>94</v>
      </c>
      <c r="F217" s="2">
        <v>4250</v>
      </c>
      <c r="G217">
        <v>0</v>
      </c>
      <c r="H217" t="s">
        <v>28</v>
      </c>
      <c r="I217" t="s">
        <v>62</v>
      </c>
      <c r="J217">
        <v>3002001</v>
      </c>
      <c r="K217" t="s">
        <v>90</v>
      </c>
      <c r="L217" s="9" t="str">
        <f t="shared" si="6"/>
        <v>60-01-03-39-02-34</v>
      </c>
      <c r="M217" s="7" t="s">
        <v>77</v>
      </c>
      <c r="N217" s="8" t="str">
        <f>IF(D217="ropa, zapateria y hogar","otros",IF(D217="otros","taxi",IF(D217="restaurantes","Alimentacion",IF(D217="hoteles","hospedaje",IF(D217="supermercados","Alimentacion",IF(D217="agencia de viajes","viajes exterior",IF(D217="aerolineas","viajes exterior","incorrecto")))))))</f>
        <v>hospedaje</v>
      </c>
      <c r="O217" s="6">
        <f>F217</f>
        <v>4250</v>
      </c>
      <c r="P217" s="5"/>
      <c r="Q217" s="6">
        <f t="shared" si="7"/>
        <v>4250</v>
      </c>
    </row>
    <row r="218" spans="1:17" x14ac:dyDescent="0.25">
      <c r="A218" t="s">
        <v>15</v>
      </c>
      <c r="B218" t="s">
        <v>2</v>
      </c>
      <c r="C218" t="s">
        <v>65</v>
      </c>
      <c r="D218" t="s">
        <v>66</v>
      </c>
      <c r="E218" t="s">
        <v>94</v>
      </c>
      <c r="F218" s="2">
        <v>16000</v>
      </c>
      <c r="G218">
        <v>0</v>
      </c>
      <c r="H218" t="s">
        <v>28</v>
      </c>
      <c r="I218" t="s">
        <v>62</v>
      </c>
      <c r="J218">
        <v>3002001</v>
      </c>
      <c r="K218" t="s">
        <v>90</v>
      </c>
      <c r="L218" s="9" t="str">
        <f t="shared" si="6"/>
        <v>60-01-03-39-02-34</v>
      </c>
      <c r="M218" s="7" t="s">
        <v>77</v>
      </c>
      <c r="N218" s="8" t="str">
        <f>IF(D218="ropa, zapateria y hogar","otros",IF(D218="otros","taxi",IF(D218="restaurantes","Alimentacion",IF(D218="hoteles","hospedaje",IF(D218="supermercados","Alimentacion",IF(D218="agencia de viajes","viajes exterior",IF(D218="aerolineas","viajes exterior","incorrecto")))))))</f>
        <v>hospedaje</v>
      </c>
      <c r="O218" s="6">
        <f>F218</f>
        <v>16000</v>
      </c>
      <c r="P218" s="5"/>
      <c r="Q218" s="6">
        <f t="shared" si="7"/>
        <v>16000</v>
      </c>
    </row>
    <row r="219" spans="1:17" x14ac:dyDescent="0.25">
      <c r="A219" t="s">
        <v>15</v>
      </c>
      <c r="B219" t="s">
        <v>2</v>
      </c>
      <c r="C219" t="s">
        <v>65</v>
      </c>
      <c r="D219" t="s">
        <v>66</v>
      </c>
      <c r="E219" t="s">
        <v>94</v>
      </c>
      <c r="F219" s="2">
        <v>16000</v>
      </c>
      <c r="G219">
        <v>0</v>
      </c>
      <c r="H219" t="s">
        <v>28</v>
      </c>
      <c r="I219" t="s">
        <v>62</v>
      </c>
      <c r="J219">
        <v>3002001</v>
      </c>
      <c r="K219" t="s">
        <v>90</v>
      </c>
      <c r="L219" s="9" t="str">
        <f t="shared" si="6"/>
        <v>60-01-03-39-02-34</v>
      </c>
      <c r="M219" s="7" t="s">
        <v>77</v>
      </c>
      <c r="N219" s="8" t="str">
        <f>IF(D219="ropa, zapateria y hogar","otros",IF(D219="otros","taxi",IF(D219="restaurantes","Alimentacion",IF(D219="hoteles","hospedaje",IF(D219="supermercados","Alimentacion",IF(D219="agencia de viajes","viajes exterior",IF(D219="aerolineas","viajes exterior","incorrecto")))))))</f>
        <v>hospedaje</v>
      </c>
      <c r="O219" s="6">
        <f>F219</f>
        <v>16000</v>
      </c>
      <c r="P219" s="5"/>
      <c r="Q219" s="6">
        <f t="shared" si="7"/>
        <v>16000</v>
      </c>
    </row>
    <row r="220" spans="1:17" x14ac:dyDescent="0.25">
      <c r="A220" t="s">
        <v>15</v>
      </c>
      <c r="B220" t="s">
        <v>2</v>
      </c>
      <c r="C220" t="s">
        <v>122</v>
      </c>
      <c r="D220" t="s">
        <v>66</v>
      </c>
      <c r="E220" t="s">
        <v>95</v>
      </c>
      <c r="F220" s="2">
        <v>4250</v>
      </c>
      <c r="G220">
        <v>0</v>
      </c>
      <c r="H220" t="s">
        <v>28</v>
      </c>
      <c r="I220" t="s">
        <v>62</v>
      </c>
      <c r="J220">
        <v>3002001</v>
      </c>
      <c r="K220" t="s">
        <v>90</v>
      </c>
      <c r="L220" s="9" t="str">
        <f t="shared" si="6"/>
        <v>60-01-03-39-02-34</v>
      </c>
      <c r="M220" s="7" t="s">
        <v>77</v>
      </c>
      <c r="N220" s="8" t="str">
        <f>IF(D220="ropa, zapateria y hogar","otros",IF(D220="otros","taxi",IF(D220="restaurantes","Alimentacion",IF(D220="hoteles","hospedaje",IF(D220="supermercados","Alimentacion",IF(D220="agencia de viajes","viajes exterior",IF(D220="aerolineas","viajes exterior","incorrecto")))))))</f>
        <v>hospedaje</v>
      </c>
      <c r="O220" s="6"/>
      <c r="P220" s="6">
        <f>$Q$1*G220</f>
        <v>0</v>
      </c>
      <c r="Q220" s="6">
        <f t="shared" si="7"/>
        <v>0</v>
      </c>
    </row>
    <row r="221" spans="1:17" x14ac:dyDescent="0.25">
      <c r="A221" t="s">
        <v>15</v>
      </c>
      <c r="B221" t="s">
        <v>2</v>
      </c>
      <c r="C221" t="s">
        <v>64</v>
      </c>
      <c r="D221" t="s">
        <v>63</v>
      </c>
      <c r="E221" t="s">
        <v>95</v>
      </c>
      <c r="F221" s="2">
        <v>4400</v>
      </c>
      <c r="G221">
        <v>0</v>
      </c>
      <c r="H221" t="s">
        <v>28</v>
      </c>
      <c r="I221" t="s">
        <v>62</v>
      </c>
      <c r="J221">
        <v>3002001</v>
      </c>
      <c r="K221" t="s">
        <v>90</v>
      </c>
      <c r="L221" s="9" t="str">
        <f t="shared" si="6"/>
        <v>60-01-03-39-02-34</v>
      </c>
      <c r="M221" s="7" t="s">
        <v>77</v>
      </c>
      <c r="N221" s="8" t="str">
        <f>IF(D221="ropa, zapateria y hogar","otros",IF(D221="otros","taxi",IF(D221="restaurantes","Alimentacion",IF(D221="hoteles","hospedaje",IF(D221="supermercados","Alimentacion",IF(D221="agencia de viajes","viajes exterior",IF(D221="aerolineas","viajes exterior","incorrecto")))))))</f>
        <v>Alimentacion</v>
      </c>
      <c r="O221" s="6"/>
      <c r="P221" s="6">
        <f>$Q$1*G221</f>
        <v>0</v>
      </c>
      <c r="Q221" s="6">
        <f t="shared" si="7"/>
        <v>0</v>
      </c>
    </row>
    <row r="222" spans="1:17" x14ac:dyDescent="0.25">
      <c r="A222" t="s">
        <v>15</v>
      </c>
      <c r="B222" t="s">
        <v>2</v>
      </c>
      <c r="C222" t="s">
        <v>124</v>
      </c>
      <c r="D222" t="s">
        <v>66</v>
      </c>
      <c r="E222" t="s">
        <v>95</v>
      </c>
      <c r="F222" s="2">
        <v>10600</v>
      </c>
      <c r="G222">
        <v>0</v>
      </c>
      <c r="H222" t="s">
        <v>28</v>
      </c>
      <c r="I222" t="s">
        <v>62</v>
      </c>
      <c r="J222">
        <v>3002001</v>
      </c>
      <c r="K222" t="s">
        <v>90</v>
      </c>
      <c r="L222" s="9" t="str">
        <f t="shared" si="6"/>
        <v>60-01-03-39-02-34</v>
      </c>
      <c r="M222" s="7" t="s">
        <v>77</v>
      </c>
      <c r="N222" s="8" t="str">
        <f>IF(D222="ropa, zapateria y hogar","otros",IF(D222="otros","taxi",IF(D222="restaurantes","Alimentacion",IF(D222="hoteles","hospedaje",IF(D222="supermercados","Alimentacion",IF(D222="agencia de viajes","viajes exterior",IF(D222="aerolineas","viajes exterior","incorrecto")))))))</f>
        <v>hospedaje</v>
      </c>
      <c r="O222" s="6">
        <f>F222</f>
        <v>10600</v>
      </c>
      <c r="P222" s="5"/>
      <c r="Q222" s="6">
        <f t="shared" si="7"/>
        <v>10600</v>
      </c>
    </row>
    <row r="223" spans="1:17" x14ac:dyDescent="0.25">
      <c r="A223" t="s">
        <v>15</v>
      </c>
      <c r="B223" t="s">
        <v>2</v>
      </c>
      <c r="C223" t="s">
        <v>65</v>
      </c>
      <c r="D223" t="s">
        <v>66</v>
      </c>
      <c r="E223" t="s">
        <v>95</v>
      </c>
      <c r="F223" s="2">
        <v>16000</v>
      </c>
      <c r="G223">
        <v>0</v>
      </c>
      <c r="H223" t="s">
        <v>28</v>
      </c>
      <c r="I223" t="s">
        <v>62</v>
      </c>
      <c r="J223">
        <v>3002001</v>
      </c>
      <c r="K223" t="s">
        <v>90</v>
      </c>
      <c r="L223" s="9" t="str">
        <f t="shared" si="6"/>
        <v>60-01-03-39-02-34</v>
      </c>
      <c r="M223" s="7" t="s">
        <v>77</v>
      </c>
      <c r="N223" s="8" t="str">
        <f>IF(D223="ropa, zapateria y hogar","otros",IF(D223="otros","taxi",IF(D223="restaurantes","Alimentacion",IF(D223="hoteles","hospedaje",IF(D223="supermercados","Alimentacion",IF(D223="agencia de viajes","viajes exterior",IF(D223="aerolineas","viajes exterior","incorrecto")))))))</f>
        <v>hospedaje</v>
      </c>
      <c r="O223" s="6">
        <f>F223</f>
        <v>16000</v>
      </c>
      <c r="P223" s="5"/>
      <c r="Q223" s="6">
        <f t="shared" si="7"/>
        <v>16000</v>
      </c>
    </row>
    <row r="224" spans="1:17" x14ac:dyDescent="0.25">
      <c r="A224" t="s">
        <v>15</v>
      </c>
      <c r="B224" t="s">
        <v>2</v>
      </c>
      <c r="C224" t="s">
        <v>69</v>
      </c>
      <c r="D224" t="s">
        <v>63</v>
      </c>
      <c r="E224" t="s">
        <v>96</v>
      </c>
      <c r="F224" s="2">
        <v>8580</v>
      </c>
      <c r="G224">
        <v>0</v>
      </c>
      <c r="H224" t="s">
        <v>28</v>
      </c>
      <c r="I224" t="s">
        <v>62</v>
      </c>
      <c r="J224">
        <v>3002001</v>
      </c>
      <c r="K224" t="s">
        <v>90</v>
      </c>
      <c r="L224" s="9" t="str">
        <f t="shared" si="6"/>
        <v>60-01-03-39-02-34</v>
      </c>
      <c r="M224" s="7" t="s">
        <v>77</v>
      </c>
      <c r="N224" s="8" t="str">
        <f>IF(D224="ropa, zapateria y hogar","otros",IF(D224="otros","taxi",IF(D224="restaurantes","Alimentacion",IF(D224="hoteles","hospedaje",IF(D224="supermercados","Alimentacion",IF(D224="agencia de viajes","viajes exterior",IF(D224="aerolineas","viajes exterior","incorrecto")))))))</f>
        <v>Alimentacion</v>
      </c>
      <c r="O224" s="6">
        <f>F224</f>
        <v>8580</v>
      </c>
      <c r="P224" s="5"/>
      <c r="Q224" s="6">
        <f t="shared" si="7"/>
        <v>8580</v>
      </c>
    </row>
    <row r="225" spans="1:17" x14ac:dyDescent="0.25">
      <c r="A225" t="s">
        <v>15</v>
      </c>
      <c r="B225" t="s">
        <v>2</v>
      </c>
      <c r="C225" t="s">
        <v>124</v>
      </c>
      <c r="D225" t="s">
        <v>66</v>
      </c>
      <c r="E225" t="s">
        <v>96</v>
      </c>
      <c r="F225" s="2">
        <v>2500</v>
      </c>
      <c r="G225">
        <v>0</v>
      </c>
      <c r="H225" t="s">
        <v>28</v>
      </c>
      <c r="I225" t="s">
        <v>62</v>
      </c>
      <c r="J225">
        <v>3002001</v>
      </c>
      <c r="K225" t="s">
        <v>90</v>
      </c>
      <c r="L225" s="9" t="str">
        <f t="shared" si="6"/>
        <v>60-01-03-39-02-34</v>
      </c>
      <c r="M225" s="7" t="s">
        <v>77</v>
      </c>
      <c r="N225" s="8" t="str">
        <f>IF(D225="ropa, zapateria y hogar","otros",IF(D225="otros","taxi",IF(D225="restaurantes","Alimentacion",IF(D225="hoteles","hospedaje",IF(D225="supermercados","Alimentacion",IF(D225="agencia de viajes","viajes exterior",IF(D225="aerolineas","viajes exterior","incorrecto")))))))</f>
        <v>hospedaje</v>
      </c>
      <c r="O225" s="6">
        <f>F225</f>
        <v>2500</v>
      </c>
      <c r="P225" s="5"/>
      <c r="Q225" s="6">
        <f t="shared" si="7"/>
        <v>2500</v>
      </c>
    </row>
    <row r="226" spans="1:17" x14ac:dyDescent="0.25">
      <c r="A226" t="s">
        <v>15</v>
      </c>
      <c r="B226" t="s">
        <v>2</v>
      </c>
      <c r="C226" t="s">
        <v>46</v>
      </c>
      <c r="D226" t="s">
        <v>29</v>
      </c>
      <c r="E226" t="s">
        <v>96</v>
      </c>
      <c r="F226">
        <v>0</v>
      </c>
      <c r="G226">
        <v>11.63</v>
      </c>
      <c r="H226" t="s">
        <v>28</v>
      </c>
      <c r="I226" t="s">
        <v>62</v>
      </c>
      <c r="J226">
        <v>3002001</v>
      </c>
      <c r="K226" t="s">
        <v>90</v>
      </c>
      <c r="L226" s="9" t="str">
        <f t="shared" si="6"/>
        <v>60-01-03-39-02-34</v>
      </c>
      <c r="M226" s="7" t="s">
        <v>77</v>
      </c>
      <c r="N226" s="8" t="str">
        <f>IF(D226="ropa, zapateria y hogar","otros",IF(D226="otros","taxi",IF(D226="restaurantes","Alimentacion",IF(D226="hoteles","hospedaje",IF(D226="supermercados","Alimentacion",IF(D226="agencia de viajes","viajes exterior",IF(D226="aerolineas","viajes exterior","incorrecto")))))))</f>
        <v>taxi</v>
      </c>
      <c r="O226" s="6">
        <f>F226</f>
        <v>0</v>
      </c>
      <c r="P226" s="5"/>
      <c r="Q226" s="6">
        <f t="shared" si="7"/>
        <v>0</v>
      </c>
    </row>
    <row r="227" spans="1:17" x14ac:dyDescent="0.25">
      <c r="A227" t="s">
        <v>16</v>
      </c>
      <c r="B227"/>
      <c r="C227" t="s">
        <v>74</v>
      </c>
      <c r="D227" t="s">
        <v>29</v>
      </c>
      <c r="E227" s="1">
        <v>43894</v>
      </c>
      <c r="F227" s="2">
        <v>114688</v>
      </c>
      <c r="G227">
        <v>0</v>
      </c>
      <c r="H227" t="s">
        <v>28</v>
      </c>
      <c r="I227"/>
      <c r="J227"/>
      <c r="K227" t="s">
        <v>90</v>
      </c>
      <c r="L227" s="9" t="str">
        <f t="shared" si="6"/>
        <v>60-01-03-39-02-34</v>
      </c>
      <c r="M227" s="7" t="s">
        <v>77</v>
      </c>
      <c r="N227" s="8" t="str">
        <f>IF(D227="ropa, zapateria y hogar","otros",IF(D227="otros","taxi",IF(D227="restaurantes","Alimentacion",IF(D227="hoteles","hospedaje",IF(D227="supermercados","Alimentacion",IF(D227="agencia de viajes","viajes exterior",IF(D227="aerolineas","viajes exterior","incorrecto")))))))</f>
        <v>taxi</v>
      </c>
      <c r="O227" s="6">
        <f>F227</f>
        <v>114688</v>
      </c>
      <c r="P227" s="5"/>
      <c r="Q227" s="6">
        <f t="shared" si="7"/>
        <v>114688</v>
      </c>
    </row>
    <row r="228" spans="1:17" x14ac:dyDescent="0.25">
      <c r="A228" t="s">
        <v>16</v>
      </c>
      <c r="B228"/>
      <c r="C228" t="s">
        <v>72</v>
      </c>
      <c r="D228" t="s">
        <v>29</v>
      </c>
      <c r="E228" s="1">
        <v>44078</v>
      </c>
      <c r="F228">
        <v>0</v>
      </c>
      <c r="G228">
        <v>52.99</v>
      </c>
      <c r="H228" t="s">
        <v>28</v>
      </c>
      <c r="I228"/>
      <c r="J228"/>
      <c r="K228" t="s">
        <v>90</v>
      </c>
      <c r="L228" s="9" t="str">
        <f t="shared" si="6"/>
        <v>60-01-03-39-02-34</v>
      </c>
      <c r="M228" s="7" t="s">
        <v>77</v>
      </c>
      <c r="N228" s="8" t="str">
        <f>IF(D228="ropa, zapateria y hogar","otros",IF(D228="otros","taxi",IF(D228="restaurantes","Alimentacion",IF(D228="hoteles","hospedaje",IF(D228="supermercados","Alimentacion",IF(D228="agencia de viajes","viajes exterior",IF(D228="aerolineas","viajes exterior","incorrecto")))))))</f>
        <v>taxi</v>
      </c>
      <c r="O228" s="6">
        <f>F228</f>
        <v>0</v>
      </c>
      <c r="P228" s="5"/>
      <c r="Q228" s="6">
        <f t="shared" si="7"/>
        <v>0</v>
      </c>
    </row>
    <row r="229" spans="1:17" x14ac:dyDescent="0.25">
      <c r="A229" t="s">
        <v>16</v>
      </c>
      <c r="B229"/>
      <c r="C229" t="s">
        <v>30</v>
      </c>
      <c r="D229" t="s">
        <v>27</v>
      </c>
      <c r="E229" t="s">
        <v>106</v>
      </c>
      <c r="F229" s="2">
        <v>1996.71</v>
      </c>
      <c r="G229">
        <v>0</v>
      </c>
      <c r="H229" t="s">
        <v>28</v>
      </c>
      <c r="I229"/>
      <c r="J229"/>
      <c r="K229" t="s">
        <v>90</v>
      </c>
      <c r="L229" s="9" t="str">
        <f t="shared" si="6"/>
        <v>60-01-03-39-02-34</v>
      </c>
      <c r="M229" s="7" t="s">
        <v>77</v>
      </c>
      <c r="N229" s="8" t="str">
        <f>IF(D229="ropa, zapateria y hogar","otros",IF(D229="otros","taxi",IF(D229="restaurantes","Alimentacion",IF(D229="hoteles","hospedaje",IF(D229="supermercados","Alimentacion",IF(D229="agencia de viajes","viajes exterior",IF(D229="aerolineas","viajes exterior","incorrecto")))))))</f>
        <v>otros</v>
      </c>
      <c r="O229" s="6">
        <f>F229</f>
        <v>1996.71</v>
      </c>
      <c r="P229" s="5"/>
      <c r="Q229" s="6">
        <f t="shared" si="7"/>
        <v>1996.71</v>
      </c>
    </row>
    <row r="230" spans="1:17" x14ac:dyDescent="0.25">
      <c r="A230" t="s">
        <v>16</v>
      </c>
      <c r="B230"/>
      <c r="C230" t="s">
        <v>26</v>
      </c>
      <c r="D230" t="s">
        <v>27</v>
      </c>
      <c r="E230" t="s">
        <v>92</v>
      </c>
      <c r="F230">
        <v>760</v>
      </c>
      <c r="G230">
        <v>0</v>
      </c>
      <c r="H230" t="s">
        <v>28</v>
      </c>
      <c r="I230"/>
      <c r="J230"/>
      <c r="K230" t="s">
        <v>90</v>
      </c>
      <c r="L230" s="9" t="str">
        <f t="shared" si="6"/>
        <v>60-01-03-39-02-34</v>
      </c>
      <c r="M230" s="7" t="s">
        <v>77</v>
      </c>
      <c r="N230" s="8" t="str">
        <f>IF(D230="ropa, zapateria y hogar","otros",IF(D230="otros","taxi",IF(D230="restaurantes","Alimentacion",IF(D230="hoteles","hospedaje",IF(D230="supermercados","Alimentacion",IF(D230="agencia de viajes","viajes exterior",IF(D230="aerolineas","viajes exterior","incorrecto")))))))</f>
        <v>otros</v>
      </c>
      <c r="O230" s="6">
        <f>F230</f>
        <v>760</v>
      </c>
      <c r="P230" s="5"/>
      <c r="Q230" s="6">
        <f t="shared" si="7"/>
        <v>760</v>
      </c>
    </row>
    <row r="231" spans="1:17" x14ac:dyDescent="0.25">
      <c r="A231" t="s">
        <v>16</v>
      </c>
      <c r="B231"/>
      <c r="C231" t="s">
        <v>26</v>
      </c>
      <c r="D231" t="s">
        <v>27</v>
      </c>
      <c r="E231" t="s">
        <v>97</v>
      </c>
      <c r="F231">
        <v>760</v>
      </c>
      <c r="G231">
        <v>0</v>
      </c>
      <c r="H231" t="s">
        <v>28</v>
      </c>
      <c r="I231"/>
      <c r="J231"/>
      <c r="K231" t="s">
        <v>90</v>
      </c>
      <c r="L231" s="9" t="str">
        <f t="shared" si="6"/>
        <v>60-01-03-39-02-34</v>
      </c>
      <c r="M231" s="7" t="s">
        <v>77</v>
      </c>
      <c r="N231" s="8" t="str">
        <f>IF(D231="ropa, zapateria y hogar","otros",IF(D231="otros","taxi",IF(D231="restaurantes","Alimentacion",IF(D231="hoteles","hospedaje",IF(D231="supermercados","Alimentacion",IF(D231="agencia de viajes","viajes exterior",IF(D231="aerolineas","viajes exterior","incorrecto")))))))</f>
        <v>otros</v>
      </c>
      <c r="O231" s="6">
        <f>F231</f>
        <v>760</v>
      </c>
      <c r="P231" s="5"/>
      <c r="Q231" s="6">
        <f t="shared" si="7"/>
        <v>760</v>
      </c>
    </row>
    <row r="232" spans="1:17" x14ac:dyDescent="0.25">
      <c r="A232" t="s">
        <v>16</v>
      </c>
      <c r="B232"/>
      <c r="C232" t="s">
        <v>26</v>
      </c>
      <c r="D232" t="s">
        <v>27</v>
      </c>
      <c r="E232" t="s">
        <v>98</v>
      </c>
      <c r="F232">
        <v>760</v>
      </c>
      <c r="G232">
        <v>0</v>
      </c>
      <c r="H232" t="s">
        <v>28</v>
      </c>
      <c r="I232"/>
      <c r="J232"/>
      <c r="K232" t="s">
        <v>90</v>
      </c>
      <c r="L232" s="9" t="str">
        <f t="shared" si="6"/>
        <v>60-01-03-39-02-34</v>
      </c>
      <c r="M232" s="7" t="s">
        <v>77</v>
      </c>
      <c r="N232" s="8" t="str">
        <f>IF(D232="ropa, zapateria y hogar","otros",IF(D232="otros","taxi",IF(D232="restaurantes","Alimentacion",IF(D232="hoteles","hospedaje",IF(D232="supermercados","Alimentacion",IF(D232="agencia de viajes","viajes exterior",IF(D232="aerolineas","viajes exterior","incorrecto")))))))</f>
        <v>otros</v>
      </c>
      <c r="O232" s="6">
        <f>F232</f>
        <v>760</v>
      </c>
      <c r="P232" s="5"/>
      <c r="Q232" s="6">
        <f t="shared" si="7"/>
        <v>760</v>
      </c>
    </row>
    <row r="233" spans="1:17" x14ac:dyDescent="0.25">
      <c r="A233" t="s">
        <v>16</v>
      </c>
      <c r="B233"/>
      <c r="C233" t="s">
        <v>73</v>
      </c>
      <c r="D233" t="s">
        <v>29</v>
      </c>
      <c r="E233" t="s">
        <v>90</v>
      </c>
      <c r="F233" s="2">
        <v>23024.12</v>
      </c>
      <c r="G233">
        <v>0</v>
      </c>
      <c r="H233" t="s">
        <v>28</v>
      </c>
      <c r="I233"/>
      <c r="J233"/>
      <c r="K233" t="s">
        <v>90</v>
      </c>
      <c r="L233" s="9" t="str">
        <f t="shared" si="6"/>
        <v>60-01-03-39-02-34</v>
      </c>
      <c r="M233" s="7" t="s">
        <v>77</v>
      </c>
      <c r="N233" s="8" t="str">
        <f>IF(D233="ropa, zapateria y hogar","otros",IF(D233="otros","taxi",IF(D233="restaurantes","Alimentacion",IF(D233="hoteles","hospedaje",IF(D233="supermercados","Alimentacion",IF(D233="agencia de viajes","viajes exterior",IF(D233="aerolineas","viajes exterior","incorrecto")))))))</f>
        <v>taxi</v>
      </c>
      <c r="O233" s="6">
        <f>F233</f>
        <v>23024.12</v>
      </c>
      <c r="P233" s="5"/>
      <c r="Q233" s="6">
        <f t="shared" si="7"/>
        <v>23024.12</v>
      </c>
    </row>
    <row r="234" spans="1:17" x14ac:dyDescent="0.25">
      <c r="A234" t="s">
        <v>16</v>
      </c>
      <c r="B234"/>
      <c r="C234" t="s">
        <v>125</v>
      </c>
      <c r="D234" t="s">
        <v>29</v>
      </c>
      <c r="E234" t="s">
        <v>90</v>
      </c>
      <c r="F234" s="2">
        <v>169990</v>
      </c>
      <c r="G234">
        <v>0</v>
      </c>
      <c r="H234" t="s">
        <v>28</v>
      </c>
      <c r="I234"/>
      <c r="J234"/>
      <c r="K234" t="s">
        <v>31</v>
      </c>
      <c r="L234" s="9" t="str">
        <f t="shared" si="6"/>
        <v>60-01-03-39-02-34</v>
      </c>
      <c r="M234" s="7" t="s">
        <v>77</v>
      </c>
      <c r="N234" s="8" t="str">
        <f>IF(D234="ropa, zapateria y hogar","otros",IF(D234="otros","taxi",IF(D234="restaurantes","Alimentacion",IF(D234="hoteles","hospedaje",IF(D234="supermercados","Alimentacion",IF(D234="agencia de viajes","viajes exterior",IF(D234="aerolineas","viajes exterior","incorrecto")))))))</f>
        <v>taxi</v>
      </c>
      <c r="O234" s="6">
        <f>F234</f>
        <v>169990</v>
      </c>
      <c r="P234" s="5"/>
      <c r="Q234" s="6">
        <f t="shared" si="7"/>
        <v>169990</v>
      </c>
    </row>
  </sheetData>
  <autoFilter ref="A2:M234" xr:uid="{00000000-0009-0000-0000-000001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8"/>
  <sheetViews>
    <sheetView workbookViewId="0">
      <selection activeCell="D31" sqref="D31"/>
    </sheetView>
  </sheetViews>
  <sheetFormatPr baseColWidth="10" defaultRowHeight="15" x14ac:dyDescent="0.25"/>
  <cols>
    <col min="1" max="1" width="19.140625" bestFit="1" customWidth="1"/>
    <col min="2" max="2" width="22.42578125" bestFit="1" customWidth="1"/>
    <col min="3" max="4" width="10.140625" bestFit="1" customWidth="1"/>
    <col min="5" max="5" width="11" bestFit="1" customWidth="1"/>
    <col min="6" max="6" width="12.5703125" bestFit="1" customWidth="1"/>
    <col min="7" max="7" width="11.7109375" bestFit="1" customWidth="1"/>
  </cols>
  <sheetData>
    <row r="3" spans="1:6" x14ac:dyDescent="0.25">
      <c r="A3" s="3" t="s">
        <v>86</v>
      </c>
      <c r="B3" s="3" t="s">
        <v>87</v>
      </c>
    </row>
    <row r="4" spans="1:6" x14ac:dyDescent="0.25">
      <c r="A4" s="3" t="s">
        <v>84</v>
      </c>
      <c r="B4">
        <v>2001008</v>
      </c>
      <c r="C4">
        <v>3002001</v>
      </c>
      <c r="D4">
        <v>11001003</v>
      </c>
      <c r="E4" t="s">
        <v>129</v>
      </c>
      <c r="F4" t="s">
        <v>85</v>
      </c>
    </row>
    <row r="5" spans="1:6" x14ac:dyDescent="0.25">
      <c r="A5" s="4" t="s">
        <v>76</v>
      </c>
      <c r="B5" s="2">
        <v>25000</v>
      </c>
      <c r="C5" s="2">
        <v>231256.15</v>
      </c>
      <c r="D5" s="2">
        <v>517685</v>
      </c>
      <c r="E5" s="2">
        <v>313975.54000000004</v>
      </c>
      <c r="F5" s="2">
        <v>1087916.69</v>
      </c>
    </row>
    <row r="6" spans="1:6" x14ac:dyDescent="0.25">
      <c r="A6" s="4" t="s">
        <v>85</v>
      </c>
      <c r="B6" s="2">
        <v>25000</v>
      </c>
      <c r="C6" s="2">
        <v>231256.15</v>
      </c>
      <c r="D6" s="2">
        <v>517685</v>
      </c>
      <c r="E6" s="2">
        <v>313975.54000000004</v>
      </c>
      <c r="F6" s="2">
        <v>1087916.69</v>
      </c>
    </row>
    <row r="12" spans="1:6" x14ac:dyDescent="0.25">
      <c r="A12" s="3" t="s">
        <v>86</v>
      </c>
      <c r="B12" s="3" t="s">
        <v>87</v>
      </c>
    </row>
    <row r="13" spans="1:6" x14ac:dyDescent="0.25">
      <c r="A13" s="3" t="s">
        <v>84</v>
      </c>
      <c r="B13">
        <v>2001008</v>
      </c>
      <c r="C13">
        <v>3002001</v>
      </c>
      <c r="D13">
        <v>11001003</v>
      </c>
      <c r="E13" t="s">
        <v>129</v>
      </c>
      <c r="F13" t="s">
        <v>85</v>
      </c>
    </row>
    <row r="14" spans="1:6" x14ac:dyDescent="0.25">
      <c r="A14" s="4" t="s">
        <v>78</v>
      </c>
      <c r="B14" s="2"/>
      <c r="C14" s="2">
        <v>69056</v>
      </c>
      <c r="D14" s="2"/>
      <c r="E14" s="2"/>
      <c r="F14" s="2">
        <v>69056</v>
      </c>
    </row>
    <row r="15" spans="1:6" x14ac:dyDescent="0.25">
      <c r="A15" s="4" t="s">
        <v>130</v>
      </c>
      <c r="B15" s="2"/>
      <c r="C15" s="2">
        <v>162200.15</v>
      </c>
      <c r="D15" s="2"/>
      <c r="E15" s="2"/>
      <c r="F15" s="2">
        <v>162200.15</v>
      </c>
    </row>
    <row r="16" spans="1:6" x14ac:dyDescent="0.25">
      <c r="A16" s="4" t="s">
        <v>80</v>
      </c>
      <c r="B16" s="2"/>
      <c r="C16" s="2"/>
      <c r="D16" s="2"/>
      <c r="E16" s="2">
        <v>6273.42</v>
      </c>
      <c r="F16" s="2">
        <v>6273.42</v>
      </c>
    </row>
    <row r="17" spans="1:6" x14ac:dyDescent="0.25">
      <c r="A17" s="4" t="s">
        <v>79</v>
      </c>
      <c r="B17" s="2">
        <v>25000</v>
      </c>
      <c r="C17" s="2">
        <v>0</v>
      </c>
      <c r="D17" s="2">
        <v>517685</v>
      </c>
      <c r="E17" s="2">
        <v>307702.12</v>
      </c>
      <c r="F17" s="2">
        <v>850387.12</v>
      </c>
    </row>
    <row r="18" spans="1:6" x14ac:dyDescent="0.25">
      <c r="A18" s="4" t="s">
        <v>85</v>
      </c>
      <c r="B18" s="2">
        <v>25000</v>
      </c>
      <c r="C18" s="2">
        <v>231256.15</v>
      </c>
      <c r="D18" s="2">
        <v>517685</v>
      </c>
      <c r="E18" s="2">
        <v>313975.53999999998</v>
      </c>
      <c r="F18" s="2">
        <v>1087916.69</v>
      </c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 ajustado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Jiménez Acuña</dc:creator>
  <cp:lastModifiedBy>Walner Borbon</cp:lastModifiedBy>
  <dcterms:created xsi:type="dcterms:W3CDTF">2020-04-20T17:17:09Z</dcterms:created>
  <dcterms:modified xsi:type="dcterms:W3CDTF">2020-05-20T22:13:11Z</dcterms:modified>
</cp:coreProperties>
</file>