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头程装箱信息" sheetId="1" r:id="rId1"/>
    <sheet name="Sheet1" sheetId="2" r:id="rId2"/>
  </sheets>
  <definedNames>
    <definedName name="_xlnm._FilterDatabase" localSheetId="0" hidden="1">头程装箱信息!$A$1:$J$15</definedName>
  </definedNames>
  <calcPr calcId="144525"/>
</workbook>
</file>

<file path=xl/sharedStrings.xml><?xml version="1.0" encoding="utf-8"?>
<sst xmlns="http://schemas.openxmlformats.org/spreadsheetml/2006/main" count="47" uniqueCount="35">
  <si>
    <t>仓库单号</t>
  </si>
  <si>
    <t>sku</t>
  </si>
  <si>
    <t>产品名称</t>
  </si>
  <si>
    <t>第三方sku</t>
  </si>
  <si>
    <t>数量</t>
  </si>
  <si>
    <t>箱号</t>
  </si>
  <si>
    <t>箱重（KG）</t>
  </si>
  <si>
    <t>箱长（CM）</t>
  </si>
  <si>
    <t>箱宽（CM）</t>
  </si>
  <si>
    <t>箱高（CM）</t>
  </si>
  <si>
    <t>FBA172WBM28H</t>
  </si>
  <si>
    <t>AFD001002003</t>
  </si>
  <si>
    <t>AFD001002004</t>
  </si>
  <si>
    <t>3932</t>
  </si>
  <si>
    <t>AFD001002005</t>
  </si>
  <si>
    <t>4140B</t>
  </si>
  <si>
    <t>AFD001002006</t>
  </si>
  <si>
    <t>AFD001002007</t>
  </si>
  <si>
    <t>3027</t>
  </si>
  <si>
    <t>AFD001002008</t>
  </si>
  <si>
    <t>3848</t>
  </si>
  <si>
    <t>AFD001002009</t>
  </si>
  <si>
    <t>4022</t>
  </si>
  <si>
    <t>AFD001002010</t>
  </si>
  <si>
    <t>4024</t>
  </si>
  <si>
    <t>AFD001002011</t>
  </si>
  <si>
    <t>4055</t>
  </si>
  <si>
    <t>AFD001002012</t>
  </si>
  <si>
    <t>4141</t>
  </si>
  <si>
    <t>AFD001002013</t>
  </si>
  <si>
    <t>4170</t>
  </si>
  <si>
    <t>AFD001002014</t>
  </si>
  <si>
    <t>2429</t>
  </si>
  <si>
    <t>AFD001002015</t>
  </si>
  <si>
    <t>3937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</si>
</sst>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0.5"/>
      <color rgb="FF606266"/>
      <name val="Microsoft YaHei"/>
      <charset val="134"/>
    </font>
    <font>
      <sz val="11"/>
      <name val="Calibri"/>
      <charset val="134"/>
    </font>
    <font>
      <sz val="11"/>
      <color rgb="FFFF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2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3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Alignment="1"/>
    <xf numFmtId="0" fontId="4" fillId="3" borderId="0" xfId="0" applyFont="1" applyFill="1" applyAlignment="1"/>
    <xf numFmtId="0" fontId="4" fillId="0" borderId="0" xfId="0" applyFont="1" applyAlignment="1"/>
    <xf numFmtId="0" fontId="3" fillId="3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zoomScale="145" zoomScaleNormal="145" workbookViewId="0">
      <selection activeCell="A19" sqref="A19"/>
    </sheetView>
  </sheetViews>
  <sheetFormatPr defaultColWidth="9" defaultRowHeight="13.5"/>
  <cols>
    <col min="1" max="1" width="16" customWidth="1"/>
    <col min="2" max="2" width="12.625" customWidth="1"/>
    <col min="3" max="3" width="5.775" customWidth="1"/>
    <col min="10" max="10" width="12.625"/>
    <col min="12" max="13" width="12.625"/>
  </cols>
  <sheetData>
    <row r="1" ht="75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>
        <v>6000</v>
      </c>
    </row>
    <row r="2" ht="17.25" spans="1:14">
      <c r="A2" s="3" t="s">
        <v>10</v>
      </c>
      <c r="B2" s="4" t="s">
        <v>11</v>
      </c>
      <c r="C2" s="4"/>
      <c r="D2" s="4"/>
      <c r="E2" s="4">
        <v>2</v>
      </c>
      <c r="F2" s="4">
        <v>1</v>
      </c>
      <c r="G2" s="4">
        <v>19</v>
      </c>
      <c r="H2" s="4">
        <v>103</v>
      </c>
      <c r="I2" s="4">
        <v>23</v>
      </c>
      <c r="J2" s="4">
        <v>44</v>
      </c>
      <c r="K2">
        <f>H2*I2*J2</f>
        <v>104236</v>
      </c>
      <c r="L2">
        <f>K2/$L1</f>
        <v>17.3726666666667</v>
      </c>
      <c r="M2">
        <f>MAX(G2,L2)</f>
        <v>19</v>
      </c>
      <c r="N2">
        <v>19</v>
      </c>
    </row>
    <row r="3" ht="17.25" spans="1:14">
      <c r="A3" s="3" t="s">
        <v>10</v>
      </c>
      <c r="B3" s="4" t="s">
        <v>12</v>
      </c>
      <c r="C3" s="4"/>
      <c r="D3" s="4" t="s">
        <v>13</v>
      </c>
      <c r="E3" s="4">
        <v>2</v>
      </c>
      <c r="F3" s="4">
        <v>2</v>
      </c>
      <c r="G3" s="4">
        <v>8.8</v>
      </c>
      <c r="H3" s="4">
        <v>120</v>
      </c>
      <c r="I3" s="4">
        <v>22</v>
      </c>
      <c r="J3" s="4">
        <v>44</v>
      </c>
      <c r="K3">
        <f>H3*I3*J3</f>
        <v>116160</v>
      </c>
      <c r="L3">
        <f>K3/$L1</f>
        <v>19.36</v>
      </c>
      <c r="M3">
        <f>MAX(G3,L3)</f>
        <v>19.36</v>
      </c>
      <c r="N3">
        <v>19.5</v>
      </c>
    </row>
    <row r="4" ht="17.25" spans="1:14">
      <c r="A4" s="3" t="s">
        <v>10</v>
      </c>
      <c r="B4" s="4" t="s">
        <v>14</v>
      </c>
      <c r="C4" s="4"/>
      <c r="D4" s="5" t="s">
        <v>15</v>
      </c>
      <c r="E4" s="4">
        <v>5</v>
      </c>
      <c r="F4" s="4">
        <v>3</v>
      </c>
      <c r="G4" s="5">
        <v>16</v>
      </c>
      <c r="H4" s="4">
        <v>61</v>
      </c>
      <c r="I4" s="4">
        <v>65</v>
      </c>
      <c r="J4" s="4">
        <v>63</v>
      </c>
      <c r="K4">
        <f>H4*I4*J4</f>
        <v>249795</v>
      </c>
      <c r="L4">
        <f>K4/$L1</f>
        <v>41.6325</v>
      </c>
      <c r="M4">
        <f>MAX(G4,L4)</f>
        <v>41.6325</v>
      </c>
      <c r="N4">
        <v>42</v>
      </c>
    </row>
    <row r="5" ht="17.25" spans="1:10">
      <c r="A5" s="3" t="s">
        <v>10</v>
      </c>
      <c r="B5" s="4" t="s">
        <v>16</v>
      </c>
      <c r="C5" s="4"/>
      <c r="D5" s="6"/>
      <c r="E5" s="4">
        <v>5</v>
      </c>
      <c r="F5" s="4">
        <v>3</v>
      </c>
      <c r="G5" s="4"/>
      <c r="H5" s="4"/>
      <c r="I5" s="4"/>
      <c r="J5" s="4"/>
    </row>
    <row r="6" ht="17.25" spans="1:10">
      <c r="A6" s="3" t="s">
        <v>10</v>
      </c>
      <c r="B6" s="4" t="s">
        <v>17</v>
      </c>
      <c r="C6" s="4"/>
      <c r="D6" s="6" t="s">
        <v>18</v>
      </c>
      <c r="E6" s="4">
        <v>5</v>
      </c>
      <c r="F6" s="4">
        <v>3</v>
      </c>
      <c r="G6" s="4"/>
      <c r="H6" s="4"/>
      <c r="I6" s="4"/>
      <c r="J6" s="4"/>
    </row>
    <row r="7" ht="17.25" spans="1:10">
      <c r="A7" s="3" t="s">
        <v>10</v>
      </c>
      <c r="B7" s="4" t="s">
        <v>19</v>
      </c>
      <c r="C7" s="4"/>
      <c r="D7" s="6" t="s">
        <v>20</v>
      </c>
      <c r="E7" s="4">
        <v>5</v>
      </c>
      <c r="F7" s="4">
        <v>3</v>
      </c>
      <c r="G7" s="4"/>
      <c r="H7" s="4"/>
      <c r="I7" s="4"/>
      <c r="J7" s="4"/>
    </row>
    <row r="8" ht="17.25" spans="1:10">
      <c r="A8" s="3" t="s">
        <v>10</v>
      </c>
      <c r="B8" s="4" t="s">
        <v>21</v>
      </c>
      <c r="C8" s="4"/>
      <c r="D8" s="6" t="s">
        <v>22</v>
      </c>
      <c r="E8" s="4">
        <v>5</v>
      </c>
      <c r="F8" s="4">
        <v>3</v>
      </c>
      <c r="G8" s="4"/>
      <c r="H8" s="4"/>
      <c r="I8" s="4"/>
      <c r="J8" s="4"/>
    </row>
    <row r="9" ht="17.25" spans="1:10">
      <c r="A9" s="3" t="s">
        <v>10</v>
      </c>
      <c r="B9" s="4" t="s">
        <v>23</v>
      </c>
      <c r="C9" s="4"/>
      <c r="D9" s="6" t="s">
        <v>24</v>
      </c>
      <c r="E9" s="4">
        <v>5</v>
      </c>
      <c r="F9" s="4">
        <v>3</v>
      </c>
      <c r="G9" s="4"/>
      <c r="H9" s="4"/>
      <c r="I9" s="4"/>
      <c r="J9" s="4"/>
    </row>
    <row r="10" ht="17.25" spans="1:10">
      <c r="A10" s="3" t="s">
        <v>10</v>
      </c>
      <c r="B10" s="4" t="s">
        <v>25</v>
      </c>
      <c r="C10" s="4"/>
      <c r="D10" s="6" t="s">
        <v>26</v>
      </c>
      <c r="E10" s="4">
        <v>5</v>
      </c>
      <c r="F10" s="4">
        <v>3</v>
      </c>
      <c r="G10" s="4"/>
      <c r="H10" s="4"/>
      <c r="I10" s="4"/>
      <c r="J10" s="4"/>
    </row>
    <row r="11" ht="17.25" spans="1:10">
      <c r="A11" s="3" t="s">
        <v>10</v>
      </c>
      <c r="B11" s="4" t="s">
        <v>27</v>
      </c>
      <c r="C11" s="4"/>
      <c r="D11" s="6" t="s">
        <v>28</v>
      </c>
      <c r="E11" s="4">
        <v>10</v>
      </c>
      <c r="F11" s="4">
        <v>3</v>
      </c>
      <c r="G11" s="4"/>
      <c r="H11" s="4"/>
      <c r="I11" s="4"/>
      <c r="J11" s="4"/>
    </row>
    <row r="12" ht="17.25" spans="1:10">
      <c r="A12" s="3" t="s">
        <v>10</v>
      </c>
      <c r="B12" s="4" t="s">
        <v>29</v>
      </c>
      <c r="C12" s="4"/>
      <c r="D12" s="6" t="s">
        <v>30</v>
      </c>
      <c r="E12" s="4">
        <v>5</v>
      </c>
      <c r="F12" s="4">
        <v>3</v>
      </c>
      <c r="G12" s="4"/>
      <c r="H12" s="4"/>
      <c r="I12" s="4"/>
      <c r="J12" s="4"/>
    </row>
    <row r="13" ht="17.25" spans="1:10">
      <c r="A13" s="3" t="s">
        <v>10</v>
      </c>
      <c r="B13" s="4" t="s">
        <v>31</v>
      </c>
      <c r="C13" s="4"/>
      <c r="D13" s="6" t="s">
        <v>32</v>
      </c>
      <c r="E13" s="4">
        <v>5</v>
      </c>
      <c r="F13" s="4">
        <v>3</v>
      </c>
      <c r="G13" s="7"/>
      <c r="H13" s="4"/>
      <c r="I13" s="4"/>
      <c r="J13" s="4"/>
    </row>
    <row r="14" ht="17.25" spans="1:14">
      <c r="A14" s="3" t="s">
        <v>10</v>
      </c>
      <c r="B14" s="4" t="s">
        <v>33</v>
      </c>
      <c r="C14" s="4"/>
      <c r="D14" s="4" t="s">
        <v>34</v>
      </c>
      <c r="E14" s="4">
        <v>2</v>
      </c>
      <c r="F14" s="4">
        <v>4</v>
      </c>
      <c r="G14" s="4">
        <v>11.4</v>
      </c>
      <c r="H14" s="4">
        <v>58</v>
      </c>
      <c r="I14" s="4">
        <v>54</v>
      </c>
      <c r="J14" s="4">
        <v>30</v>
      </c>
      <c r="K14">
        <f>H14*I14*J14</f>
        <v>93960</v>
      </c>
      <c r="L14">
        <f>K14/$L1</f>
        <v>15.66</v>
      </c>
      <c r="M14">
        <f>MAX(G14,L14)</f>
        <v>15.66</v>
      </c>
      <c r="N14">
        <v>16</v>
      </c>
    </row>
    <row r="15" spans="7:14">
      <c r="G15">
        <f>SUM(G2:G14)</f>
        <v>55.2</v>
      </c>
      <c r="J15">
        <f>+K15/6000</f>
        <v>94.0251666666667</v>
      </c>
      <c r="K15">
        <f>SUM(K2:K14)</f>
        <v>564151</v>
      </c>
      <c r="L15">
        <f>SUM(L2:L14)</f>
        <v>94.0251666666667</v>
      </c>
      <c r="N15">
        <f>SUM(N2:N14)</f>
        <v>96.5</v>
      </c>
    </row>
  </sheetData>
  <autoFilter ref="A1:J15">
    <sortState ref="A1:J15">
      <sortCondition ref="F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4:H16"/>
  <sheetViews>
    <sheetView workbookViewId="0">
      <selection activeCell="K8" sqref="K8"/>
    </sheetView>
  </sheetViews>
  <sheetFormatPr defaultColWidth="9" defaultRowHeight="13.5" outlineLevelCol="7"/>
  <cols>
    <col min="8" max="8" width="12.625"/>
  </cols>
  <sheetData>
    <row r="14" spans="7:8">
      <c r="G14" s="1">
        <v>95832</v>
      </c>
      <c r="H14">
        <f>22*22*22</f>
        <v>10648</v>
      </c>
    </row>
    <row r="15" spans="8:8">
      <c r="H15">
        <f>+H14+G14</f>
        <v>106480</v>
      </c>
    </row>
    <row r="16" spans="8:8">
      <c r="H16">
        <f>+H15/6000</f>
        <v>17.7466666666667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头程装箱信息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转个弯，绕个圈</cp:lastModifiedBy>
  <dcterms:created xsi:type="dcterms:W3CDTF">2023-02-15T10:09:00Z</dcterms:created>
  <dcterms:modified xsi:type="dcterms:W3CDTF">2023-03-31T06:14:16Z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A1C0E0565DB8485D9D00F4C87AD66532</vt:lpwstr>
  </property>
  <property fmtid="{D5CDD505-2E9C-101B-9397-08002B2CF9AE}" pid="3" name="KSOProductBuildVer">
    <vt:lpwstr>2052-11.1.0.13703</vt:lpwstr>
  </property>
</Properties>
</file>