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FB6B4B90-F44F-4635-8175-3F235D9EC88F}" xr6:coauthVersionLast="45" xr6:coauthVersionMax="45" xr10:uidLastSave="{00000000-0000-0000-0000-000000000000}"/>
  <bookViews>
    <workbookView xWindow="-23148" yWindow="-108" windowWidth="23256" windowHeight="12576" activeTab="1" xr2:uid="{00000000-000D-0000-FFFF-FFFF00000000}"/>
  </bookViews>
  <sheets>
    <sheet name="Start-up Overview" sheetId="1" r:id="rId1"/>
    <sheet name="Expenses" sheetId="3" r:id="rId2"/>
    <sheet name="Profit &amp; Loss" sheetId="4" r:id="rId3"/>
  </sheets>
  <definedNames>
    <definedName name="_xlnm.Print_Titles" localSheetId="1">Expenses!$1:$4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4" l="1"/>
  <c r="O4" i="4"/>
  <c r="O5" i="4"/>
  <c r="C3" i="4" l="1"/>
  <c r="F33" i="3" l="1"/>
  <c r="N18" i="4" l="1"/>
  <c r="M18" i="4"/>
  <c r="L18" i="4"/>
  <c r="K18" i="4"/>
  <c r="J18" i="4"/>
  <c r="I18" i="4"/>
  <c r="H18" i="4"/>
  <c r="G18" i="4"/>
  <c r="F18" i="4"/>
  <c r="E18" i="4"/>
  <c r="D18" i="4"/>
  <c r="C18" i="4"/>
  <c r="O7" i="4"/>
  <c r="N8" i="4"/>
  <c r="N10" i="4" s="1"/>
  <c r="M8" i="4"/>
  <c r="M10" i="4" s="1"/>
  <c r="L8" i="4"/>
  <c r="L10" i="4" s="1"/>
  <c r="K8" i="4"/>
  <c r="K10" i="4" s="1"/>
  <c r="J8" i="4"/>
  <c r="J10" i="4" s="1"/>
  <c r="I8" i="4"/>
  <c r="I10" i="4" s="1"/>
  <c r="H8" i="4"/>
  <c r="H10" i="4" s="1"/>
  <c r="G8" i="4"/>
  <c r="G10" i="4" s="1"/>
  <c r="F8" i="4"/>
  <c r="F10" i="4" s="1"/>
  <c r="E8" i="4"/>
  <c r="E10" i="4" s="1"/>
  <c r="D8" i="4"/>
  <c r="D10" i="4" s="1"/>
  <c r="C8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17" i="4"/>
  <c r="O16" i="4"/>
  <c r="O15" i="4"/>
  <c r="O14" i="4"/>
  <c r="O13" i="4"/>
  <c r="O6" i="4"/>
  <c r="D14" i="3"/>
  <c r="D7" i="1" s="1"/>
  <c r="E14" i="3"/>
  <c r="E7" i="1" s="1"/>
  <c r="E60" i="3"/>
  <c r="D60" i="3"/>
  <c r="D11" i="1" s="1"/>
  <c r="F59" i="3"/>
  <c r="F58" i="3"/>
  <c r="F57" i="3"/>
  <c r="F56" i="3"/>
  <c r="F55" i="3"/>
  <c r="E52" i="3"/>
  <c r="D52" i="3"/>
  <c r="D10" i="1" s="1"/>
  <c r="F51" i="3"/>
  <c r="F50" i="3"/>
  <c r="F49" i="3"/>
  <c r="F48" i="3"/>
  <c r="F47" i="3"/>
  <c r="F46" i="3"/>
  <c r="E43" i="3"/>
  <c r="D43" i="3"/>
  <c r="D9" i="1" s="1"/>
  <c r="F42" i="3"/>
  <c r="F41" i="3"/>
  <c r="F40" i="3"/>
  <c r="F39" i="3"/>
  <c r="F38" i="3"/>
  <c r="F37" i="3"/>
  <c r="F36" i="3"/>
  <c r="F35" i="3"/>
  <c r="F34" i="3"/>
  <c r="F32" i="3"/>
  <c r="E29" i="3"/>
  <c r="F28" i="3"/>
  <c r="F27" i="3"/>
  <c r="F26" i="3"/>
  <c r="F25" i="3"/>
  <c r="F24" i="3"/>
  <c r="F23" i="3"/>
  <c r="F22" i="3"/>
  <c r="F21" i="3"/>
  <c r="F20" i="3"/>
  <c r="D19" i="3"/>
  <c r="F19" i="3" s="1"/>
  <c r="F18" i="3"/>
  <c r="F17" i="3"/>
  <c r="F13" i="3"/>
  <c r="F12" i="3"/>
  <c r="F11" i="3"/>
  <c r="F10" i="3"/>
  <c r="F9" i="3"/>
  <c r="F8" i="3"/>
  <c r="F7" i="3"/>
  <c r="E11" i="1" l="1"/>
  <c r="F60" i="3"/>
  <c r="O8" i="4"/>
  <c r="C10" i="4"/>
  <c r="C19" i="4" s="1"/>
  <c r="G19" i="4"/>
  <c r="G20" i="4" s="1"/>
  <c r="G22" i="4" s="1"/>
  <c r="K19" i="4"/>
  <c r="K20" i="4" s="1"/>
  <c r="K22" i="4" s="1"/>
  <c r="D19" i="4"/>
  <c r="D20" i="4" s="1"/>
  <c r="D22" i="4" s="1"/>
  <c r="L19" i="4"/>
  <c r="L20" i="4" s="1"/>
  <c r="L22" i="4" s="1"/>
  <c r="E19" i="4"/>
  <c r="E20" i="4" s="1"/>
  <c r="E22" i="4" s="1"/>
  <c r="I19" i="4"/>
  <c r="I20" i="4" s="1"/>
  <c r="I22" i="4" s="1"/>
  <c r="M19" i="4"/>
  <c r="M20" i="4" s="1"/>
  <c r="M22" i="4" s="1"/>
  <c r="H19" i="4"/>
  <c r="H20" i="4" s="1"/>
  <c r="H22" i="4" s="1"/>
  <c r="F19" i="4"/>
  <c r="F20" i="4" s="1"/>
  <c r="F22" i="4" s="1"/>
  <c r="J19" i="4"/>
  <c r="J20" i="4" s="1"/>
  <c r="J22" i="4" s="1"/>
  <c r="N19" i="4"/>
  <c r="N20" i="4" s="1"/>
  <c r="N22" i="4" s="1"/>
  <c r="E8" i="1"/>
  <c r="E9" i="1"/>
  <c r="F43" i="3"/>
  <c r="E10" i="1"/>
  <c r="F52" i="3"/>
  <c r="F14" i="3"/>
  <c r="O18" i="4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E62" i="3"/>
  <c r="D29" i="3"/>
  <c r="F29" i="3" s="1"/>
  <c r="O10" i="4" l="1"/>
  <c r="O19" i="4"/>
  <c r="E5" i="1"/>
  <c r="D62" i="3"/>
  <c r="F62" i="3" s="1"/>
  <c r="D8" i="1"/>
  <c r="D5" i="1" s="1"/>
  <c r="C20" i="4"/>
  <c r="O20" i="4" l="1"/>
  <c r="C22" i="4"/>
  <c r="O22" i="4" s="1"/>
  <c r="D17" i="1"/>
  <c r="D16" i="1"/>
  <c r="D15" i="1"/>
  <c r="E15" i="1" l="1"/>
  <c r="F15" i="1" s="1"/>
  <c r="E17" i="1"/>
  <c r="F17" i="1" s="1"/>
  <c r="E16" i="1"/>
  <c r="F10" i="1"/>
  <c r="F11" i="1"/>
  <c r="D13" i="1"/>
  <c r="F8" i="1"/>
  <c r="F9" i="1"/>
  <c r="F7" i="1"/>
  <c r="E13" i="1" l="1"/>
  <c r="F13" i="1" s="1"/>
  <c r="F16" i="1"/>
  <c r="F5" i="1"/>
  <c r="D19" i="1"/>
  <c r="E19" i="1" l="1"/>
  <c r="F19" i="1" s="1"/>
</calcChain>
</file>

<file path=xl/sharedStrings.xml><?xml version="1.0" encoding="utf-8"?>
<sst xmlns="http://schemas.openxmlformats.org/spreadsheetml/2006/main" count="96" uniqueCount="66">
  <si>
    <t>START-UP OVERVIEW</t>
  </si>
  <si>
    <t>Total expenses</t>
  </si>
  <si>
    <t>Administrative / General</t>
  </si>
  <si>
    <t>Location / Office</t>
  </si>
  <si>
    <t>Marketing</t>
  </si>
  <si>
    <t>Labour</t>
  </si>
  <si>
    <t>Other</t>
  </si>
  <si>
    <t>Total Funding</t>
  </si>
  <si>
    <t>Investors</t>
  </si>
  <si>
    <t>Loans</t>
  </si>
  <si>
    <t>Additional Funding</t>
  </si>
  <si>
    <t>Funding Less Expenses</t>
  </si>
  <si>
    <t>Total</t>
  </si>
  <si>
    <t>Budget</t>
  </si>
  <si>
    <t>Actual</t>
  </si>
  <si>
    <t>(Under) / Over</t>
  </si>
  <si>
    <t xml:space="preserve"> </t>
  </si>
  <si>
    <t>START-UP EXPENSES</t>
  </si>
  <si>
    <t>Permits</t>
  </si>
  <si>
    <t>Insurance</t>
  </si>
  <si>
    <t>Legal</t>
  </si>
  <si>
    <t>Business Consultant</t>
  </si>
  <si>
    <t>Training</t>
  </si>
  <si>
    <t>Software (General)</t>
  </si>
  <si>
    <t>Space Rental / Lease</t>
  </si>
  <si>
    <t>Utility Costs</t>
  </si>
  <si>
    <t>Telephone Set-Up &amp; Annual Cost</t>
  </si>
  <si>
    <t>Furniture</t>
  </si>
  <si>
    <t>Medical Equipment</t>
  </si>
  <si>
    <t>Hardware</t>
  </si>
  <si>
    <t>Software (CRM, etc)</t>
  </si>
  <si>
    <t>Installation Fees</t>
  </si>
  <si>
    <t>Start Up Inventory (Pharma)</t>
  </si>
  <si>
    <t>Medical Supplies (Gloves, Etc)</t>
  </si>
  <si>
    <t>Miscellaneous</t>
  </si>
  <si>
    <t>Logo Design</t>
  </si>
  <si>
    <t>Branding / Identity Development</t>
  </si>
  <si>
    <t>Launch Advertising</t>
  </si>
  <si>
    <t>Website</t>
  </si>
  <si>
    <t>Printed Marketing Pieces</t>
  </si>
  <si>
    <t>Promo Materials</t>
  </si>
  <si>
    <t>Listing Fees</t>
  </si>
  <si>
    <t>Internet Marketing</t>
  </si>
  <si>
    <t>Trade Shows</t>
  </si>
  <si>
    <t>Networking Events</t>
  </si>
  <si>
    <t>Labour Expenses</t>
  </si>
  <si>
    <t>Job-Listing Fees</t>
  </si>
  <si>
    <t>Payroll</t>
  </si>
  <si>
    <t>Contingencies Reserve</t>
  </si>
  <si>
    <t>Launch Party</t>
  </si>
  <si>
    <t>Date Due</t>
  </si>
  <si>
    <t>Total Start-up Expenses</t>
  </si>
  <si>
    <t>INCOME</t>
  </si>
  <si>
    <t>Estimated Sales</t>
  </si>
  <si>
    <t>Less (Discounts, Errors, etc)</t>
  </si>
  <si>
    <t>Service revenue</t>
  </si>
  <si>
    <t xml:space="preserve">Other revenue </t>
  </si>
  <si>
    <t>Net sales</t>
  </si>
  <si>
    <t>Cost of Goods Sold</t>
  </si>
  <si>
    <t>Gross profit</t>
  </si>
  <si>
    <t>EXPENSES</t>
  </si>
  <si>
    <t>Administrative General</t>
  </si>
  <si>
    <t>Income before taxes</t>
  </si>
  <si>
    <t>Income tax expense</t>
  </si>
  <si>
    <t>NET INCOME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</si>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</sst>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mmmm"/>
  </numFmts>
  <fonts count="35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3"/>
      <name val="Arial"/>
      <family val="2"/>
      <scheme val="minor"/>
    </font>
    <font>
      <sz val="12"/>
      <color theme="3"/>
      <name val="Arial"/>
      <family val="2"/>
      <scheme val="minor"/>
    </font>
    <font>
      <b/>
      <sz val="10"/>
      <color theme="3"/>
      <name val="Arial"/>
      <family val="2"/>
      <scheme val="minor"/>
    </font>
    <font>
      <sz val="9"/>
      <color theme="3"/>
      <name val="Arial"/>
      <family val="2"/>
      <scheme val="minor"/>
    </font>
    <font>
      <b/>
      <sz val="9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9"/>
      <color theme="5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5"/>
      <name val="Arial"/>
      <family val="2"/>
      <scheme val="minor"/>
    </font>
    <font>
      <b/>
      <sz val="12"/>
      <color theme="3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2" tint="0.39994506668294322"/>
      </right>
      <top/>
      <bottom/>
      <diagonal/>
    </border>
    <border>
      <left style="thin">
        <color theme="2" tint="0.39994506668294322"/>
      </left>
      <right style="thin">
        <color theme="2" tint="0.39994506668294322"/>
      </right>
      <top/>
      <bottom/>
      <diagonal/>
    </border>
    <border>
      <left style="thin">
        <color theme="2" tint="0.39994506668294322"/>
      </left>
      <right/>
      <top/>
      <bottom/>
      <diagonal/>
    </border>
    <border>
      <left/>
      <right style="thin">
        <color theme="4" tint="0.59996337778862885"/>
      </right>
      <top style="thin">
        <color theme="0"/>
      </top>
      <bottom style="thin">
        <color theme="0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0"/>
      </top>
      <bottom style="thin">
        <color theme="0"/>
      </bottom>
      <diagonal/>
    </border>
    <border>
      <left style="thin">
        <color theme="4" tint="0.59996337778862885"/>
      </left>
      <right/>
      <top style="thin">
        <color theme="0"/>
      </top>
      <bottom style="thin">
        <color theme="0"/>
      </bottom>
      <diagonal/>
    </border>
    <border>
      <left/>
      <right style="thin">
        <color theme="4" tint="0.59996337778862885"/>
      </right>
      <top style="thin">
        <color theme="0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0"/>
      </top>
      <bottom/>
      <diagonal/>
    </border>
    <border>
      <left style="thin">
        <color theme="4" tint="0.59996337778862885"/>
      </left>
      <right/>
      <top style="thin">
        <color theme="0"/>
      </top>
      <bottom/>
      <diagonal/>
    </border>
    <border>
      <left/>
      <right style="thin">
        <color theme="4" tint="0.59996337778862885"/>
      </right>
      <top style="thin">
        <color theme="0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0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0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2" tint="0.39991454817346722"/>
      </left>
      <right/>
      <top/>
      <bottom/>
      <diagonal/>
    </border>
    <border>
      <left style="thin">
        <color theme="2" tint="0.39991454817346722"/>
      </left>
      <right style="thin">
        <color theme="2" tint="0.3999145481734672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16" fillId="0" borderId="29" applyNumberFormat="0" applyFill="0" applyAlignment="0" applyProtection="0"/>
    <xf numFmtId="0" fontId="17" fillId="0" borderId="30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31" applyNumberFormat="0" applyAlignment="0" applyProtection="0"/>
    <xf numFmtId="0" fontId="22" fillId="7" borderId="32" applyNumberFormat="0" applyAlignment="0" applyProtection="0"/>
    <xf numFmtId="0" fontId="23" fillId="7" borderId="31" applyNumberFormat="0" applyAlignment="0" applyProtection="0"/>
    <xf numFmtId="0" fontId="24" fillId="0" borderId="33" applyNumberFormat="0" applyFill="0" applyAlignment="0" applyProtection="0"/>
    <xf numFmtId="0" fontId="2" fillId="8" borderId="34" applyNumberFormat="0" applyAlignment="0" applyProtection="0"/>
    <xf numFmtId="0" fontId="25" fillId="0" borderId="0" applyNumberFormat="0" applyFill="0" applyBorder="0" applyAlignment="0" applyProtection="0"/>
    <xf numFmtId="0" fontId="13" fillId="9" borderId="3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7" fillId="0" borderId="0" xfId="0" applyNumberFormat="1" applyFont="1"/>
    <xf numFmtId="0" fontId="7" fillId="0" borderId="0" xfId="0" applyNumberFormat="1" applyFont="1" applyAlignment="1">
      <alignment horizontal="left"/>
    </xf>
    <xf numFmtId="0" fontId="7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10" fillId="0" borderId="10" xfId="0" applyNumberFormat="1" applyFont="1" applyBorder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7" fillId="0" borderId="10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center"/>
    </xf>
    <xf numFmtId="0" fontId="11" fillId="0" borderId="10" xfId="0" applyNumberFormat="1" applyFont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 indent="1"/>
    </xf>
    <xf numFmtId="0" fontId="4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 vertical="center"/>
    </xf>
    <xf numFmtId="165" fontId="7" fillId="2" borderId="1" xfId="0" applyNumberFormat="1" applyFont="1" applyFill="1" applyBorder="1" applyAlignment="1">
      <alignment horizontal="left" vertical="center"/>
    </xf>
    <xf numFmtId="165" fontId="7" fillId="2" borderId="2" xfId="0" applyNumberFormat="1" applyFont="1" applyFill="1" applyBorder="1" applyAlignment="1">
      <alignment horizontal="left" vertical="center"/>
    </xf>
    <xf numFmtId="165" fontId="7" fillId="2" borderId="3" xfId="0" applyNumberFormat="1" applyFont="1" applyFill="1" applyBorder="1" applyAlignment="1">
      <alignment horizontal="left" vertical="center"/>
    </xf>
    <xf numFmtId="14" fontId="7" fillId="0" borderId="0" xfId="0" applyNumberFormat="1" applyFont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horizontal="left" vertical="center"/>
    </xf>
    <xf numFmtId="165" fontId="4" fillId="2" borderId="4" xfId="0" applyNumberFormat="1" applyFont="1" applyFill="1" applyBorder="1" applyAlignment="1">
      <alignment horizontal="left" vertical="center"/>
    </xf>
    <xf numFmtId="165" fontId="4" fillId="2" borderId="9" xfId="0" applyNumberFormat="1" applyFont="1" applyFill="1" applyBorder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/>
    </xf>
    <xf numFmtId="0" fontId="29" fillId="2" borderId="0" xfId="0" applyNumberFormat="1" applyFont="1" applyFill="1" applyAlignment="1">
      <alignment horizontal="center" vertical="center"/>
    </xf>
    <xf numFmtId="165" fontId="6" fillId="2" borderId="1" xfId="0" applyNumberFormat="1" applyFont="1" applyFill="1" applyBorder="1" applyAlignment="1">
      <alignment horizontal="left" vertical="center"/>
    </xf>
    <xf numFmtId="165" fontId="6" fillId="2" borderId="2" xfId="0" applyNumberFormat="1" applyFont="1" applyFill="1" applyBorder="1" applyAlignment="1">
      <alignment horizontal="left" vertical="center"/>
    </xf>
    <xf numFmtId="165" fontId="6" fillId="2" borderId="3" xfId="0" applyNumberFormat="1" applyFont="1" applyFill="1" applyBorder="1" applyAlignment="1">
      <alignment horizontal="left" vertical="center"/>
    </xf>
    <xf numFmtId="0" fontId="30" fillId="2" borderId="11" xfId="0" applyFont="1" applyFill="1" applyBorder="1" applyAlignment="1">
      <alignment horizontal="left" vertical="center" indent="1"/>
    </xf>
    <xf numFmtId="166" fontId="0" fillId="2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left" vertical="center" indent="1"/>
    </xf>
    <xf numFmtId="165" fontId="27" fillId="0" borderId="15" xfId="0" applyNumberFormat="1" applyFont="1" applyFill="1" applyBorder="1" applyAlignment="1">
      <alignment horizontal="left" vertical="center"/>
    </xf>
    <xf numFmtId="165" fontId="27" fillId="0" borderId="16" xfId="0" applyNumberFormat="1" applyFont="1" applyFill="1" applyBorder="1" applyAlignment="1">
      <alignment horizontal="left" vertical="center"/>
    </xf>
    <xf numFmtId="0" fontId="27" fillId="0" borderId="17" xfId="0" applyFont="1" applyFill="1" applyBorder="1" applyAlignment="1">
      <alignment horizontal="left" vertical="center" indent="1"/>
    </xf>
    <xf numFmtId="165" fontId="27" fillId="0" borderId="18" xfId="0" applyNumberFormat="1" applyFont="1" applyFill="1" applyBorder="1" applyAlignment="1">
      <alignment horizontal="left" vertical="center"/>
    </xf>
    <xf numFmtId="165" fontId="27" fillId="0" borderId="19" xfId="0" applyNumberFormat="1" applyFont="1" applyFill="1" applyBorder="1" applyAlignment="1">
      <alignment horizontal="left" vertical="center"/>
    </xf>
    <xf numFmtId="0" fontId="31" fillId="34" borderId="0" xfId="0" applyFont="1" applyFill="1" applyAlignment="1">
      <alignment horizontal="left" vertical="center" indent="1"/>
    </xf>
    <xf numFmtId="0" fontId="27" fillId="0" borderId="20" xfId="0" applyFont="1" applyFill="1" applyBorder="1" applyAlignment="1">
      <alignment horizontal="left" vertical="center" indent="1"/>
    </xf>
    <xf numFmtId="165" fontId="27" fillId="0" borderId="21" xfId="0" applyNumberFormat="1" applyFont="1" applyFill="1" applyBorder="1" applyAlignment="1">
      <alignment horizontal="left" vertical="center"/>
    </xf>
    <xf numFmtId="165" fontId="27" fillId="0" borderId="22" xfId="0" applyNumberFormat="1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left" vertical="center" indent="1"/>
    </xf>
    <xf numFmtId="165" fontId="27" fillId="0" borderId="24" xfId="0" applyNumberFormat="1" applyFont="1" applyFill="1" applyBorder="1" applyAlignment="1">
      <alignment horizontal="left" vertical="center"/>
    </xf>
    <xf numFmtId="165" fontId="27" fillId="0" borderId="25" xfId="0" applyNumberFormat="1" applyFont="1" applyFill="1" applyBorder="1" applyAlignment="1">
      <alignment horizontal="left" vertical="center"/>
    </xf>
    <xf numFmtId="165" fontId="31" fillId="34" borderId="27" xfId="0" applyNumberFormat="1" applyFont="1" applyFill="1" applyBorder="1" applyAlignment="1">
      <alignment horizontal="left" vertical="center"/>
    </xf>
    <xf numFmtId="165" fontId="31" fillId="34" borderId="26" xfId="0" applyNumberFormat="1" applyFont="1" applyFill="1" applyBorder="1" applyAlignment="1">
      <alignment horizontal="left" vertical="center"/>
    </xf>
    <xf numFmtId="165" fontId="7" fillId="0" borderId="7" xfId="0" applyNumberFormat="1" applyFont="1" applyFill="1" applyBorder="1" applyAlignment="1">
      <alignment horizontal="left" vertical="center"/>
    </xf>
    <xf numFmtId="165" fontId="7" fillId="0" borderId="9" xfId="0" applyNumberFormat="1" applyFont="1" applyFill="1" applyBorder="1" applyAlignment="1">
      <alignment horizontal="left" vertical="center"/>
    </xf>
    <xf numFmtId="165" fontId="8" fillId="0" borderId="7" xfId="0" applyNumberFormat="1" applyFont="1" applyFill="1" applyBorder="1" applyAlignment="1">
      <alignment horizontal="left" vertical="center"/>
    </xf>
    <xf numFmtId="165" fontId="8" fillId="0" borderId="9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 indent="1"/>
    </xf>
    <xf numFmtId="165" fontId="6" fillId="0" borderId="5" xfId="0" applyNumberFormat="1" applyFont="1" applyFill="1" applyBorder="1" applyAlignment="1">
      <alignment horizontal="left" vertical="center"/>
    </xf>
    <xf numFmtId="165" fontId="6" fillId="0" borderId="6" xfId="0" applyNumberFormat="1" applyFont="1" applyFill="1" applyBorder="1" applyAlignment="1">
      <alignment horizontal="left" vertical="center"/>
    </xf>
    <xf numFmtId="165" fontId="6" fillId="0" borderId="7" xfId="0" applyNumberFormat="1" applyFont="1" applyFill="1" applyBorder="1" applyAlignment="1">
      <alignment horizontal="left" vertical="center"/>
    </xf>
    <xf numFmtId="165" fontId="6" fillId="0" borderId="9" xfId="0" applyNumberFormat="1" applyFont="1" applyFill="1" applyBorder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7" fillId="0" borderId="1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/>
    </xf>
    <xf numFmtId="0" fontId="17" fillId="0" borderId="0" xfId="0" applyFont="1" applyAlignment="1">
      <alignment horizontal="right" vertical="center" indent="1"/>
    </xf>
    <xf numFmtId="165" fontId="17" fillId="0" borderId="5" xfId="0" applyNumberFormat="1" applyFont="1" applyFill="1" applyBorder="1" applyAlignment="1">
      <alignment horizontal="left" vertical="center"/>
    </xf>
    <xf numFmtId="165" fontId="17" fillId="0" borderId="6" xfId="0" applyNumberFormat="1" applyFont="1" applyFill="1" applyBorder="1" applyAlignment="1">
      <alignment horizontal="left" vertical="center"/>
    </xf>
    <xf numFmtId="0" fontId="33" fillId="34" borderId="0" xfId="0" applyFont="1" applyFill="1" applyAlignment="1">
      <alignment vertical="center"/>
    </xf>
    <xf numFmtId="0" fontId="33" fillId="34" borderId="0" xfId="0" applyFont="1" applyFill="1" applyAlignment="1">
      <alignment horizontal="right" vertical="center" indent="1"/>
    </xf>
    <xf numFmtId="165" fontId="34" fillId="34" borderId="5" xfId="0" applyNumberFormat="1" applyFont="1" applyFill="1" applyBorder="1" applyAlignment="1">
      <alignment horizontal="left" vertical="center"/>
    </xf>
    <xf numFmtId="165" fontId="34" fillId="34" borderId="6" xfId="0" applyNumberFormat="1" applyFont="1" applyFill="1" applyBorder="1" applyAlignment="1">
      <alignment horizontal="left" vertic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126871</xdr:rowOff>
    </xdr:from>
    <xdr:to>
      <xdr:col>6</xdr:col>
      <xdr:colOff>774</xdr:colOff>
      <xdr:row>1</xdr:row>
      <xdr:rowOff>0</xdr:rowOff>
    </xdr:to>
    <xdr:pic>
      <xdr:nvPicPr>
        <xdr:cNvPr id="15" name="Picture 14" descr="Photo of a doctor in a laboratory" title="Banner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26871"/>
          <a:ext cx="6001524" cy="1216154"/>
        </a:xfrm>
        <a:prstGeom prst="rect">
          <a:avLst/>
        </a:prstGeom>
      </xdr:spPr>
    </xdr:pic>
    <xdr:clientData/>
  </xdr:twoCellAnchor>
  <xdr:twoCellAnchor>
    <xdr:from>
      <xdr:col>1</xdr:col>
      <xdr:colOff>161926</xdr:colOff>
      <xdr:row>0</xdr:row>
      <xdr:rowOff>619125</xdr:rowOff>
    </xdr:from>
    <xdr:to>
      <xdr:col>4</xdr:col>
      <xdr:colOff>247650</xdr:colOff>
      <xdr:row>1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1" y="619125"/>
          <a:ext cx="3705224" cy="723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170673</xdr:colOff>
      <xdr:row>0</xdr:row>
      <xdr:rowOff>942975</xdr:rowOff>
    </xdr:from>
    <xdr:to>
      <xdr:col>4</xdr:col>
      <xdr:colOff>485774</xdr:colOff>
      <xdr:row>1</xdr:row>
      <xdr:rowOff>238125</xdr:rowOff>
    </xdr:to>
    <xdr:sp macro="" textlink="">
      <xdr:nvSpPr>
        <xdr:cNvPr id="17" name="TextBox 1" descr="Inventory list" title="Titl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94498" y="942975"/>
          <a:ext cx="3934601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rPr>
            <a:t>Medical Office Start-up Overview</a:t>
          </a:r>
        </a:p>
      </xdr:txBody>
    </xdr:sp>
    <xdr:clientData/>
  </xdr:twoCellAnchor>
  <xdr:twoCellAnchor>
    <xdr:from>
      <xdr:col>1</xdr:col>
      <xdr:colOff>170675</xdr:colOff>
      <xdr:row>0</xdr:row>
      <xdr:rowOff>533400</xdr:rowOff>
    </xdr:from>
    <xdr:to>
      <xdr:col>3</xdr:col>
      <xdr:colOff>437376</xdr:colOff>
      <xdr:row>0</xdr:row>
      <xdr:rowOff>1019175</xdr:rowOff>
    </xdr:to>
    <xdr:sp macro="" textlink="">
      <xdr:nvSpPr>
        <xdr:cNvPr id="18" name="TextBox 1" descr="Inventory list" title="Titl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94500" y="533400"/>
          <a:ext cx="3381376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>
              <a:solidFill>
                <a:srgbClr val="002060"/>
              </a:solidFill>
              <a:latin typeface="Gill Sans MT" panose="020B0502020104020203" pitchFamily="34" charset="0"/>
            </a:rPr>
            <a:t>Acme Inc.</a:t>
          </a:r>
          <a:endParaRPr lang="en-US" sz="2000">
            <a:solidFill>
              <a:srgbClr val="002060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0</xdr:colOff>
      <xdr:row>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00075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619125</xdr:rowOff>
    </xdr:from>
    <xdr:to>
      <xdr:col>3</xdr:col>
      <xdr:colOff>751650</xdr:colOff>
      <xdr:row>1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0" y="619125"/>
          <a:ext cx="3704400" cy="7239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170674</xdr:colOff>
      <xdr:row>0</xdr:row>
      <xdr:rowOff>942975</xdr:rowOff>
    </xdr:from>
    <xdr:to>
      <xdr:col>3</xdr:col>
      <xdr:colOff>847724</xdr:colOff>
      <xdr:row>1</xdr:row>
      <xdr:rowOff>238125</xdr:rowOff>
    </xdr:to>
    <xdr:sp macro="" textlink="">
      <xdr:nvSpPr>
        <xdr:cNvPr id="9" name="TextBox 1" descr="Inventory list" title="Titl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94499" y="942975"/>
          <a:ext cx="3791725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Medical Office Start-up Overview</a:t>
          </a:r>
        </a:p>
      </xdr:txBody>
    </xdr:sp>
    <xdr:clientData/>
  </xdr:twoCellAnchor>
  <xdr:twoCellAnchor>
    <xdr:from>
      <xdr:col>1</xdr:col>
      <xdr:colOff>170675</xdr:colOff>
      <xdr:row>0</xdr:row>
      <xdr:rowOff>533400</xdr:rowOff>
    </xdr:from>
    <xdr:to>
      <xdr:col>3</xdr:col>
      <xdr:colOff>437376</xdr:colOff>
      <xdr:row>0</xdr:row>
      <xdr:rowOff>1019175</xdr:rowOff>
    </xdr:to>
    <xdr:sp macro="" textlink="">
      <xdr:nvSpPr>
        <xdr:cNvPr id="10" name="TextBox 1" descr="Inventory list" title="Titl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94500" y="533400"/>
          <a:ext cx="3381376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>
              <a:solidFill>
                <a:schemeClr val="accent1"/>
              </a:solidFill>
              <a:latin typeface="Gill Sans MT" panose="020B0502020104020203" pitchFamily="34" charset="0"/>
            </a:rPr>
            <a:t>Company</a:t>
          </a:r>
          <a:r>
            <a:rPr lang="en-gb" sz="2000" baseline="0">
              <a:solidFill>
                <a:schemeClr val="accent1"/>
              </a:solidFill>
              <a:latin typeface="Gill Sans MT" panose="020B0502020104020203" pitchFamily="34" charset="0"/>
            </a:rPr>
            <a:t> Name</a:t>
          </a:r>
          <a:endParaRPr lang="en-US" sz="2000">
            <a:solidFill>
              <a:schemeClr val="accent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0</xdr:colOff>
      <xdr:row>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00075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264583</xdr:colOff>
      <xdr:row>1</xdr:row>
      <xdr:rowOff>266067</xdr:rowOff>
    </xdr:to>
    <xdr:pic>
      <xdr:nvPicPr>
        <xdr:cNvPr id="7" name="Picture 6" descr="Photo of a doctor in a laboratory" title="Banner 2">
          <a:extLst>
            <a:ext uri="{FF2B5EF4-FFF2-40B4-BE49-F238E27FC236}">
              <a16:creationId xmlns:a16="http://schemas.microsoft.com/office/drawing/2014/main" id="{CD269055-3FE4-814A-A487-D07109A6FD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6609483" cy="1599567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0</xdr:row>
      <xdr:rowOff>1004047</xdr:rowOff>
    </xdr:from>
    <xdr:to>
      <xdr:col>11</xdr:col>
      <xdr:colOff>395380</xdr:colOff>
      <xdr:row>2</xdr:row>
      <xdr:rowOff>71904</xdr:rowOff>
    </xdr:to>
    <xdr:sp macro="" textlink="">
      <xdr:nvSpPr>
        <xdr:cNvPr id="8" name="TextBox 1" descr="Inventory list" title="Title 1">
          <a:extLst>
            <a:ext uri="{FF2B5EF4-FFF2-40B4-BE49-F238E27FC236}">
              <a16:creationId xmlns:a16="http://schemas.microsoft.com/office/drawing/2014/main" id="{E41E66E3-72DC-C547-A059-5DF997FE83B2}"/>
            </a:ext>
          </a:extLst>
        </xdr:cNvPr>
        <xdr:cNvSpPr txBox="1"/>
      </xdr:nvSpPr>
      <xdr:spPr>
        <a:xfrm>
          <a:off x="165100" y="1004047"/>
          <a:ext cx="9234580" cy="706157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3600">
              <a:solidFill>
                <a:srgbClr val="002060"/>
              </a:solidFill>
              <a:latin typeface="Gill Sans MT" panose="020B0502020104020203" pitchFamily="34" charset="0"/>
              <a:ea typeface="+mn-ea"/>
              <a:cs typeface="+mn-cs"/>
            </a:rPr>
            <a:t>Profit &amp; Loss Sheet</a:t>
          </a:r>
        </a:p>
      </xdr:txBody>
    </xdr:sp>
    <xdr:clientData/>
  </xdr:twoCellAnchor>
  <xdr:twoCellAnchor>
    <xdr:from>
      <xdr:col>1</xdr:col>
      <xdr:colOff>25400</xdr:colOff>
      <xdr:row>0</xdr:row>
      <xdr:rowOff>482600</xdr:rowOff>
    </xdr:from>
    <xdr:to>
      <xdr:col>4</xdr:col>
      <xdr:colOff>190501</xdr:colOff>
      <xdr:row>0</xdr:row>
      <xdr:rowOff>968375</xdr:rowOff>
    </xdr:to>
    <xdr:sp macro="" textlink="">
      <xdr:nvSpPr>
        <xdr:cNvPr id="11" name="TextBox 1" descr="Inventory list" title="Title 1">
          <a:extLst>
            <a:ext uri="{FF2B5EF4-FFF2-40B4-BE49-F238E27FC236}">
              <a16:creationId xmlns:a16="http://schemas.microsoft.com/office/drawing/2014/main" id="{C3455B1E-FD9F-2B4B-8696-431B4CCA2E55}"/>
            </a:ext>
          </a:extLst>
        </xdr:cNvPr>
        <xdr:cNvSpPr txBox="1"/>
      </xdr:nvSpPr>
      <xdr:spPr>
        <a:xfrm>
          <a:off x="152400" y="482600"/>
          <a:ext cx="4241801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3600">
              <a:solidFill>
                <a:schemeClr val="accent6"/>
              </a:solidFill>
              <a:latin typeface="Gill Sans MT" panose="020B0502020104020203" pitchFamily="34" charset="0"/>
            </a:rPr>
            <a:t>Acme Inc.</a:t>
          </a:r>
          <a:endParaRPr lang="en-US" sz="3600">
            <a:solidFill>
              <a:schemeClr val="accent6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140333</xdr:rowOff>
    </xdr:from>
    <xdr:to>
      <xdr:col>10</xdr:col>
      <xdr:colOff>99482</xdr:colOff>
      <xdr:row>1</xdr:row>
      <xdr:rowOff>0</xdr:rowOff>
    </xdr:to>
    <xdr:pic>
      <xdr:nvPicPr>
        <xdr:cNvPr id="5" name="Picture 4" descr="Photo of a doctor in a laboratory" title="Banner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40333"/>
          <a:ext cx="16746071" cy="1598820"/>
        </a:xfrm>
        <a:prstGeom prst="rect">
          <a:avLst/>
        </a:prstGeom>
      </xdr:spPr>
    </xdr:pic>
    <xdr:clientData/>
  </xdr:twoCellAnchor>
  <xdr:twoCellAnchor>
    <xdr:from>
      <xdr:col>1</xdr:col>
      <xdr:colOff>161926</xdr:colOff>
      <xdr:row>0</xdr:row>
      <xdr:rowOff>571501</xdr:rowOff>
    </xdr:from>
    <xdr:to>
      <xdr:col>5</xdr:col>
      <xdr:colOff>400050</xdr:colOff>
      <xdr:row>1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200-00000E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314326" y="571501"/>
          <a:ext cx="5076824" cy="11715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198903</xdr:colOff>
      <xdr:row>0</xdr:row>
      <xdr:rowOff>1118347</xdr:rowOff>
    </xdr:from>
    <xdr:to>
      <xdr:col>6</xdr:col>
      <xdr:colOff>86283</xdr:colOff>
      <xdr:row>1</xdr:row>
      <xdr:rowOff>84604</xdr:rowOff>
    </xdr:to>
    <xdr:sp macro="" textlink="">
      <xdr:nvSpPr>
        <xdr:cNvPr id="6" name="TextBox 1" descr="Inventory list" title="Titl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51303" y="1118347"/>
          <a:ext cx="5611905" cy="709332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3600">
              <a:solidFill>
                <a:srgbClr val="002060"/>
              </a:solidFill>
              <a:latin typeface="Gill Sans MT" panose="020B0502020104020203" pitchFamily="34" charset="0"/>
              <a:ea typeface="+mn-ea"/>
              <a:cs typeface="+mn-cs"/>
            </a:rPr>
            <a:t>Profit &amp; Loss Sheet</a:t>
          </a:r>
        </a:p>
      </xdr:txBody>
    </xdr:sp>
    <xdr:clientData/>
  </xdr:twoCellAnchor>
  <xdr:twoCellAnchor>
    <xdr:from>
      <xdr:col>0</xdr:col>
      <xdr:colOff>156881</xdr:colOff>
      <xdr:row>0</xdr:row>
      <xdr:rowOff>1671918</xdr:rowOff>
    </xdr:from>
    <xdr:to>
      <xdr:col>15</xdr:col>
      <xdr:colOff>-1</xdr:colOff>
      <xdr:row>1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56881" y="1671918"/>
          <a:ext cx="13693589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198903</xdr:colOff>
      <xdr:row>0</xdr:row>
      <xdr:rowOff>723900</xdr:rowOff>
    </xdr:from>
    <xdr:to>
      <xdr:col>3</xdr:col>
      <xdr:colOff>465604</xdr:colOff>
      <xdr:row>0</xdr:row>
      <xdr:rowOff>1209675</xdr:rowOff>
    </xdr:to>
    <xdr:sp macro="" textlink="">
      <xdr:nvSpPr>
        <xdr:cNvPr id="16" name="TextBox 1" descr="Inventory list" title="Title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351303" y="723900"/>
          <a:ext cx="3333751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3600">
              <a:solidFill>
                <a:schemeClr val="accent6"/>
              </a:solidFill>
              <a:latin typeface="Gill Sans MT" panose="020B0502020104020203" pitchFamily="34" charset="0"/>
            </a:rPr>
            <a:t>Acme Inc.</a:t>
          </a:r>
          <a:endParaRPr lang="en-US" sz="3600">
            <a:solidFill>
              <a:schemeClr val="accent6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Blue">
  <a:themeElements>
    <a:clrScheme name="Business Templates - Non Blue">
      <a:dk1>
        <a:sysClr val="windowText" lastClr="000000"/>
      </a:dk1>
      <a:lt1>
        <a:sysClr val="window" lastClr="FFFFFF"/>
      </a:lt1>
      <a:dk2>
        <a:srgbClr val="00292E"/>
      </a:dk2>
      <a:lt2>
        <a:srgbClr val="64B2C1"/>
      </a:lt2>
      <a:accent1>
        <a:srgbClr val="F0CDA1"/>
      </a:accent1>
      <a:accent2>
        <a:srgbClr val="107082"/>
      </a:accent2>
      <a:accent3>
        <a:srgbClr val="054854"/>
      </a:accent3>
      <a:accent4>
        <a:srgbClr val="00AEEF"/>
      </a:accent4>
      <a:accent5>
        <a:srgbClr val="F99927"/>
      </a:accent5>
      <a:accent6>
        <a:srgbClr val="EC7216"/>
      </a:accent6>
      <a:hlink>
        <a:srgbClr val="000000"/>
      </a:hlink>
      <a:folHlink>
        <a:srgbClr val="000000"/>
      </a:folHlink>
    </a:clrScheme>
    <a:fontScheme name="Custom 37">
      <a:majorFont>
        <a:latin typeface="Gill Sans MT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6350" cmpd="sng">
          <a:noFill/>
        </a:ln>
      </a:spPr>
      <a:bodyPr vertOverflow="clip" horzOverflow="clip" wrap="square" rtlCol="0" anchor="b"/>
      <a:lstStyle>
        <a:defPPr marL="0" marR="0" indent="0" algn="l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2000">
            <a:solidFill>
              <a:schemeClr val="accent1"/>
            </a:solidFill>
            <a:latin typeface="+mj-lt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showGridLines="0" showRowColHeaders="0" zoomScaleNormal="100" workbookViewId="0">
      <selection activeCell="I13" sqref="I13"/>
    </sheetView>
  </sheetViews>
  <sheetFormatPr defaultColWidth="9" defaultRowHeight="15" customHeight="1"/>
  <cols>
    <col min="1" max="1" width="1.625" style="13" customWidth="1"/>
    <col min="2" max="2" width="5.5" style="13" customWidth="1"/>
    <col min="3" max="3" width="26.375" style="13" customWidth="1"/>
    <col min="4" max="6" width="15.625" style="14" customWidth="1"/>
    <col min="7" max="7" width="1.625" style="13" customWidth="1"/>
    <col min="8" max="16384" width="9" style="13"/>
  </cols>
  <sheetData>
    <row r="1" spans="1:7" s="11" customFormat="1" ht="105.75" customHeight="1">
      <c r="D1" s="12"/>
      <c r="E1" s="12"/>
      <c r="F1" s="12"/>
      <c r="G1" s="11" t="s">
        <v>16</v>
      </c>
    </row>
    <row r="2" spans="1:7" s="11" customFormat="1" ht="24" customHeight="1">
      <c r="D2" s="12"/>
      <c r="E2" s="12"/>
      <c r="F2" s="12"/>
    </row>
    <row r="3" spans="1:7" s="3" customFormat="1" ht="24" customHeight="1">
      <c r="A3" s="36"/>
      <c r="B3" s="37" t="s">
        <v>0</v>
      </c>
      <c r="C3" s="38"/>
      <c r="D3" s="39" t="s">
        <v>13</v>
      </c>
      <c r="E3" s="39" t="s">
        <v>14</v>
      </c>
      <c r="F3" s="39" t="s">
        <v>15</v>
      </c>
    </row>
    <row r="4" spans="1:7" s="2" customFormat="1" ht="15" customHeight="1">
      <c r="B4" s="11"/>
      <c r="C4" s="11"/>
      <c r="D4" s="12"/>
      <c r="E4" s="12"/>
      <c r="F4" s="12"/>
    </row>
    <row r="5" spans="1:7" s="3" customFormat="1" ht="21" customHeight="1">
      <c r="C5" s="6" t="s">
        <v>1</v>
      </c>
      <c r="D5" s="40">
        <f>SUM(D7:D11)</f>
        <v>583910</v>
      </c>
      <c r="E5" s="41">
        <f>SUM(E7:E11)</f>
        <v>582860</v>
      </c>
      <c r="F5" s="42">
        <f>E5-D5</f>
        <v>-1050</v>
      </c>
    </row>
    <row r="6" spans="1:7" s="2" customFormat="1" ht="3.95" customHeight="1">
      <c r="D6" s="23"/>
      <c r="E6" s="23"/>
      <c r="F6" s="23"/>
    </row>
    <row r="7" spans="1:7" s="3" customFormat="1" ht="15" customHeight="1">
      <c r="C7" s="4" t="s">
        <v>2</v>
      </c>
      <c r="D7" s="24">
        <f>Expenses!D14</f>
        <v>10200</v>
      </c>
      <c r="E7" s="24">
        <f>Expenses!E14</f>
        <v>9150</v>
      </c>
      <c r="F7" s="24">
        <f t="shared" ref="F7:F19" si="0">E7-D7</f>
        <v>-1050</v>
      </c>
    </row>
    <row r="8" spans="1:7" s="3" customFormat="1" ht="15" customHeight="1">
      <c r="C8" s="4" t="s">
        <v>3</v>
      </c>
      <c r="D8" s="25">
        <f>Expenses!D29</f>
        <v>354910</v>
      </c>
      <c r="E8" s="26">
        <f>Expenses!E29</f>
        <v>354910</v>
      </c>
      <c r="F8" s="27">
        <f t="shared" si="0"/>
        <v>0</v>
      </c>
    </row>
    <row r="9" spans="1:7" s="3" customFormat="1" ht="15" customHeight="1">
      <c r="C9" s="4" t="s">
        <v>4</v>
      </c>
      <c r="D9" s="24">
        <f>Expenses!D43</f>
        <v>13300</v>
      </c>
      <c r="E9" s="24">
        <f>Expenses!E43</f>
        <v>13300</v>
      </c>
      <c r="F9" s="24">
        <f t="shared" si="0"/>
        <v>0</v>
      </c>
    </row>
    <row r="10" spans="1:7" s="3" customFormat="1" ht="15" customHeight="1">
      <c r="C10" s="4" t="s">
        <v>5</v>
      </c>
      <c r="D10" s="25">
        <f>Expenses!D52</f>
        <v>205000</v>
      </c>
      <c r="E10" s="26">
        <f>Expenses!E52</f>
        <v>205000</v>
      </c>
      <c r="F10" s="27">
        <f t="shared" si="0"/>
        <v>0</v>
      </c>
    </row>
    <row r="11" spans="1:7" s="3" customFormat="1" ht="15" customHeight="1">
      <c r="C11" s="4" t="s">
        <v>6</v>
      </c>
      <c r="D11" s="24">
        <f>Expenses!D60</f>
        <v>500</v>
      </c>
      <c r="E11" s="24">
        <f>Expenses!E60</f>
        <v>500</v>
      </c>
      <c r="F11" s="24">
        <f t="shared" si="0"/>
        <v>0</v>
      </c>
    </row>
    <row r="12" spans="1:7" s="3" customFormat="1" ht="15" customHeight="1">
      <c r="A12" s="13"/>
      <c r="B12" s="13"/>
      <c r="C12" s="13"/>
      <c r="D12" s="14"/>
      <c r="E12" s="14"/>
      <c r="F12" s="14"/>
    </row>
    <row r="13" spans="1:7" s="3" customFormat="1" ht="21" customHeight="1">
      <c r="C13" s="6" t="s">
        <v>7</v>
      </c>
      <c r="D13" s="40">
        <f>SUM(D15:D17)</f>
        <v>0</v>
      </c>
      <c r="E13" s="41">
        <f>SUM(E15:E17)</f>
        <v>0</v>
      </c>
      <c r="F13" s="42">
        <f t="shared" si="0"/>
        <v>0</v>
      </c>
    </row>
    <row r="14" spans="1:7" s="2" customFormat="1" ht="3.95" customHeight="1">
      <c r="D14" s="23"/>
      <c r="E14" s="23"/>
      <c r="F14" s="23"/>
    </row>
    <row r="15" spans="1:7" s="3" customFormat="1" ht="15" customHeight="1">
      <c r="C15" s="4" t="s">
        <v>8</v>
      </c>
      <c r="D15" s="24">
        <f>D29</f>
        <v>0</v>
      </c>
      <c r="E15" s="24">
        <f>E29</f>
        <v>0</v>
      </c>
      <c r="F15" s="24">
        <f t="shared" si="0"/>
        <v>0</v>
      </c>
    </row>
    <row r="16" spans="1:7" s="3" customFormat="1" ht="15" customHeight="1">
      <c r="C16" s="4" t="s">
        <v>9</v>
      </c>
      <c r="D16" s="25">
        <f>D35</f>
        <v>0</v>
      </c>
      <c r="E16" s="26">
        <f>E35</f>
        <v>0</v>
      </c>
      <c r="F16" s="27">
        <f t="shared" si="0"/>
        <v>0</v>
      </c>
    </row>
    <row r="17" spans="1:6" s="3" customFormat="1" ht="15" customHeight="1">
      <c r="C17" s="4" t="s">
        <v>10</v>
      </c>
      <c r="D17" s="24">
        <f>D40</f>
        <v>0</v>
      </c>
      <c r="E17" s="24">
        <f>E40</f>
        <v>0</v>
      </c>
      <c r="F17" s="24">
        <f t="shared" si="0"/>
        <v>0</v>
      </c>
    </row>
    <row r="18" spans="1:6" s="3" customFormat="1" ht="15" customHeight="1"/>
    <row r="19" spans="1:6" s="3" customFormat="1" ht="21" customHeight="1">
      <c r="C19" s="6" t="s">
        <v>11</v>
      </c>
      <c r="D19" s="40">
        <f>D13-D5</f>
        <v>-583910</v>
      </c>
      <c r="E19" s="41">
        <f>E13-E5</f>
        <v>-582860</v>
      </c>
      <c r="F19" s="42">
        <f t="shared" si="0"/>
        <v>1050</v>
      </c>
    </row>
    <row r="20" spans="1:6" s="2" customFormat="1" ht="30" customHeight="1">
      <c r="A20" s="11"/>
      <c r="B20" s="11"/>
      <c r="C20" s="11"/>
      <c r="D20" s="12"/>
      <c r="E20" s="12"/>
      <c r="F20" s="12"/>
    </row>
    <row r="21" spans="1:6" s="3" customFormat="1" ht="24" customHeight="1">
      <c r="A21" s="13"/>
      <c r="B21" s="11"/>
      <c r="C21" s="11"/>
      <c r="D21" s="12"/>
      <c r="E21" s="12"/>
      <c r="F21" s="12"/>
    </row>
    <row r="22" spans="1:6" s="2" customFormat="1" ht="3.95" customHeight="1">
      <c r="B22" s="11"/>
      <c r="C22" s="11"/>
      <c r="D22" s="12"/>
      <c r="E22" s="12"/>
      <c r="F22" s="12"/>
    </row>
    <row r="23" spans="1:6" s="5" customFormat="1" ht="21" customHeight="1">
      <c r="B23" s="11"/>
      <c r="C23" s="11"/>
      <c r="D23" s="12"/>
      <c r="E23" s="12"/>
      <c r="F23" s="12"/>
    </row>
    <row r="24" spans="1:6" s="2" customFormat="1" ht="3.95" customHeight="1">
      <c r="B24" s="11"/>
      <c r="C24" s="11"/>
      <c r="D24" s="12"/>
      <c r="E24" s="12"/>
      <c r="F24" s="12"/>
    </row>
    <row r="25" spans="1:6" s="3" customFormat="1" ht="15" customHeight="1">
      <c r="B25" s="11"/>
      <c r="C25" s="11"/>
      <c r="D25" s="12"/>
      <c r="E25" s="12"/>
      <c r="F25" s="12"/>
    </row>
    <row r="26" spans="1:6" s="3" customFormat="1" ht="15" customHeight="1">
      <c r="B26" s="11"/>
      <c r="C26" s="11"/>
      <c r="D26" s="12"/>
      <c r="E26" s="12"/>
      <c r="F26" s="12"/>
    </row>
    <row r="27" spans="1:6" s="3" customFormat="1" ht="15" customHeight="1">
      <c r="B27" s="11"/>
      <c r="C27" s="11"/>
      <c r="D27" s="12"/>
      <c r="E27" s="12"/>
      <c r="F27" s="12"/>
    </row>
    <row r="28" spans="1:6" s="3" customFormat="1" ht="15" customHeight="1">
      <c r="B28" s="11"/>
      <c r="C28" s="11"/>
      <c r="D28" s="12"/>
      <c r="E28" s="12"/>
      <c r="F28" s="12"/>
    </row>
    <row r="29" spans="1:6" s="3" customFormat="1" ht="15" customHeight="1">
      <c r="B29" s="11"/>
      <c r="C29" s="11"/>
      <c r="D29" s="12"/>
      <c r="E29" s="12"/>
      <c r="F29" s="12"/>
    </row>
    <row r="30" spans="1:6" s="5" customFormat="1" ht="21" customHeight="1">
      <c r="B30" s="11"/>
      <c r="C30" s="11"/>
      <c r="D30" s="12"/>
      <c r="E30" s="12"/>
      <c r="F30" s="12"/>
    </row>
    <row r="31" spans="1:6" s="2" customFormat="1" ht="3.95" customHeight="1">
      <c r="B31" s="11"/>
      <c r="C31" s="11"/>
      <c r="D31" s="12"/>
      <c r="E31" s="12"/>
      <c r="F31" s="12"/>
    </row>
    <row r="32" spans="1:6" s="3" customFormat="1" ht="15" customHeight="1">
      <c r="B32" s="11"/>
      <c r="C32" s="11"/>
      <c r="D32" s="12"/>
      <c r="E32" s="12"/>
      <c r="F32" s="12"/>
    </row>
    <row r="33" spans="2:6" s="3" customFormat="1" ht="15" customHeight="1">
      <c r="B33" s="11"/>
      <c r="C33" s="11"/>
      <c r="D33" s="12"/>
      <c r="E33" s="12"/>
      <c r="F33" s="12"/>
    </row>
    <row r="34" spans="2:6" s="3" customFormat="1" ht="15" customHeight="1">
      <c r="B34" s="11"/>
      <c r="C34" s="11"/>
      <c r="D34" s="12"/>
      <c r="E34" s="12"/>
      <c r="F34" s="12"/>
    </row>
    <row r="35" spans="2:6" s="3" customFormat="1" ht="15" customHeight="1">
      <c r="B35" s="11"/>
      <c r="C35" s="11"/>
      <c r="D35" s="12"/>
      <c r="E35" s="12"/>
      <c r="F35" s="12"/>
    </row>
    <row r="36" spans="2:6" s="5" customFormat="1" ht="21" customHeight="1">
      <c r="B36" s="11"/>
      <c r="C36" s="11"/>
      <c r="D36" s="12"/>
      <c r="E36" s="12"/>
      <c r="F36" s="12"/>
    </row>
    <row r="37" spans="2:6" s="2" customFormat="1" ht="3.95" customHeight="1">
      <c r="B37" s="11"/>
      <c r="C37" s="11"/>
      <c r="D37" s="12"/>
      <c r="E37" s="12"/>
      <c r="F37" s="12"/>
    </row>
    <row r="38" spans="2:6" s="3" customFormat="1" ht="15" customHeight="1">
      <c r="B38" s="11"/>
      <c r="C38" s="11"/>
      <c r="D38" s="12"/>
      <c r="E38" s="12"/>
      <c r="F38" s="12"/>
    </row>
    <row r="39" spans="2:6" s="3" customFormat="1" ht="15" customHeight="1">
      <c r="B39" s="11"/>
      <c r="C39" s="11"/>
      <c r="D39" s="12"/>
      <c r="E39" s="12"/>
      <c r="F39" s="12"/>
    </row>
    <row r="40" spans="2:6" s="3" customFormat="1" ht="15" customHeight="1">
      <c r="B40" s="11"/>
      <c r="C40" s="11"/>
      <c r="D40" s="12"/>
      <c r="E40" s="12"/>
      <c r="F40" s="12"/>
    </row>
    <row r="41" spans="2:6" s="2" customFormat="1" ht="21" customHeight="1">
      <c r="B41" s="11"/>
      <c r="C41" s="11"/>
      <c r="D41" s="12"/>
      <c r="E41" s="12"/>
      <c r="F41" s="12"/>
    </row>
    <row r="42" spans="2:6" s="3" customFormat="1" ht="21" customHeight="1">
      <c r="B42" s="11"/>
      <c r="C42" s="11"/>
      <c r="D42" s="12"/>
      <c r="E42" s="12"/>
      <c r="F42" s="12"/>
    </row>
    <row r="43" spans="2:6" ht="15" customHeight="1">
      <c r="B43" s="11"/>
      <c r="C43" s="11"/>
      <c r="D43" s="12"/>
      <c r="E43" s="12"/>
      <c r="F43" s="12"/>
    </row>
    <row r="44" spans="2:6" ht="15" customHeight="1">
      <c r="B44" s="11"/>
      <c r="C44" s="11"/>
      <c r="D44" s="12"/>
      <c r="E44" s="12"/>
      <c r="F44" s="12"/>
    </row>
    <row r="45" spans="2:6" ht="15" customHeight="1">
      <c r="B45" s="11"/>
      <c r="C45" s="11"/>
      <c r="D45" s="12"/>
      <c r="E45" s="12"/>
      <c r="F45" s="12"/>
    </row>
    <row r="46" spans="2:6" ht="15" customHeight="1">
      <c r="B46" s="11"/>
      <c r="C46" s="11"/>
      <c r="D46" s="12"/>
      <c r="E46" s="12"/>
      <c r="F46" s="12"/>
    </row>
    <row r="47" spans="2:6" ht="15" customHeight="1">
      <c r="B47" s="11"/>
      <c r="C47" s="11"/>
      <c r="D47" s="12"/>
      <c r="E47" s="12"/>
      <c r="F47" s="12"/>
    </row>
    <row r="48" spans="2:6" ht="15" customHeight="1">
      <c r="B48" s="11"/>
      <c r="C48" s="11"/>
      <c r="D48" s="12"/>
      <c r="E48" s="12"/>
      <c r="F48" s="12"/>
    </row>
    <row r="49" spans="2:6" ht="15" customHeight="1">
      <c r="B49" s="11"/>
      <c r="C49" s="11"/>
      <c r="D49" s="12"/>
      <c r="E49" s="12"/>
      <c r="F49" s="12"/>
    </row>
    <row r="50" spans="2:6" ht="15" customHeight="1">
      <c r="B50" s="11"/>
      <c r="C50" s="11"/>
      <c r="D50" s="12"/>
      <c r="E50" s="12"/>
      <c r="F50" s="12"/>
    </row>
    <row r="51" spans="2:6" ht="15" customHeight="1">
      <c r="B51" s="11"/>
      <c r="C51" s="11"/>
      <c r="D51" s="12"/>
      <c r="E51" s="12"/>
      <c r="F51" s="12"/>
    </row>
    <row r="52" spans="2:6" ht="15" customHeight="1">
      <c r="B52" s="11"/>
      <c r="C52" s="11"/>
      <c r="D52" s="12"/>
      <c r="E52" s="12"/>
      <c r="F52" s="12"/>
    </row>
    <row r="53" spans="2:6" ht="15" customHeight="1">
      <c r="B53" s="11"/>
      <c r="C53" s="11"/>
      <c r="D53" s="12"/>
      <c r="E53" s="12"/>
      <c r="F53" s="12"/>
    </row>
    <row r="54" spans="2:6" ht="15" customHeight="1">
      <c r="B54" s="11"/>
      <c r="C54" s="11"/>
      <c r="D54" s="12"/>
      <c r="E54" s="12"/>
      <c r="F54" s="12"/>
    </row>
    <row r="55" spans="2:6" ht="15" customHeight="1">
      <c r="B55" s="11"/>
      <c r="C55" s="11"/>
      <c r="D55" s="12"/>
      <c r="E55" s="12"/>
      <c r="F55" s="12"/>
    </row>
    <row r="56" spans="2:6" ht="15" customHeight="1">
      <c r="B56" s="11"/>
      <c r="C56" s="11"/>
      <c r="D56" s="12"/>
      <c r="E56" s="12"/>
      <c r="F56" s="12"/>
    </row>
    <row r="57" spans="2:6" ht="15" customHeight="1">
      <c r="B57" s="11"/>
      <c r="C57" s="11"/>
      <c r="D57" s="12"/>
      <c r="E57" s="12"/>
      <c r="F57" s="12"/>
    </row>
    <row r="58" spans="2:6" ht="15" customHeight="1">
      <c r="B58" s="11"/>
      <c r="C58" s="11"/>
      <c r="D58" s="12"/>
      <c r="E58" s="12"/>
      <c r="F58" s="12"/>
    </row>
    <row r="59" spans="2:6" ht="15" customHeight="1">
      <c r="B59" s="11"/>
      <c r="C59" s="11"/>
      <c r="D59" s="12"/>
      <c r="E59" s="12"/>
      <c r="F59" s="12"/>
    </row>
    <row r="60" spans="2:6" ht="15" customHeight="1">
      <c r="B60" s="11"/>
      <c r="C60" s="11"/>
      <c r="D60" s="12"/>
      <c r="E60" s="12"/>
      <c r="F60" s="12"/>
    </row>
    <row r="61" spans="2:6" ht="15" customHeight="1">
      <c r="B61" s="11"/>
      <c r="C61" s="11"/>
      <c r="D61" s="12"/>
      <c r="E61" s="12"/>
      <c r="F61" s="12"/>
    </row>
    <row r="62" spans="2:6" ht="15" customHeight="1">
      <c r="B62" s="11"/>
      <c r="C62" s="11"/>
      <c r="D62" s="12"/>
      <c r="E62" s="12"/>
      <c r="F62" s="12"/>
    </row>
    <row r="63" spans="2:6" ht="15" customHeight="1">
      <c r="B63" s="11"/>
      <c r="C63" s="11"/>
      <c r="D63" s="12"/>
      <c r="E63" s="12"/>
      <c r="F63" s="12"/>
    </row>
    <row r="64" spans="2:6" ht="15" customHeight="1">
      <c r="B64" s="11"/>
      <c r="C64" s="11"/>
      <c r="D64" s="12"/>
      <c r="E64" s="12"/>
      <c r="F64" s="12"/>
    </row>
    <row r="65" spans="2:6" ht="15" customHeight="1">
      <c r="B65" s="11"/>
      <c r="C65" s="11"/>
      <c r="D65" s="12"/>
      <c r="E65" s="12"/>
      <c r="F65" s="12"/>
    </row>
    <row r="66" spans="2:6" ht="15" customHeight="1">
      <c r="B66" s="11"/>
      <c r="C66" s="11"/>
      <c r="D66" s="12"/>
      <c r="E66" s="12"/>
      <c r="F66" s="12"/>
    </row>
    <row r="67" spans="2:6" ht="15" customHeight="1">
      <c r="B67" s="11"/>
      <c r="C67" s="11"/>
      <c r="D67" s="12"/>
      <c r="E67" s="12"/>
      <c r="F67" s="12"/>
    </row>
    <row r="68" spans="2:6" ht="15" customHeight="1">
      <c r="B68" s="11"/>
      <c r="C68" s="11"/>
      <c r="D68" s="12"/>
      <c r="E68" s="12"/>
      <c r="F68" s="12"/>
    </row>
    <row r="69" spans="2:6" ht="15" customHeight="1">
      <c r="B69" s="11"/>
      <c r="C69" s="11"/>
      <c r="D69" s="12"/>
      <c r="E69" s="12"/>
      <c r="F69" s="12"/>
    </row>
    <row r="70" spans="2:6" ht="15" customHeight="1">
      <c r="B70" s="11"/>
      <c r="C70" s="11"/>
      <c r="D70" s="12"/>
      <c r="E70" s="12"/>
      <c r="F70" s="12"/>
    </row>
    <row r="71" spans="2:6" ht="15" customHeight="1">
      <c r="B71" s="11"/>
      <c r="C71" s="11"/>
      <c r="D71" s="12"/>
      <c r="E71" s="12"/>
      <c r="F71" s="12"/>
    </row>
    <row r="72" spans="2:6" ht="15" customHeight="1">
      <c r="B72" s="11"/>
      <c r="C72" s="11"/>
      <c r="D72" s="12"/>
      <c r="E72" s="12"/>
      <c r="F72" s="12"/>
    </row>
    <row r="73" spans="2:6" ht="15" customHeight="1">
      <c r="B73" s="11"/>
      <c r="C73" s="11"/>
      <c r="D73" s="12"/>
      <c r="E73" s="12"/>
      <c r="F73" s="12"/>
    </row>
    <row r="74" spans="2:6" ht="15" customHeight="1">
      <c r="B74" s="11"/>
      <c r="C74" s="11"/>
      <c r="D74" s="12"/>
      <c r="E74" s="12"/>
      <c r="F74" s="12"/>
    </row>
    <row r="75" spans="2:6" ht="15" customHeight="1">
      <c r="B75" s="11"/>
      <c r="C75" s="11"/>
      <c r="D75" s="12"/>
      <c r="E75" s="12"/>
      <c r="F75" s="12"/>
    </row>
    <row r="76" spans="2:6" ht="15" customHeight="1">
      <c r="B76" s="11"/>
      <c r="C76" s="11"/>
      <c r="D76" s="12"/>
      <c r="E76" s="12"/>
      <c r="F76" s="12"/>
    </row>
    <row r="77" spans="2:6" ht="15" customHeight="1">
      <c r="B77" s="11"/>
      <c r="C77" s="11"/>
      <c r="D77" s="12"/>
      <c r="E77" s="12"/>
      <c r="F77" s="12"/>
    </row>
    <row r="78" spans="2:6" ht="15" customHeight="1">
      <c r="B78" s="11"/>
      <c r="C78" s="11"/>
      <c r="D78" s="12"/>
      <c r="E78" s="12"/>
      <c r="F78" s="12"/>
    </row>
    <row r="79" spans="2:6" ht="15" customHeight="1">
      <c r="B79" s="11"/>
      <c r="C79" s="11"/>
      <c r="D79" s="12"/>
      <c r="E79" s="12"/>
      <c r="F79" s="12"/>
    </row>
    <row r="80" spans="2:6" ht="15" customHeight="1">
      <c r="B80" s="11"/>
      <c r="C80" s="11"/>
      <c r="D80" s="12"/>
      <c r="E80" s="12"/>
      <c r="F80" s="12"/>
    </row>
    <row r="81" spans="2:6" ht="15" customHeight="1">
      <c r="B81" s="11"/>
      <c r="C81" s="11"/>
      <c r="D81" s="12"/>
      <c r="E81" s="12"/>
      <c r="F81" s="12"/>
    </row>
    <row r="82" spans="2:6" ht="15" customHeight="1">
      <c r="B82" s="11"/>
      <c r="C82" s="11"/>
      <c r="D82" s="12"/>
      <c r="E82" s="12"/>
      <c r="F82" s="12"/>
    </row>
    <row r="83" spans="2:6" ht="15" customHeight="1">
      <c r="B83" s="11"/>
      <c r="C83" s="11"/>
      <c r="D83" s="12"/>
      <c r="E83" s="12"/>
      <c r="F83" s="12"/>
    </row>
    <row r="84" spans="2:6" ht="15" customHeight="1">
      <c r="B84" s="11"/>
      <c r="C84" s="11"/>
      <c r="D84" s="12"/>
      <c r="E84" s="12"/>
      <c r="F84" s="12"/>
    </row>
    <row r="85" spans="2:6" ht="15" customHeight="1">
      <c r="B85" s="11"/>
      <c r="C85" s="11"/>
      <c r="D85" s="12"/>
      <c r="E85" s="12"/>
      <c r="F85" s="12"/>
    </row>
    <row r="86" spans="2:6" ht="15" customHeight="1">
      <c r="B86" s="11"/>
      <c r="C86" s="11"/>
      <c r="D86" s="12"/>
      <c r="E86" s="12"/>
      <c r="F86" s="12"/>
    </row>
    <row r="87" spans="2:6" ht="15" customHeight="1">
      <c r="B87" s="11"/>
      <c r="C87" s="11"/>
      <c r="D87" s="12"/>
      <c r="E87" s="12"/>
      <c r="F87" s="12"/>
    </row>
    <row r="88" spans="2:6" ht="15" customHeight="1">
      <c r="B88" s="11"/>
      <c r="C88" s="11"/>
      <c r="D88" s="12"/>
      <c r="E88" s="12"/>
      <c r="F88" s="12"/>
    </row>
    <row r="89" spans="2:6" ht="15" customHeight="1">
      <c r="B89" s="11"/>
      <c r="C89" s="11"/>
      <c r="D89" s="12"/>
      <c r="E89" s="12"/>
      <c r="F89" s="12"/>
    </row>
    <row r="90" spans="2:6" ht="15" customHeight="1">
      <c r="B90" s="11"/>
      <c r="C90" s="11"/>
      <c r="D90" s="12"/>
      <c r="E90" s="12"/>
      <c r="F90" s="12"/>
    </row>
    <row r="91" spans="2:6" ht="15" customHeight="1">
      <c r="B91" s="11"/>
      <c r="C91" s="11"/>
      <c r="D91" s="12"/>
      <c r="E91" s="12"/>
      <c r="F91" s="12"/>
    </row>
    <row r="92" spans="2:6" ht="15" customHeight="1">
      <c r="B92" s="11"/>
      <c r="C92" s="11"/>
      <c r="D92" s="12"/>
      <c r="E92" s="12"/>
      <c r="F92" s="12"/>
    </row>
    <row r="93" spans="2:6" ht="15" customHeight="1">
      <c r="B93" s="11"/>
      <c r="C93" s="11"/>
      <c r="D93" s="12"/>
      <c r="E93" s="12"/>
      <c r="F93" s="12"/>
    </row>
    <row r="94" spans="2:6" ht="15" customHeight="1">
      <c r="B94" s="11"/>
      <c r="C94" s="11"/>
      <c r="D94" s="12"/>
      <c r="E94" s="12"/>
      <c r="F94" s="12"/>
    </row>
    <row r="95" spans="2:6" ht="15" customHeight="1">
      <c r="B95" s="11"/>
      <c r="C95" s="11"/>
      <c r="D95" s="12"/>
      <c r="E95" s="12"/>
      <c r="F95" s="12"/>
    </row>
    <row r="96" spans="2:6" ht="15" customHeight="1">
      <c r="B96" s="11"/>
      <c r="C96" s="11"/>
      <c r="D96" s="12"/>
      <c r="E96" s="12"/>
      <c r="F96" s="12"/>
    </row>
    <row r="97" spans="2:6" ht="15" customHeight="1">
      <c r="B97" s="11"/>
      <c r="C97" s="11"/>
      <c r="D97" s="12"/>
      <c r="E97" s="12"/>
      <c r="F97" s="12"/>
    </row>
    <row r="98" spans="2:6" ht="15" customHeight="1">
      <c r="B98" s="11"/>
      <c r="C98" s="11"/>
      <c r="D98" s="12"/>
      <c r="E98" s="12"/>
      <c r="F98" s="12"/>
    </row>
    <row r="99" spans="2:6" ht="15" customHeight="1">
      <c r="B99" s="11"/>
      <c r="C99" s="11"/>
      <c r="D99" s="12"/>
      <c r="E99" s="12"/>
      <c r="F99" s="12"/>
    </row>
    <row r="100" spans="2:6" ht="15" customHeight="1">
      <c r="B100" s="11"/>
      <c r="C100" s="11"/>
      <c r="D100" s="12"/>
      <c r="E100" s="12"/>
      <c r="F100" s="12"/>
    </row>
    <row r="101" spans="2:6" ht="15" customHeight="1">
      <c r="B101" s="11"/>
      <c r="C101" s="11"/>
      <c r="D101" s="12"/>
      <c r="E101" s="12"/>
      <c r="F101" s="12"/>
    </row>
    <row r="102" spans="2:6" ht="15" customHeight="1">
      <c r="B102" s="11"/>
      <c r="C102" s="11"/>
      <c r="D102" s="12"/>
      <c r="E102" s="12"/>
      <c r="F102" s="12"/>
    </row>
    <row r="103" spans="2:6" ht="15" customHeight="1">
      <c r="B103" s="11"/>
      <c r="C103" s="11"/>
      <c r="D103" s="12"/>
      <c r="E103" s="12"/>
      <c r="F103" s="12"/>
    </row>
    <row r="104" spans="2:6" ht="15" customHeight="1">
      <c r="B104" s="11"/>
      <c r="C104" s="11"/>
      <c r="D104" s="12"/>
      <c r="E104" s="12"/>
      <c r="F104" s="12"/>
    </row>
    <row r="105" spans="2:6" ht="15" customHeight="1">
      <c r="B105" s="11"/>
      <c r="C105" s="11"/>
      <c r="D105" s="12"/>
      <c r="E105" s="12"/>
      <c r="F105" s="12"/>
    </row>
    <row r="106" spans="2:6" ht="15" customHeight="1">
      <c r="B106" s="11"/>
      <c r="C106" s="11"/>
      <c r="D106" s="12"/>
      <c r="E106" s="12"/>
      <c r="F106" s="12"/>
    </row>
    <row r="107" spans="2:6" ht="15" customHeight="1">
      <c r="B107" s="11"/>
      <c r="C107" s="11"/>
      <c r="D107" s="12"/>
      <c r="E107" s="12"/>
      <c r="F107" s="12"/>
    </row>
    <row r="108" spans="2:6" ht="15" customHeight="1">
      <c r="B108" s="11"/>
      <c r="C108" s="11"/>
      <c r="D108" s="12"/>
      <c r="E108" s="12"/>
      <c r="F108" s="12"/>
    </row>
    <row r="109" spans="2:6" ht="15" customHeight="1">
      <c r="B109" s="11"/>
      <c r="C109" s="11"/>
      <c r="D109" s="12"/>
      <c r="E109" s="12"/>
      <c r="F109" s="12"/>
    </row>
    <row r="110" spans="2:6" ht="15" customHeight="1">
      <c r="B110" s="11"/>
      <c r="C110" s="11"/>
      <c r="D110" s="12"/>
      <c r="E110" s="12"/>
      <c r="F110" s="12"/>
    </row>
    <row r="111" spans="2:6" ht="15" customHeight="1">
      <c r="B111" s="11"/>
      <c r="C111" s="11"/>
      <c r="D111" s="12"/>
      <c r="E111" s="12"/>
      <c r="F111" s="12"/>
    </row>
    <row r="112" spans="2:6" ht="15" customHeight="1">
      <c r="B112" s="11"/>
      <c r="C112" s="11"/>
      <c r="D112" s="12"/>
      <c r="E112" s="12"/>
      <c r="F112" s="12"/>
    </row>
    <row r="113" spans="2:6" ht="15" customHeight="1">
      <c r="B113" s="11"/>
      <c r="C113" s="11"/>
      <c r="D113" s="12"/>
      <c r="E113" s="12"/>
      <c r="F113" s="12"/>
    </row>
    <row r="114" spans="2:6" ht="15" customHeight="1">
      <c r="B114" s="11"/>
      <c r="C114" s="11"/>
      <c r="D114" s="12"/>
      <c r="E114" s="12"/>
      <c r="F114" s="12"/>
    </row>
    <row r="115" spans="2:6" ht="15" customHeight="1">
      <c r="B115" s="11"/>
      <c r="C115" s="11"/>
      <c r="D115" s="12"/>
      <c r="E115" s="12"/>
      <c r="F115" s="12"/>
    </row>
    <row r="116" spans="2:6" ht="15" customHeight="1">
      <c r="B116" s="11"/>
      <c r="C116" s="11"/>
      <c r="D116" s="12"/>
      <c r="E116" s="12"/>
      <c r="F116" s="12"/>
    </row>
    <row r="117" spans="2:6" ht="15" customHeight="1">
      <c r="B117" s="11"/>
      <c r="C117" s="11"/>
      <c r="D117" s="12"/>
      <c r="E117" s="12"/>
      <c r="F117" s="12"/>
    </row>
  </sheetData>
  <phoneticPr fontId="12" type="noConversion"/>
  <conditionalFormatting sqref="F13:F17 F19">
    <cfRule type="cellIs" dxfId="2" priority="2" operator="lessThan">
      <formula>0</formula>
    </cfRule>
  </conditionalFormatting>
  <conditionalFormatting sqref="F5:F11">
    <cfRule type="cellIs" dxfId="1" priority="1" operator="greaterThan">
      <formula>0</formula>
    </cfRule>
  </conditionalFormatting>
  <dataValidations count="4">
    <dataValidation allowBlank="1" showInputMessage="1" showErrorMessage="1" prompt="This section is automatically updated from the data in the START-UP FUNDING section below and from the data in the START-UP EXPENSES section in the next tab" sqref="B3:F3" xr:uid="{00000000-0002-0000-0000-000000000000}"/>
    <dataValidation allowBlank="1" showInputMessage="1" showErrorMessage="1" prompt="Expenses data are automatically updated from the START-UP EXPENSES section in the next tab" sqref="C5" xr:uid="{00000000-0002-0000-0000-000001000000}"/>
    <dataValidation allowBlank="1" showInputMessage="1" showErrorMessage="1" prompt="Funding data are automatically updated from the START-UP FUNDING section below" sqref="C13" xr:uid="{00000000-0002-0000-0000-000002000000}"/>
    <dataValidation allowBlank="1" showInputMessage="1" showErrorMessage="1" prompt="Enter Company Name._x000a__x000a_Figures on this sheet such as Budget (column D) and Actual (column E) are automatically filled in from the Expenses and Profit &amp; Loss sheets.  The (Under)/Over figures (column F) are automatically calculated as well." sqref="A1" xr:uid="{00000000-0002-0000-0000-000004000000}"/>
  </dataValidations>
  <printOptions horizontalCentered="1"/>
  <pageMargins left="0.7" right="0.7" top="0.5" bottom="0.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showGridLines="0" tabSelected="1" zoomScaleNormal="100" workbookViewId="0">
      <selection activeCell="K13" sqref="K13"/>
    </sheetView>
  </sheetViews>
  <sheetFormatPr defaultColWidth="9" defaultRowHeight="15" customHeight="1"/>
  <cols>
    <col min="1" max="1" width="1.625" style="3" customWidth="1"/>
    <col min="2" max="2" width="28.125" style="3" customWidth="1"/>
    <col min="3" max="3" width="12.625" style="16" customWidth="1"/>
    <col min="4" max="4" width="16.625" style="14" customWidth="1"/>
    <col min="5" max="5" width="15.875" style="14" customWidth="1"/>
    <col min="6" max="6" width="20.875" style="14" customWidth="1"/>
    <col min="7" max="7" width="1.625" style="3" customWidth="1"/>
    <col min="8" max="16384" width="9" style="3"/>
  </cols>
  <sheetData>
    <row r="1" spans="1:7" s="11" customFormat="1" ht="105.75" customHeight="1">
      <c r="D1" s="12"/>
      <c r="E1" s="12"/>
      <c r="F1" s="12"/>
      <c r="G1" s="11" t="s">
        <v>16</v>
      </c>
    </row>
    <row r="2" spans="1:7" s="11" customFormat="1" ht="24" customHeight="1">
      <c r="D2" s="12"/>
      <c r="E2" s="12"/>
      <c r="F2" s="12"/>
    </row>
    <row r="3" spans="1:7" s="13" customFormat="1" ht="24" customHeight="1">
      <c r="B3" s="70" t="s">
        <v>17</v>
      </c>
      <c r="C3" s="71" t="s">
        <v>50</v>
      </c>
      <c r="D3" s="71" t="s">
        <v>13</v>
      </c>
      <c r="E3" s="71" t="s">
        <v>14</v>
      </c>
      <c r="F3" s="71" t="s">
        <v>15</v>
      </c>
    </row>
    <row r="4" spans="1:7" s="11" customFormat="1" ht="3.75" customHeight="1">
      <c r="C4" s="18"/>
      <c r="D4" s="12"/>
      <c r="E4" s="12"/>
      <c r="F4" s="12"/>
    </row>
    <row r="5" spans="1:7" s="13" customFormat="1" ht="21" customHeight="1">
      <c r="B5" s="15" t="s">
        <v>2</v>
      </c>
      <c r="C5" s="19"/>
      <c r="D5" s="17"/>
      <c r="E5" s="17"/>
      <c r="F5" s="17"/>
    </row>
    <row r="6" spans="1:7" ht="3.95" customHeight="1">
      <c r="A6" s="13"/>
      <c r="B6" s="13"/>
    </row>
    <row r="7" spans="1:7" ht="15" customHeight="1">
      <c r="B7" s="4" t="s">
        <v>18</v>
      </c>
      <c r="C7" s="28"/>
      <c r="D7" s="24">
        <v>1500</v>
      </c>
      <c r="E7" s="24">
        <v>1500</v>
      </c>
      <c r="F7" s="68">
        <f t="shared" ref="F7:F14" si="0">E7-D7</f>
        <v>0</v>
      </c>
    </row>
    <row r="8" spans="1:7" ht="15" customHeight="1">
      <c r="B8" s="4" t="s">
        <v>19</v>
      </c>
      <c r="C8" s="29"/>
      <c r="D8" s="26">
        <v>3400</v>
      </c>
      <c r="E8" s="26">
        <v>3200</v>
      </c>
      <c r="F8" s="69">
        <f t="shared" si="0"/>
        <v>-200</v>
      </c>
    </row>
    <row r="9" spans="1:7" ht="15" customHeight="1">
      <c r="B9" s="4" t="s">
        <v>20</v>
      </c>
      <c r="C9" s="28"/>
      <c r="D9" s="24">
        <v>300</v>
      </c>
      <c r="E9" s="24">
        <v>450</v>
      </c>
      <c r="F9" s="69">
        <f t="shared" si="0"/>
        <v>150</v>
      </c>
    </row>
    <row r="10" spans="1:7" ht="15" customHeight="1">
      <c r="B10" s="4" t="s">
        <v>21</v>
      </c>
      <c r="C10" s="29"/>
      <c r="D10" s="26">
        <v>2500</v>
      </c>
      <c r="E10" s="26">
        <v>2000</v>
      </c>
      <c r="F10" s="67">
        <f t="shared" si="0"/>
        <v>-500</v>
      </c>
    </row>
    <row r="11" spans="1:7" ht="15" customHeight="1">
      <c r="B11" s="4" t="s">
        <v>22</v>
      </c>
      <c r="C11" s="28"/>
      <c r="D11" s="24">
        <v>2000</v>
      </c>
      <c r="E11" s="24">
        <v>1500</v>
      </c>
      <c r="F11" s="68">
        <f t="shared" si="0"/>
        <v>-500</v>
      </c>
    </row>
    <row r="12" spans="1:7" ht="15" customHeight="1">
      <c r="B12" s="4" t="s">
        <v>23</v>
      </c>
      <c r="C12" s="29"/>
      <c r="D12" s="25">
        <v>500</v>
      </c>
      <c r="E12" s="26">
        <v>500</v>
      </c>
      <c r="F12" s="69">
        <f t="shared" si="0"/>
        <v>0</v>
      </c>
    </row>
    <row r="13" spans="1:7" ht="15" customHeight="1">
      <c r="B13" s="4" t="s">
        <v>6</v>
      </c>
      <c r="C13" s="35"/>
      <c r="D13" s="24">
        <v>0</v>
      </c>
      <c r="E13" s="24">
        <v>0</v>
      </c>
      <c r="F13" s="69">
        <f t="shared" si="0"/>
        <v>0</v>
      </c>
    </row>
    <row r="14" spans="1:7" ht="15" customHeight="1">
      <c r="B14" s="65" t="s">
        <v>12</v>
      </c>
      <c r="C14" s="66"/>
      <c r="D14" s="66">
        <f>SUM(D7:D13)</f>
        <v>10200</v>
      </c>
      <c r="E14" s="67">
        <f>SUM(E7:E13)</f>
        <v>9150</v>
      </c>
      <c r="F14" s="67">
        <f t="shared" si="0"/>
        <v>-1050</v>
      </c>
    </row>
    <row r="15" spans="1:7" ht="21" customHeight="1">
      <c r="A15" s="13"/>
      <c r="B15" s="15" t="s">
        <v>3</v>
      </c>
      <c r="C15" s="19"/>
      <c r="D15" s="17"/>
      <c r="E15" s="17"/>
      <c r="F15" s="17"/>
    </row>
    <row r="16" spans="1:7" ht="3.95" customHeight="1">
      <c r="A16" s="13"/>
      <c r="B16" s="13"/>
    </row>
    <row r="17" spans="1:6" ht="15" customHeight="1">
      <c r="B17" s="4" t="s">
        <v>24</v>
      </c>
      <c r="C17" s="28"/>
      <c r="D17" s="24">
        <v>50000</v>
      </c>
      <c r="E17" s="24">
        <v>50000</v>
      </c>
      <c r="F17" s="63">
        <f t="shared" ref="F17:F28" si="1">E17-D17</f>
        <v>0</v>
      </c>
    </row>
    <row r="18" spans="1:6" ht="15" customHeight="1">
      <c r="B18" s="4" t="s">
        <v>25</v>
      </c>
      <c r="C18" s="29"/>
      <c r="D18" s="26">
        <v>2500</v>
      </c>
      <c r="E18" s="26">
        <v>2500</v>
      </c>
      <c r="F18" s="64">
        <f t="shared" si="1"/>
        <v>0</v>
      </c>
    </row>
    <row r="19" spans="1:6" ht="15" customHeight="1">
      <c r="B19" s="4" t="s">
        <v>26</v>
      </c>
      <c r="C19" s="28"/>
      <c r="D19" s="24">
        <f>50+30*12</f>
        <v>410</v>
      </c>
      <c r="E19" s="24">
        <v>410</v>
      </c>
      <c r="F19" s="64">
        <f t="shared" si="1"/>
        <v>0</v>
      </c>
    </row>
    <row r="20" spans="1:6" ht="15" customHeight="1">
      <c r="B20" s="4" t="s">
        <v>27</v>
      </c>
      <c r="C20" s="29"/>
      <c r="D20" s="26">
        <v>15000</v>
      </c>
      <c r="E20" s="26">
        <v>15000</v>
      </c>
      <c r="F20" s="64">
        <f t="shared" si="1"/>
        <v>0</v>
      </c>
    </row>
    <row r="21" spans="1:6" ht="15" customHeight="1">
      <c r="B21" s="4" t="s">
        <v>28</v>
      </c>
      <c r="C21" s="28"/>
      <c r="D21" s="24">
        <v>150000</v>
      </c>
      <c r="E21" s="24">
        <v>150000</v>
      </c>
      <c r="F21" s="64">
        <f t="shared" si="1"/>
        <v>0</v>
      </c>
    </row>
    <row r="22" spans="1:6" ht="15" customHeight="1">
      <c r="B22" s="4" t="s">
        <v>29</v>
      </c>
      <c r="C22" s="29"/>
      <c r="D22" s="26">
        <v>10000</v>
      </c>
      <c r="E22" s="26">
        <v>10000</v>
      </c>
      <c r="F22" s="64">
        <f t="shared" si="1"/>
        <v>0</v>
      </c>
    </row>
    <row r="23" spans="1:6" ht="15" customHeight="1">
      <c r="B23" s="4" t="s">
        <v>30</v>
      </c>
      <c r="C23" s="28"/>
      <c r="D23" s="24">
        <v>7000</v>
      </c>
      <c r="E23" s="24">
        <v>7000</v>
      </c>
      <c r="F23" s="64">
        <f t="shared" si="1"/>
        <v>0</v>
      </c>
    </row>
    <row r="24" spans="1:6" ht="15" customHeight="1">
      <c r="B24" s="4" t="s">
        <v>31</v>
      </c>
      <c r="C24" s="29"/>
      <c r="D24" s="26">
        <v>5000</v>
      </c>
      <c r="E24" s="26">
        <v>5000</v>
      </c>
      <c r="F24" s="64">
        <f t="shared" si="1"/>
        <v>0</v>
      </c>
    </row>
    <row r="25" spans="1:6" ht="15" customHeight="1">
      <c r="B25" s="4" t="s">
        <v>32</v>
      </c>
      <c r="C25" s="28"/>
      <c r="D25" s="24">
        <v>100000</v>
      </c>
      <c r="E25" s="24">
        <v>100000</v>
      </c>
      <c r="F25" s="64">
        <f t="shared" si="1"/>
        <v>0</v>
      </c>
    </row>
    <row r="26" spans="1:6" ht="15" customHeight="1">
      <c r="B26" s="4" t="s">
        <v>33</v>
      </c>
      <c r="C26" s="29"/>
      <c r="D26" s="26">
        <v>5000</v>
      </c>
      <c r="E26" s="26">
        <v>5000</v>
      </c>
      <c r="F26" s="64">
        <f t="shared" si="1"/>
        <v>0</v>
      </c>
    </row>
    <row r="27" spans="1:6" ht="15" customHeight="1">
      <c r="B27" s="4" t="s">
        <v>34</v>
      </c>
      <c r="C27" s="28"/>
      <c r="D27" s="24">
        <v>10000</v>
      </c>
      <c r="E27" s="24">
        <v>10000</v>
      </c>
      <c r="F27" s="64">
        <f t="shared" si="1"/>
        <v>0</v>
      </c>
    </row>
    <row r="28" spans="1:6" ht="15" customHeight="1">
      <c r="B28" s="4" t="s">
        <v>6</v>
      </c>
      <c r="C28" s="29"/>
      <c r="D28" s="26">
        <v>0</v>
      </c>
      <c r="E28" s="26">
        <v>0</v>
      </c>
      <c r="F28" s="64">
        <f t="shared" si="1"/>
        <v>0</v>
      </c>
    </row>
    <row r="29" spans="1:6" ht="15" customHeight="1">
      <c r="B29" s="65" t="s">
        <v>12</v>
      </c>
      <c r="C29" s="66"/>
      <c r="D29" s="66">
        <f>SUM(D17:D28)</f>
        <v>354910</v>
      </c>
      <c r="E29" s="67">
        <f>SUM(E17:E28)</f>
        <v>354910</v>
      </c>
      <c r="F29" s="67">
        <f>E29-D29</f>
        <v>0</v>
      </c>
    </row>
    <row r="30" spans="1:6" ht="21" customHeight="1">
      <c r="A30" s="13"/>
      <c r="B30" s="15" t="s">
        <v>4</v>
      </c>
      <c r="C30" s="19"/>
      <c r="D30" s="17"/>
      <c r="E30" s="17"/>
      <c r="F30" s="17"/>
    </row>
    <row r="31" spans="1:6" ht="3.95" customHeight="1">
      <c r="A31" s="13"/>
      <c r="B31" s="13"/>
    </row>
    <row r="32" spans="1:6" ht="15" customHeight="1">
      <c r="B32" s="4" t="s">
        <v>35</v>
      </c>
      <c r="C32" s="28"/>
      <c r="D32" s="24">
        <v>300</v>
      </c>
      <c r="E32" s="24">
        <v>300</v>
      </c>
      <c r="F32" s="61">
        <f>E32-D32</f>
        <v>0</v>
      </c>
    </row>
    <row r="33" spans="1:6" ht="15" customHeight="1">
      <c r="B33" s="4" t="s">
        <v>36</v>
      </c>
      <c r="C33" s="29"/>
      <c r="D33" s="26">
        <v>200</v>
      </c>
      <c r="E33" s="26">
        <v>200</v>
      </c>
      <c r="F33" s="62">
        <f>E33-D33</f>
        <v>0</v>
      </c>
    </row>
    <row r="34" spans="1:6" ht="15" customHeight="1">
      <c r="B34" s="4" t="s">
        <v>37</v>
      </c>
      <c r="C34" s="28"/>
      <c r="D34" s="24">
        <v>10000</v>
      </c>
      <c r="E34" s="24">
        <v>10000</v>
      </c>
      <c r="F34" s="62">
        <f t="shared" ref="F34:F43" si="2">E34-D34</f>
        <v>0</v>
      </c>
    </row>
    <row r="35" spans="1:6" ht="15" customHeight="1">
      <c r="B35" s="4" t="s">
        <v>38</v>
      </c>
      <c r="C35" s="29"/>
      <c r="D35" s="26">
        <v>700</v>
      </c>
      <c r="E35" s="26">
        <v>700</v>
      </c>
      <c r="F35" s="62">
        <f t="shared" si="2"/>
        <v>0</v>
      </c>
    </row>
    <row r="36" spans="1:6" ht="15" customHeight="1">
      <c r="B36" s="4" t="s">
        <v>39</v>
      </c>
      <c r="C36" s="28"/>
      <c r="D36" s="24">
        <v>500</v>
      </c>
      <c r="E36" s="24">
        <v>500</v>
      </c>
      <c r="F36" s="62">
        <f t="shared" si="2"/>
        <v>0</v>
      </c>
    </row>
    <row r="37" spans="1:6" ht="15" customHeight="1">
      <c r="B37" s="4" t="s">
        <v>40</v>
      </c>
      <c r="C37" s="29"/>
      <c r="D37" s="26">
        <v>500</v>
      </c>
      <c r="E37" s="26">
        <v>500</v>
      </c>
      <c r="F37" s="62">
        <f t="shared" si="2"/>
        <v>0</v>
      </c>
    </row>
    <row r="38" spans="1:6" ht="15" customHeight="1">
      <c r="B38" s="4" t="s">
        <v>41</v>
      </c>
      <c r="C38" s="28"/>
      <c r="D38" s="24">
        <v>300</v>
      </c>
      <c r="E38" s="24">
        <v>300</v>
      </c>
      <c r="F38" s="62">
        <f t="shared" si="2"/>
        <v>0</v>
      </c>
    </row>
    <row r="39" spans="1:6" ht="15" customHeight="1">
      <c r="B39" s="4" t="s">
        <v>42</v>
      </c>
      <c r="C39" s="29"/>
      <c r="D39" s="26">
        <v>100</v>
      </c>
      <c r="E39" s="26">
        <v>100</v>
      </c>
      <c r="F39" s="62">
        <f t="shared" si="2"/>
        <v>0</v>
      </c>
    </row>
    <row r="40" spans="1:6" ht="15" customHeight="1">
      <c r="B40" s="4" t="s">
        <v>43</v>
      </c>
      <c r="C40" s="28"/>
      <c r="D40" s="24">
        <v>500</v>
      </c>
      <c r="E40" s="24">
        <v>500</v>
      </c>
      <c r="F40" s="62">
        <f t="shared" si="2"/>
        <v>0</v>
      </c>
    </row>
    <row r="41" spans="1:6" ht="15" customHeight="1">
      <c r="B41" s="4" t="s">
        <v>44</v>
      </c>
      <c r="C41" s="29"/>
      <c r="D41" s="26">
        <v>200</v>
      </c>
      <c r="E41" s="26">
        <v>200</v>
      </c>
      <c r="F41" s="62">
        <f t="shared" si="2"/>
        <v>0</v>
      </c>
    </row>
    <row r="42" spans="1:6" ht="15" customHeight="1">
      <c r="B42" s="4" t="s">
        <v>6</v>
      </c>
      <c r="C42" s="35"/>
      <c r="D42" s="24">
        <v>0</v>
      </c>
      <c r="E42" s="24">
        <v>0</v>
      </c>
      <c r="F42" s="62">
        <f t="shared" si="2"/>
        <v>0</v>
      </c>
    </row>
    <row r="43" spans="1:6" ht="15" customHeight="1">
      <c r="B43" s="75" t="s">
        <v>12</v>
      </c>
      <c r="C43" s="76"/>
      <c r="D43" s="76">
        <f>SUM(D32:D42)</f>
        <v>13300</v>
      </c>
      <c r="E43" s="77">
        <f>SUM(E32:E42)</f>
        <v>13300</v>
      </c>
      <c r="F43" s="77">
        <f t="shared" si="2"/>
        <v>0</v>
      </c>
    </row>
    <row r="44" spans="1:6" ht="21" customHeight="1">
      <c r="A44" s="13"/>
      <c r="B44" s="15" t="s">
        <v>45</v>
      </c>
      <c r="C44" s="19"/>
      <c r="D44" s="17"/>
      <c r="E44" s="17"/>
      <c r="F44" s="72"/>
    </row>
    <row r="45" spans="1:6" ht="3.95" customHeight="1">
      <c r="A45" s="13"/>
      <c r="B45" s="13"/>
      <c r="F45" s="73"/>
    </row>
    <row r="46" spans="1:6" ht="15" customHeight="1">
      <c r="B46" s="4" t="s">
        <v>46</v>
      </c>
      <c r="C46" s="28"/>
      <c r="D46" s="24">
        <v>0</v>
      </c>
      <c r="E46" s="24">
        <v>0</v>
      </c>
      <c r="F46" s="61">
        <f t="shared" ref="F46:F52" si="3">E46-D46</f>
        <v>0</v>
      </c>
    </row>
    <row r="47" spans="1:6" ht="15" customHeight="1">
      <c r="B47" s="4" t="s">
        <v>47</v>
      </c>
      <c r="C47" s="29"/>
      <c r="D47" s="26">
        <v>200000</v>
      </c>
      <c r="E47" s="26">
        <v>200000</v>
      </c>
      <c r="F47" s="62">
        <f t="shared" si="3"/>
        <v>0</v>
      </c>
    </row>
    <row r="48" spans="1:6" ht="15" customHeight="1">
      <c r="B48" s="4" t="s">
        <v>22</v>
      </c>
      <c r="C48" s="28"/>
      <c r="D48" s="24">
        <v>5000</v>
      </c>
      <c r="E48" s="24">
        <v>5000</v>
      </c>
      <c r="F48" s="62">
        <f t="shared" si="3"/>
        <v>0</v>
      </c>
    </row>
    <row r="49" spans="1:6" ht="15" customHeight="1">
      <c r="B49" s="4" t="s">
        <v>6</v>
      </c>
      <c r="C49" s="29"/>
      <c r="D49" s="26">
        <v>0</v>
      </c>
      <c r="E49" s="26">
        <v>0</v>
      </c>
      <c r="F49" s="62">
        <f t="shared" si="3"/>
        <v>0</v>
      </c>
    </row>
    <row r="50" spans="1:6" ht="15" customHeight="1">
      <c r="B50" s="4" t="s">
        <v>6</v>
      </c>
      <c r="C50" s="28"/>
      <c r="D50" s="24">
        <v>0</v>
      </c>
      <c r="E50" s="24">
        <v>0</v>
      </c>
      <c r="F50" s="62">
        <f t="shared" si="3"/>
        <v>0</v>
      </c>
    </row>
    <row r="51" spans="1:6" ht="15" customHeight="1">
      <c r="B51" s="4" t="s">
        <v>6</v>
      </c>
      <c r="C51" s="29"/>
      <c r="D51" s="26">
        <v>0</v>
      </c>
      <c r="E51" s="26">
        <v>0</v>
      </c>
      <c r="F51" s="62">
        <f t="shared" si="3"/>
        <v>0</v>
      </c>
    </row>
    <row r="52" spans="1:6" ht="15" customHeight="1">
      <c r="B52" s="75" t="s">
        <v>12</v>
      </c>
      <c r="C52" s="76"/>
      <c r="D52" s="76">
        <f>SUM(D46:D51)</f>
        <v>205000</v>
      </c>
      <c r="E52" s="77">
        <f>SUM(E46:E51)</f>
        <v>205000</v>
      </c>
      <c r="F52" s="77">
        <f t="shared" si="3"/>
        <v>0</v>
      </c>
    </row>
    <row r="53" spans="1:6" ht="21" customHeight="1">
      <c r="A53" s="13"/>
      <c r="B53" s="15" t="s">
        <v>6</v>
      </c>
      <c r="C53" s="19"/>
      <c r="D53" s="17"/>
      <c r="E53" s="17"/>
      <c r="F53" s="72"/>
    </row>
    <row r="54" spans="1:6" ht="3.95" customHeight="1">
      <c r="A54" s="13"/>
      <c r="B54" s="13"/>
      <c r="F54" s="73"/>
    </row>
    <row r="55" spans="1:6" ht="15" customHeight="1">
      <c r="B55" s="4" t="s">
        <v>48</v>
      </c>
      <c r="C55" s="28"/>
      <c r="D55" s="24">
        <v>0</v>
      </c>
      <c r="E55" s="24">
        <v>0</v>
      </c>
      <c r="F55" s="61">
        <f t="shared" ref="F55:F60" si="4">E55-D55</f>
        <v>0</v>
      </c>
    </row>
    <row r="56" spans="1:6" ht="15" customHeight="1">
      <c r="B56" s="4" t="s">
        <v>49</v>
      </c>
      <c r="C56" s="29"/>
      <c r="D56" s="26">
        <v>500</v>
      </c>
      <c r="E56" s="26">
        <v>500</v>
      </c>
      <c r="F56" s="62">
        <f t="shared" si="4"/>
        <v>0</v>
      </c>
    </row>
    <row r="57" spans="1:6" ht="15" customHeight="1">
      <c r="B57" s="4" t="s">
        <v>6</v>
      </c>
      <c r="C57" s="28"/>
      <c r="D57" s="24">
        <v>0</v>
      </c>
      <c r="E57" s="24">
        <v>0</v>
      </c>
      <c r="F57" s="62">
        <f t="shared" si="4"/>
        <v>0</v>
      </c>
    </row>
    <row r="58" spans="1:6" ht="15" customHeight="1">
      <c r="B58" s="4" t="s">
        <v>6</v>
      </c>
      <c r="C58" s="29"/>
      <c r="D58" s="26">
        <v>0</v>
      </c>
      <c r="E58" s="26">
        <v>0</v>
      </c>
      <c r="F58" s="62">
        <f t="shared" si="4"/>
        <v>0</v>
      </c>
    </row>
    <row r="59" spans="1:6" ht="15" customHeight="1">
      <c r="B59" s="4" t="s">
        <v>6</v>
      </c>
      <c r="C59" s="35"/>
      <c r="D59" s="24">
        <v>0</v>
      </c>
      <c r="E59" s="24">
        <v>0</v>
      </c>
      <c r="F59" s="62">
        <f t="shared" si="4"/>
        <v>0</v>
      </c>
    </row>
    <row r="60" spans="1:6" ht="15" customHeight="1">
      <c r="B60" s="75" t="s">
        <v>12</v>
      </c>
      <c r="C60" s="76"/>
      <c r="D60" s="76">
        <f>SUM(D55:D59)</f>
        <v>500</v>
      </c>
      <c r="E60" s="77">
        <f>SUM(E55:E59)</f>
        <v>500</v>
      </c>
      <c r="F60" s="77">
        <f t="shared" si="4"/>
        <v>0</v>
      </c>
    </row>
    <row r="61" spans="1:6" s="2" customFormat="1" ht="21" customHeight="1">
      <c r="A61" s="11"/>
      <c r="B61" s="11"/>
      <c r="C61" s="12"/>
      <c r="D61" s="12"/>
      <c r="E61" s="12"/>
      <c r="F61" s="74"/>
    </row>
    <row r="62" spans="1:6" ht="21" customHeight="1">
      <c r="B62" s="78"/>
      <c r="C62" s="79" t="s">
        <v>51</v>
      </c>
      <c r="D62" s="80">
        <f>SUM(D14,D29,D43,D52,D60)</f>
        <v>583910</v>
      </c>
      <c r="E62" s="81">
        <f>SUM(E14,E29,E43,E52,E60)</f>
        <v>582860</v>
      </c>
      <c r="F62" s="81">
        <f>E62-D62</f>
        <v>-1050</v>
      </c>
    </row>
  </sheetData>
  <phoneticPr fontId="12" type="noConversion"/>
  <conditionalFormatting sqref="F7:F14 F17:F29 F32:F43 F46:F52 F55:F60 F62">
    <cfRule type="cellIs" dxfId="0" priority="1" operator="greaterThan">
      <formula>0</formula>
    </cfRule>
  </conditionalFormatting>
  <dataValidations count="2">
    <dataValidation allowBlank="1" showInputMessage="1" showErrorMessage="1" prompt="Enter Expenses data under Date Due, Budget, and Actual columns" sqref="B3:F3" xr:uid="{00000000-0002-0000-0100-000000000000}"/>
    <dataValidation allowBlank="1" showInputMessage="1" showErrorMessage="1" prompt="Enter Company Name._x000a__x000a_Enter Expenses data under Date Due in column C, Budget in column D, and Actual in Column E." sqref="A1" xr:uid="{00000000-0002-0000-0100-000001000000}"/>
  </dataValidations>
  <printOptions horizontalCentered="1" headings="1"/>
  <pageMargins left="0.7" right="0.7" top="0.5" bottom="0.5" header="0.3" footer="0.3"/>
  <pageSetup paperSize="9" orientation="portrait" r:id="rId1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22"/>
  <sheetViews>
    <sheetView showGridLines="0" zoomScaleNormal="100" workbookViewId="0">
      <selection activeCell="E11" sqref="E11"/>
    </sheetView>
  </sheetViews>
  <sheetFormatPr defaultColWidth="9" defaultRowHeight="33" customHeight="1"/>
  <cols>
    <col min="1" max="1" width="2" style="20" customWidth="1"/>
    <col min="2" max="2" width="28.625" style="21" customWidth="1"/>
    <col min="3" max="15" width="23.5" style="22" customWidth="1"/>
    <col min="16" max="16" width="1.625" style="20" customWidth="1"/>
    <col min="17" max="16384" width="9" style="20"/>
  </cols>
  <sheetData>
    <row r="1" spans="1:16" s="1" customFormat="1" ht="137.25" customHeight="1">
      <c r="A1" s="2"/>
      <c r="B1" s="2"/>
      <c r="C1" s="2"/>
      <c r="D1" s="23"/>
      <c r="E1" s="23"/>
      <c r="F1" s="23"/>
      <c r="G1" s="2" t="s">
        <v>16</v>
      </c>
      <c r="H1" s="2"/>
      <c r="I1" s="30"/>
      <c r="J1" s="30"/>
      <c r="K1" s="30"/>
      <c r="L1" s="30"/>
      <c r="M1" s="30"/>
      <c r="N1" s="30"/>
      <c r="O1" s="30"/>
      <c r="P1" s="1" t="s">
        <v>16</v>
      </c>
    </row>
    <row r="2" spans="1:16" s="1" customFormat="1" ht="33" customHeight="1">
      <c r="A2" s="2"/>
      <c r="B2" s="2"/>
      <c r="C2" s="11"/>
      <c r="D2" s="12"/>
      <c r="E2" s="12"/>
      <c r="F2" s="12"/>
      <c r="G2" s="11"/>
      <c r="H2" s="11"/>
      <c r="I2" s="22"/>
      <c r="J2" s="22"/>
      <c r="K2" s="22"/>
      <c r="L2" s="22"/>
      <c r="M2" s="22"/>
      <c r="N2" s="22"/>
      <c r="O2" s="22"/>
    </row>
    <row r="3" spans="1:16" s="7" customFormat="1" ht="33" customHeight="1">
      <c r="B3" s="43" t="s">
        <v>52</v>
      </c>
      <c r="C3" s="44">
        <f ca="1">DATE(YEAR(TODAY()),1,1)</f>
        <v>43831</v>
      </c>
      <c r="D3" s="44">
        <f ca="1">DATE(YEAR(C3),MONTH(C3)+1,1)</f>
        <v>43862</v>
      </c>
      <c r="E3" s="44">
        <f t="shared" ref="E3:N3" ca="1" si="0">DATE(YEAR(D3),MONTH(D3)+1,1)</f>
        <v>43891</v>
      </c>
      <c r="F3" s="44">
        <f t="shared" ca="1" si="0"/>
        <v>43922</v>
      </c>
      <c r="G3" s="44">
        <f t="shared" ca="1" si="0"/>
        <v>43952</v>
      </c>
      <c r="H3" s="44">
        <f t="shared" ca="1" si="0"/>
        <v>43983</v>
      </c>
      <c r="I3" s="44">
        <f t="shared" ca="1" si="0"/>
        <v>44013</v>
      </c>
      <c r="J3" s="44">
        <f t="shared" ca="1" si="0"/>
        <v>44044</v>
      </c>
      <c r="K3" s="44">
        <f t="shared" ca="1" si="0"/>
        <v>44075</v>
      </c>
      <c r="L3" s="44">
        <f t="shared" ca="1" si="0"/>
        <v>44105</v>
      </c>
      <c r="M3" s="44">
        <f t="shared" ca="1" si="0"/>
        <v>44136</v>
      </c>
      <c r="N3" s="44">
        <f t="shared" ca="1" si="0"/>
        <v>44166</v>
      </c>
      <c r="O3" s="45" t="s">
        <v>65</v>
      </c>
    </row>
    <row r="4" spans="1:16" s="1" customFormat="1" ht="33" customHeight="1">
      <c r="B4" s="8" t="s">
        <v>53</v>
      </c>
      <c r="C4" s="30">
        <v>80000</v>
      </c>
      <c r="D4" s="30">
        <v>80000</v>
      </c>
      <c r="E4" s="30">
        <v>80000</v>
      </c>
      <c r="F4" s="30">
        <v>80000</v>
      </c>
      <c r="G4" s="30">
        <v>80000</v>
      </c>
      <c r="H4" s="30">
        <v>80000</v>
      </c>
      <c r="I4" s="30">
        <v>80000</v>
      </c>
      <c r="J4" s="30">
        <v>80000</v>
      </c>
      <c r="K4" s="30">
        <v>80000</v>
      </c>
      <c r="L4" s="30">
        <v>80000</v>
      </c>
      <c r="M4" s="30">
        <v>80000</v>
      </c>
      <c r="N4" s="30">
        <v>80000</v>
      </c>
      <c r="O4" s="30">
        <f t="shared" ref="O4:O10" si="1">SUM(C4:N4)</f>
        <v>960000</v>
      </c>
    </row>
    <row r="5" spans="1:16" s="1" customFormat="1" ht="33" customHeight="1">
      <c r="B5" s="9" t="s">
        <v>54</v>
      </c>
      <c r="C5" s="31">
        <v>-5000</v>
      </c>
      <c r="D5" s="31">
        <v>-5000</v>
      </c>
      <c r="E5" s="31">
        <v>-5000</v>
      </c>
      <c r="F5" s="31">
        <v>-5000</v>
      </c>
      <c r="G5" s="31">
        <v>-5000</v>
      </c>
      <c r="H5" s="31">
        <v>-5000</v>
      </c>
      <c r="I5" s="31">
        <v>-5000</v>
      </c>
      <c r="J5" s="31">
        <v>-5000</v>
      </c>
      <c r="K5" s="31">
        <v>-5000</v>
      </c>
      <c r="L5" s="31">
        <v>-5000</v>
      </c>
      <c r="M5" s="31">
        <v>-5000</v>
      </c>
      <c r="N5" s="31">
        <v>-5000</v>
      </c>
      <c r="O5" s="32">
        <f t="shared" si="1"/>
        <v>-60000</v>
      </c>
    </row>
    <row r="6" spans="1:16" s="1" customFormat="1" ht="33" customHeight="1">
      <c r="B6" s="8" t="s">
        <v>55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f t="shared" si="1"/>
        <v>0</v>
      </c>
    </row>
    <row r="7" spans="1:16" s="1" customFormat="1" ht="33" customHeight="1">
      <c r="B7" s="9" t="s">
        <v>56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2">
        <f t="shared" si="1"/>
        <v>0</v>
      </c>
    </row>
    <row r="8" spans="1:16" s="1" customFormat="1" ht="33" customHeight="1">
      <c r="B8" s="46" t="s">
        <v>57</v>
      </c>
      <c r="C8" s="47">
        <f>SUM(C4:C7)</f>
        <v>75000</v>
      </c>
      <c r="D8" s="47">
        <f t="shared" ref="D8:N8" si="2">SUM(D4:D7)</f>
        <v>75000</v>
      </c>
      <c r="E8" s="47">
        <f t="shared" si="2"/>
        <v>75000</v>
      </c>
      <c r="F8" s="47">
        <f t="shared" si="2"/>
        <v>75000</v>
      </c>
      <c r="G8" s="47">
        <f t="shared" si="2"/>
        <v>75000</v>
      </c>
      <c r="H8" s="47">
        <f t="shared" si="2"/>
        <v>75000</v>
      </c>
      <c r="I8" s="47">
        <f t="shared" si="2"/>
        <v>75000</v>
      </c>
      <c r="J8" s="47">
        <f t="shared" si="2"/>
        <v>75000</v>
      </c>
      <c r="K8" s="47">
        <f t="shared" si="2"/>
        <v>75000</v>
      </c>
      <c r="L8" s="47">
        <f t="shared" si="2"/>
        <v>75000</v>
      </c>
      <c r="M8" s="47">
        <f t="shared" si="2"/>
        <v>75000</v>
      </c>
      <c r="N8" s="47">
        <f t="shared" si="2"/>
        <v>75000</v>
      </c>
      <c r="O8" s="48">
        <f t="shared" si="1"/>
        <v>900000</v>
      </c>
    </row>
    <row r="9" spans="1:16" s="1" customFormat="1" ht="33" customHeight="1">
      <c r="B9" s="10" t="s">
        <v>58</v>
      </c>
      <c r="C9" s="33">
        <v>1000</v>
      </c>
      <c r="D9" s="33">
        <v>1000</v>
      </c>
      <c r="E9" s="33">
        <v>1000</v>
      </c>
      <c r="F9" s="33">
        <v>1000</v>
      </c>
      <c r="G9" s="33">
        <v>1000</v>
      </c>
      <c r="H9" s="33">
        <v>1000</v>
      </c>
      <c r="I9" s="33">
        <v>1000</v>
      </c>
      <c r="J9" s="33">
        <v>1000</v>
      </c>
      <c r="K9" s="33">
        <v>1000</v>
      </c>
      <c r="L9" s="33">
        <v>1000</v>
      </c>
      <c r="M9" s="33">
        <v>1000</v>
      </c>
      <c r="N9" s="33">
        <v>1000</v>
      </c>
      <c r="O9" s="34">
        <f t="shared" si="1"/>
        <v>12000</v>
      </c>
    </row>
    <row r="10" spans="1:16" s="1" customFormat="1" ht="33" customHeight="1">
      <c r="B10" s="49" t="s">
        <v>59</v>
      </c>
      <c r="C10" s="50">
        <f>C8-C9</f>
        <v>74000</v>
      </c>
      <c r="D10" s="50">
        <f t="shared" ref="D10:N10" si="3">D8-D9</f>
        <v>74000</v>
      </c>
      <c r="E10" s="50">
        <f t="shared" si="3"/>
        <v>74000</v>
      </c>
      <c r="F10" s="50">
        <f t="shared" si="3"/>
        <v>74000</v>
      </c>
      <c r="G10" s="50">
        <f t="shared" si="3"/>
        <v>74000</v>
      </c>
      <c r="H10" s="50">
        <f t="shared" si="3"/>
        <v>74000</v>
      </c>
      <c r="I10" s="50">
        <f t="shared" si="3"/>
        <v>74000</v>
      </c>
      <c r="J10" s="50">
        <f t="shared" si="3"/>
        <v>74000</v>
      </c>
      <c r="K10" s="50">
        <f t="shared" si="3"/>
        <v>74000</v>
      </c>
      <c r="L10" s="50">
        <f t="shared" si="3"/>
        <v>74000</v>
      </c>
      <c r="M10" s="50">
        <f t="shared" si="3"/>
        <v>74000</v>
      </c>
      <c r="N10" s="50">
        <f t="shared" si="3"/>
        <v>74000</v>
      </c>
      <c r="O10" s="51">
        <f t="shared" si="1"/>
        <v>888000</v>
      </c>
    </row>
    <row r="12" spans="1:16" s="7" customFormat="1" ht="33" customHeight="1">
      <c r="B12" s="43" t="s">
        <v>60</v>
      </c>
      <c r="C12" s="44">
        <f ca="1">C3</f>
        <v>43831</v>
      </c>
      <c r="D12" s="44">
        <f ca="1">DATE(YEAR(C12),MONTH(C12)+1,1)</f>
        <v>43862</v>
      </c>
      <c r="E12" s="44">
        <f t="shared" ref="E12:N12" ca="1" si="4">DATE(YEAR(D12),MONTH(D12)+1,1)</f>
        <v>43891</v>
      </c>
      <c r="F12" s="44">
        <f t="shared" ca="1" si="4"/>
        <v>43922</v>
      </c>
      <c r="G12" s="44">
        <f t="shared" ca="1" si="4"/>
        <v>43952</v>
      </c>
      <c r="H12" s="44">
        <f t="shared" ca="1" si="4"/>
        <v>43983</v>
      </c>
      <c r="I12" s="44">
        <f t="shared" ca="1" si="4"/>
        <v>44013</v>
      </c>
      <c r="J12" s="44">
        <f t="shared" ca="1" si="4"/>
        <v>44044</v>
      </c>
      <c r="K12" s="44">
        <f t="shared" ca="1" si="4"/>
        <v>44075</v>
      </c>
      <c r="L12" s="44">
        <f t="shared" ca="1" si="4"/>
        <v>44105</v>
      </c>
      <c r="M12" s="44">
        <f t="shared" ca="1" si="4"/>
        <v>44136</v>
      </c>
      <c r="N12" s="44">
        <f t="shared" ca="1" si="4"/>
        <v>44166</v>
      </c>
      <c r="O12" s="45" t="s">
        <v>65</v>
      </c>
    </row>
    <row r="13" spans="1:16" s="1" customFormat="1" ht="33" customHeight="1">
      <c r="B13" s="8" t="s">
        <v>61</v>
      </c>
      <c r="C13" s="30">
        <v>912.5</v>
      </c>
      <c r="D13" s="30">
        <v>912.5</v>
      </c>
      <c r="E13" s="30">
        <v>912.5</v>
      </c>
      <c r="F13" s="30">
        <v>912.5</v>
      </c>
      <c r="G13" s="30">
        <v>912.5</v>
      </c>
      <c r="H13" s="30">
        <v>912.5</v>
      </c>
      <c r="I13" s="30">
        <v>912.5</v>
      </c>
      <c r="J13" s="30">
        <v>912.5</v>
      </c>
      <c r="K13" s="30">
        <v>912.5</v>
      </c>
      <c r="L13" s="30">
        <v>912.5</v>
      </c>
      <c r="M13" s="30">
        <v>912.5</v>
      </c>
      <c r="N13" s="30">
        <v>912.5</v>
      </c>
      <c r="O13" s="30">
        <f t="shared" ref="O13:O18" si="5">SUM(C13:N13)</f>
        <v>10950</v>
      </c>
    </row>
    <row r="14" spans="1:16" s="1" customFormat="1" ht="33" customHeight="1">
      <c r="B14" s="9" t="s">
        <v>3</v>
      </c>
      <c r="C14" s="31">
        <v>29575</v>
      </c>
      <c r="D14" s="31">
        <v>29575</v>
      </c>
      <c r="E14" s="31">
        <v>29575</v>
      </c>
      <c r="F14" s="31">
        <v>29575</v>
      </c>
      <c r="G14" s="31">
        <v>29575</v>
      </c>
      <c r="H14" s="31">
        <v>29575</v>
      </c>
      <c r="I14" s="31">
        <v>29575</v>
      </c>
      <c r="J14" s="31">
        <v>29575</v>
      </c>
      <c r="K14" s="31">
        <v>29575</v>
      </c>
      <c r="L14" s="31">
        <v>29575</v>
      </c>
      <c r="M14" s="31">
        <v>29575</v>
      </c>
      <c r="N14" s="31">
        <v>29575</v>
      </c>
      <c r="O14" s="32">
        <f t="shared" si="5"/>
        <v>354900</v>
      </c>
    </row>
    <row r="15" spans="1:16" s="1" customFormat="1" ht="33" customHeight="1">
      <c r="B15" s="8" t="s">
        <v>4</v>
      </c>
      <c r="C15" s="30">
        <v>1108</v>
      </c>
      <c r="D15" s="30">
        <v>1108</v>
      </c>
      <c r="E15" s="30">
        <v>1108</v>
      </c>
      <c r="F15" s="30">
        <v>1108</v>
      </c>
      <c r="G15" s="30">
        <v>1108</v>
      </c>
      <c r="H15" s="30">
        <v>1108</v>
      </c>
      <c r="I15" s="30">
        <v>1108</v>
      </c>
      <c r="J15" s="30">
        <v>1108</v>
      </c>
      <c r="K15" s="30">
        <v>1108</v>
      </c>
      <c r="L15" s="30">
        <v>1108</v>
      </c>
      <c r="M15" s="30">
        <v>1108</v>
      </c>
      <c r="N15" s="30">
        <v>1108</v>
      </c>
      <c r="O15" s="30">
        <f t="shared" si="5"/>
        <v>13296</v>
      </c>
    </row>
    <row r="16" spans="1:16" s="1" customFormat="1" ht="33" customHeight="1">
      <c r="B16" s="9" t="s">
        <v>5</v>
      </c>
      <c r="C16" s="31">
        <v>17083.330000000002</v>
      </c>
      <c r="D16" s="31">
        <v>17083.330000000002</v>
      </c>
      <c r="E16" s="31">
        <v>17083.330000000002</v>
      </c>
      <c r="F16" s="31">
        <v>17083.330000000002</v>
      </c>
      <c r="G16" s="31">
        <v>17083.330000000002</v>
      </c>
      <c r="H16" s="31">
        <v>17083.330000000002</v>
      </c>
      <c r="I16" s="31">
        <v>17083.330000000002</v>
      </c>
      <c r="J16" s="31">
        <v>17083.330000000002</v>
      </c>
      <c r="K16" s="31">
        <v>17083.330000000002</v>
      </c>
      <c r="L16" s="31">
        <v>17083.330000000002</v>
      </c>
      <c r="M16" s="31">
        <v>17083.330000000002</v>
      </c>
      <c r="N16" s="31">
        <v>17083.330000000002</v>
      </c>
      <c r="O16" s="32">
        <f t="shared" si="5"/>
        <v>204999.96000000008</v>
      </c>
    </row>
    <row r="17" spans="2:15" s="1" customFormat="1" ht="33" customHeight="1">
      <c r="B17" s="8" t="s">
        <v>6</v>
      </c>
      <c r="C17" s="30">
        <v>500</v>
      </c>
      <c r="D17" s="30">
        <v>500</v>
      </c>
      <c r="E17" s="30">
        <v>500</v>
      </c>
      <c r="F17" s="30">
        <v>500</v>
      </c>
      <c r="G17" s="30">
        <v>500</v>
      </c>
      <c r="H17" s="30">
        <v>500</v>
      </c>
      <c r="I17" s="30">
        <v>500</v>
      </c>
      <c r="J17" s="30">
        <v>500</v>
      </c>
      <c r="K17" s="30">
        <v>500</v>
      </c>
      <c r="L17" s="30">
        <v>500</v>
      </c>
      <c r="M17" s="30">
        <v>500</v>
      </c>
      <c r="N17" s="30">
        <v>500</v>
      </c>
      <c r="O17" s="30">
        <f t="shared" si="5"/>
        <v>6000</v>
      </c>
    </row>
    <row r="18" spans="2:15" s="1" customFormat="1" ht="33" customHeight="1">
      <c r="B18" s="53" t="s">
        <v>1</v>
      </c>
      <c r="C18" s="54">
        <f>SUM(C13:C17)</f>
        <v>49178.83</v>
      </c>
      <c r="D18" s="54">
        <f t="shared" ref="D18:N18" si="6">SUM(D13:D17)</f>
        <v>49178.83</v>
      </c>
      <c r="E18" s="54">
        <f t="shared" si="6"/>
        <v>49178.83</v>
      </c>
      <c r="F18" s="54">
        <f t="shared" si="6"/>
        <v>49178.83</v>
      </c>
      <c r="G18" s="54">
        <f t="shared" si="6"/>
        <v>49178.83</v>
      </c>
      <c r="H18" s="54">
        <f t="shared" si="6"/>
        <v>49178.83</v>
      </c>
      <c r="I18" s="54">
        <f t="shared" si="6"/>
        <v>49178.83</v>
      </c>
      <c r="J18" s="54">
        <f t="shared" si="6"/>
        <v>49178.83</v>
      </c>
      <c r="K18" s="54">
        <f t="shared" si="6"/>
        <v>49178.83</v>
      </c>
      <c r="L18" s="54">
        <f t="shared" si="6"/>
        <v>49178.83</v>
      </c>
      <c r="M18" s="54">
        <f t="shared" si="6"/>
        <v>49178.83</v>
      </c>
      <c r="N18" s="54">
        <f t="shared" si="6"/>
        <v>49178.83</v>
      </c>
      <c r="O18" s="55">
        <f t="shared" si="5"/>
        <v>590145.96000000008</v>
      </c>
    </row>
    <row r="19" spans="2:15" s="1" customFormat="1" ht="33" customHeight="1">
      <c r="B19" s="53" t="s">
        <v>62</v>
      </c>
      <c r="C19" s="54">
        <f>C10-C18</f>
        <v>24821.17</v>
      </c>
      <c r="D19" s="54">
        <f t="shared" ref="D19:N19" si="7">D10-D18</f>
        <v>24821.17</v>
      </c>
      <c r="E19" s="54">
        <f t="shared" si="7"/>
        <v>24821.17</v>
      </c>
      <c r="F19" s="54">
        <f t="shared" si="7"/>
        <v>24821.17</v>
      </c>
      <c r="G19" s="54">
        <f t="shared" si="7"/>
        <v>24821.17</v>
      </c>
      <c r="H19" s="54">
        <f t="shared" si="7"/>
        <v>24821.17</v>
      </c>
      <c r="I19" s="54">
        <f t="shared" si="7"/>
        <v>24821.17</v>
      </c>
      <c r="J19" s="54">
        <f t="shared" si="7"/>
        <v>24821.17</v>
      </c>
      <c r="K19" s="54">
        <f t="shared" si="7"/>
        <v>24821.17</v>
      </c>
      <c r="L19" s="54">
        <f t="shared" si="7"/>
        <v>24821.17</v>
      </c>
      <c r="M19" s="54">
        <f t="shared" si="7"/>
        <v>24821.17</v>
      </c>
      <c r="N19" s="54">
        <f t="shared" si="7"/>
        <v>24821.17</v>
      </c>
      <c r="O19" s="55">
        <f t="shared" ref="O19:O22" si="8">SUM(C19:N19)</f>
        <v>297854.03999999992</v>
      </c>
    </row>
    <row r="20" spans="2:15" s="1" customFormat="1" ht="33" customHeight="1">
      <c r="B20" s="56" t="s">
        <v>63</v>
      </c>
      <c r="C20" s="57">
        <f>IFERROR(C19*0.15,"")</f>
        <v>3723.1754999999994</v>
      </c>
      <c r="D20" s="57">
        <f t="shared" ref="D20:N20" si="9">IFERROR(D19*0.15,"")</f>
        <v>3723.1754999999994</v>
      </c>
      <c r="E20" s="57">
        <f t="shared" si="9"/>
        <v>3723.1754999999994</v>
      </c>
      <c r="F20" s="57">
        <f t="shared" si="9"/>
        <v>3723.1754999999994</v>
      </c>
      <c r="G20" s="57">
        <f t="shared" si="9"/>
        <v>3723.1754999999994</v>
      </c>
      <c r="H20" s="57">
        <f t="shared" si="9"/>
        <v>3723.1754999999994</v>
      </c>
      <c r="I20" s="57">
        <f t="shared" si="9"/>
        <v>3723.1754999999994</v>
      </c>
      <c r="J20" s="57">
        <f t="shared" si="9"/>
        <v>3723.1754999999994</v>
      </c>
      <c r="K20" s="57">
        <f t="shared" si="9"/>
        <v>3723.1754999999994</v>
      </c>
      <c r="L20" s="57">
        <f t="shared" si="9"/>
        <v>3723.1754999999994</v>
      </c>
      <c r="M20" s="57">
        <f t="shared" si="9"/>
        <v>3723.1754999999994</v>
      </c>
      <c r="N20" s="57">
        <f t="shared" si="9"/>
        <v>3723.1754999999994</v>
      </c>
      <c r="O20" s="58">
        <f t="shared" si="8"/>
        <v>44678.105999999978</v>
      </c>
    </row>
    <row r="22" spans="2:15" s="1" customFormat="1" ht="33" customHeight="1">
      <c r="B22" s="52" t="s">
        <v>64</v>
      </c>
      <c r="C22" s="59">
        <f>C19-C20</f>
        <v>21097.994500000001</v>
      </c>
      <c r="D22" s="59">
        <f t="shared" ref="D22:N22" si="10">D19-D20</f>
        <v>21097.994500000001</v>
      </c>
      <c r="E22" s="59">
        <f t="shared" si="10"/>
        <v>21097.994500000001</v>
      </c>
      <c r="F22" s="59">
        <f t="shared" si="10"/>
        <v>21097.994500000001</v>
      </c>
      <c r="G22" s="59">
        <f t="shared" si="10"/>
        <v>21097.994500000001</v>
      </c>
      <c r="H22" s="59">
        <f t="shared" si="10"/>
        <v>21097.994500000001</v>
      </c>
      <c r="I22" s="59">
        <f t="shared" si="10"/>
        <v>21097.994500000001</v>
      </c>
      <c r="J22" s="59">
        <f t="shared" si="10"/>
        <v>21097.994500000001</v>
      </c>
      <c r="K22" s="59">
        <f t="shared" si="10"/>
        <v>21097.994500000001</v>
      </c>
      <c r="L22" s="59">
        <f t="shared" si="10"/>
        <v>21097.994500000001</v>
      </c>
      <c r="M22" s="59">
        <f t="shared" si="10"/>
        <v>21097.994500000001</v>
      </c>
      <c r="N22" s="59">
        <f t="shared" si="10"/>
        <v>21097.994500000001</v>
      </c>
      <c r="O22" s="60">
        <f t="shared" si="8"/>
        <v>253175.93400000001</v>
      </c>
    </row>
  </sheetData>
  <phoneticPr fontId="12" type="noConversion"/>
  <dataValidations count="9">
    <dataValidation allowBlank="1" showInputMessage="1" showErrorMessage="1" prompt="Enter monthly revenue values for Estimated Sales, Less from Sales, Service Revenue, Other Revenue, and Cost of Goods Sold" sqref="B3" xr:uid="{00000000-0002-0000-0200-000000000000}"/>
    <dataValidation allowBlank="1" showInputMessage="1" showErrorMessage="1" prompt="Enter monthly expenses values for Administrative General, Location/Office, Marketing, Labour and Other" sqref="B12" xr:uid="{00000000-0002-0000-0200-000001000000}"/>
    <dataValidation allowBlank="1" showInputMessage="1" showErrorMessage="1" prompt="Net Sales is automatically calculated" sqref="B8" xr:uid="{00000000-0002-0000-0200-000002000000}"/>
    <dataValidation allowBlank="1" showInputMessage="1" showErrorMessage="1" prompt="Gross Profit is automatically calculated" sqref="B10" xr:uid="{00000000-0002-0000-0200-000003000000}"/>
    <dataValidation allowBlank="1" showInputMessage="1" showErrorMessage="1" prompt="Total Expenses is automatically calculated" sqref="B18" xr:uid="{00000000-0002-0000-0200-000004000000}"/>
    <dataValidation allowBlank="1" showInputMessage="1" showErrorMessage="1" prompt="Income before Taxes is automatically calculated" sqref="B19" xr:uid="{00000000-0002-0000-0200-000005000000}"/>
    <dataValidation allowBlank="1" showInputMessage="1" showErrorMessage="1" prompt="Income Tax Expense is automatically calculated. _x000a__x000a_You can change the cell formula to update the tax rate." sqref="B20" xr:uid="{00000000-0002-0000-0200-000006000000}"/>
    <dataValidation allowBlank="1" showInputMessage="1" showErrorMessage="1" prompt="Net Income is automatically calculated" sqref="B22" xr:uid="{00000000-0002-0000-0200-000007000000}"/>
    <dataValidation allowBlank="1" showInputMessage="1" showErrorMessage="1" prompt="Enter Company Name._x000a__x000a_Enter Expenses data under the appropriate month columns starting in column C through column N." sqref="A1" xr:uid="{00000000-0002-0000-0200-000008000000}"/>
  </dataValidations>
  <printOptions horizontalCentered="1" verticalCentered="1"/>
  <pageMargins left="0.5" right="0.5" top="0.5" bottom="0.5" header="0.3" footer="0.3"/>
  <pageSetup paperSize="9" scale="3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291512c1ee715ab617f4c07df79fc1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256c27c40ca5c40ce1cf6c44f0205df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DDED9683-B76D-40D7-92ED-C8C7DCAE48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06E129-2DFD-4AB0-8A71-37D61F42C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003018-CA5E-4F22-A8C9-B1F180E48C8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Start-up Overview</vt:lpstr>
      <vt:lpstr>Expenses</vt:lpstr>
      <vt:lpstr>Profit &amp; Loss</vt:lpstr>
      <vt:lpstr>Expenses!Print_Titles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2019-03-20T16:49:33Z</dcterms:created>
  <dcterms:modified xsi:type="dcterms:W3CDTF">2020-02-19T07:31:06Z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