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01"/>
  <workbookPr/>
  <mc:AlternateContent xmlns:mc="http://schemas.openxmlformats.org/markup-compatibility/2006">
    <mc:Choice Requires="x15">
      <x15ac:absPath xmlns:x15ac="http://schemas.microsoft.com/office/spreadsheetml/2010/11/ac" url="D:\ds-excel-net\Source\Demos\ExamplesDemo\Examples\Resource\xlsx\"/>
    </mc:Choice>
  </mc:AlternateContent>
  <xr:revisionPtr revIDLastSave="0" documentId="13_ncr:1_{2C6E989D-2C26-4DE9-87AF-C4A56895BEEF}" xr6:coauthVersionLast="43" xr6:coauthVersionMax="43" xr10:uidLastSave="{00000000-0000-0000-0000-000000000000}"/>
  <bookViews>
    <workbookView xWindow="-120" yWindow="-120" windowWidth="29040" windowHeight="15840" activeTab="1" xr2:uid="{00000000-000D-0000-FFFF-FFFF00000000}"/>
  </bookViews>
  <sheets>
    <sheet name="Cash Flow Report" sheetId="1" r:id="rId1"/>
    <sheet name="Balance Sheet" sheetId="2" r:id="rId2"/>
    <sheet name="Sales Repor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6" i="1" l="1"/>
  <c r="D29" i="1"/>
  <c r="E29" i="1" s="1"/>
  <c r="D22" i="1"/>
  <c r="E22" i="1" s="1"/>
  <c r="D23" i="1"/>
  <c r="E23" i="1" s="1"/>
  <c r="D24" i="1"/>
  <c r="E24" i="1" s="1"/>
  <c r="D26" i="1"/>
  <c r="E26" i="1" s="1"/>
  <c r="D21" i="1"/>
  <c r="E21" i="1" s="1"/>
  <c r="D17" i="1"/>
  <c r="E17" i="1" s="1"/>
  <c r="D16" i="1"/>
  <c r="D15" i="1"/>
  <c r="E15" i="1" s="1"/>
  <c r="D7" i="1"/>
  <c r="E7" i="1" s="1"/>
  <c r="D8" i="1"/>
  <c r="E8" i="1" s="1"/>
  <c r="D9" i="1"/>
  <c r="E9" i="1" s="1"/>
  <c r="D10" i="1"/>
  <c r="E10" i="1" s="1"/>
  <c r="D11" i="1"/>
  <c r="E11" i="1" s="1"/>
  <c r="D6" i="1"/>
  <c r="E6" i="1" s="1"/>
  <c r="B12" i="2" l="1"/>
  <c r="E13" i="2" l="1"/>
  <c r="E5" i="2" s="1"/>
  <c r="E20" i="2"/>
  <c r="E27" i="2"/>
  <c r="B28" i="2"/>
  <c r="B21" i="2"/>
  <c r="B5" i="2" s="1"/>
  <c r="B27" i="1" l="1"/>
  <c r="C27" i="1"/>
  <c r="B25" i="1"/>
  <c r="C25" i="1"/>
  <c r="B18" i="1"/>
  <c r="C18" i="1"/>
  <c r="B12" i="1"/>
  <c r="C12" i="1"/>
  <c r="D12" i="1" l="1"/>
  <c r="E12" i="1" s="1"/>
  <c r="D27" i="1"/>
  <c r="E27" i="1" s="1"/>
  <c r="D18" i="1"/>
  <c r="E18" i="1" s="1"/>
  <c r="D25" i="1"/>
  <c r="E25" i="1" s="1"/>
</calcChain>
</file>

<file path=xl/sharedStrings.xml><?xml version="1.0" encoding="utf-8"?>
<sst xmlns="http://schemas.openxmlformats.org/spreadsheetml/2006/main" count="119" uniqueCount="106">
  <si>
    <t>Net Income</t>
  </si>
  <si>
    <t>Operating Activities, Cash Flows Provided By or Used In</t>
  </si>
  <si>
    <t>Depreciation</t>
  </si>
  <si>
    <t>Adjustments To Net Income</t>
  </si>
  <si>
    <t>Changes In Accounts Receivables</t>
  </si>
  <si>
    <t>Changes In Liabilities</t>
  </si>
  <si>
    <t>Changes In Inventories</t>
  </si>
  <si>
    <t>Changes In Other Operating Activities</t>
  </si>
  <si>
    <t>Total Cash Flow From Operating Activities</t>
  </si>
  <si>
    <t>Investing Activities, Cash Flows Provided By or Used In</t>
  </si>
  <si>
    <t>Capital Expenditures</t>
  </si>
  <si>
    <t>Investments</t>
  </si>
  <si>
    <t>Other Cash flows from Investing Activities</t>
  </si>
  <si>
    <t>Total Cash Flow From Investing Activities</t>
  </si>
  <si>
    <t>Financing Activities, Cash Flows Provided By or Used In</t>
  </si>
  <si>
    <t>Dividends Paid</t>
  </si>
  <si>
    <t>Sale Purchase of Stock</t>
  </si>
  <si>
    <t>Net Borrowings</t>
  </si>
  <si>
    <t>Other Cash Flows from Financing Activities</t>
  </si>
  <si>
    <t>Total Cash Flow From Financing Activities</t>
  </si>
  <si>
    <t>Effect Of Exchange Rate Changes</t>
  </si>
  <si>
    <t>Change In Cash and Cash Equivalents</t>
  </si>
  <si>
    <t>Balance Sheet</t>
  </si>
  <si>
    <t>Total Assets</t>
  </si>
  <si>
    <t>Total Liabilities</t>
  </si>
  <si>
    <t>Current Assets</t>
  </si>
  <si>
    <t>Current Liabilities</t>
  </si>
  <si>
    <t>Accounts Payable</t>
  </si>
  <si>
    <t>Cash in Bank</t>
  </si>
  <si>
    <t>Taxes Payable</t>
  </si>
  <si>
    <t>Inventory</t>
  </si>
  <si>
    <t>Notes Payable (due within 12 mo.)</t>
  </si>
  <si>
    <t>Prepaid Expenses</t>
  </si>
  <si>
    <t>Current Portion Long-term Debt</t>
  </si>
  <si>
    <t>Other</t>
  </si>
  <si>
    <t>Other Current Liabilities</t>
  </si>
  <si>
    <t>Total</t>
  </si>
  <si>
    <t>Fixed Assets</t>
  </si>
  <si>
    <t>Long-Term Liabilities</t>
  </si>
  <si>
    <t>Machinary &amp; Equipment</t>
  </si>
  <si>
    <t>Bank Loans Payable</t>
  </si>
  <si>
    <t>Furnitue &amp; Fixtures</t>
  </si>
  <si>
    <t>Short-term Portion</t>
  </si>
  <si>
    <t>Leasehold Improvements</t>
  </si>
  <si>
    <t>Notes Payable to Stockholders</t>
  </si>
  <si>
    <t>Real Estate / Buildings</t>
  </si>
  <si>
    <t>Other Long-term Debt</t>
  </si>
  <si>
    <t>Shareholders Equity</t>
  </si>
  <si>
    <t>Other Assets</t>
  </si>
  <si>
    <t>Common Stock</t>
  </si>
  <si>
    <t>Receivable from Employee</t>
  </si>
  <si>
    <t>Additional Paid-in Capital</t>
  </si>
  <si>
    <t>Receivable from Clients</t>
  </si>
  <si>
    <t>Retained Earnings</t>
  </si>
  <si>
    <t>Intangible Assets</t>
  </si>
  <si>
    <t>Sales</t>
  </si>
  <si>
    <t>Current Period</t>
  </si>
  <si>
    <t>Year To Date</t>
  </si>
  <si>
    <t> Product A</t>
  </si>
  <si>
    <t>$4,978.88</t>
  </si>
  <si>
    <t>$8,237.39</t>
  </si>
  <si>
    <t> Product B</t>
  </si>
  <si>
    <t>$6,641.22</t>
  </si>
  <si>
    <t>$8,892.82</t>
  </si>
  <si>
    <t> Frieght Income</t>
  </si>
  <si>
    <t>$242</t>
  </si>
  <si>
    <t>$466.80</t>
  </si>
  <si>
    <t>Total Sales</t>
  </si>
  <si>
    <t>$11,862.10</t>
  </si>
  <si>
    <t>$17,597.01</t>
  </si>
  <si>
    <t>Cost Of Sales</t>
  </si>
  <si>
    <t>$1,728.00</t>
  </si>
  <si>
    <t>$3,024.00</t>
  </si>
  <si>
    <t>$2,328.00</t>
  </si>
  <si>
    <t>$3,301.00</t>
  </si>
  <si>
    <t> COS Adjustments</t>
  </si>
  <si>
    <t>$152.12</t>
  </si>
  <si>
    <t>$155.12</t>
  </si>
  <si>
    <t>Total Cost of Sales</t>
  </si>
  <si>
    <t>$4,211.12</t>
  </si>
  <si>
    <t>$6,480.12</t>
  </si>
  <si>
    <t>Gross Profit</t>
  </si>
  <si>
    <t>$7,650.98</t>
  </si>
  <si>
    <t>$11,116.89</t>
  </si>
  <si>
    <t>Expenses</t>
  </si>
  <si>
    <t> Selling Expenses</t>
  </si>
  <si>
    <t>$1,240.75</t>
  </si>
  <si>
    <t>$2,210.60</t>
  </si>
  <si>
    <t> Overhead Expenses</t>
  </si>
  <si>
    <t>$529.25</t>
  </si>
  <si>
    <t>$1,344.02</t>
  </si>
  <si>
    <t> Administrative Expenses</t>
  </si>
  <si>
    <t>$2,857.37</t>
  </si>
  <si>
    <t>$3,971.37</t>
  </si>
  <si>
    <t>$4,627.37</t>
  </si>
  <si>
    <t>$7,525.99</t>
  </si>
  <si>
    <t>Net Profit</t>
  </si>
  <si>
    <t>$3,023.61</t>
  </si>
  <si>
    <t>$3,590.90</t>
  </si>
  <si>
    <t>Sales Report</t>
  </si>
  <si>
    <t>CASH FLOW REPORT</t>
  </si>
  <si>
    <t>FY2016</t>
  </si>
  <si>
    <t>FY2017</t>
  </si>
  <si>
    <t>Variance</t>
  </si>
  <si>
    <t>% Variance</t>
  </si>
  <si>
    <t>FY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</si>
</sst>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$-409]#,##0.00"/>
    <numFmt numFmtId="165" formatCode="[$$-409]#,##0"/>
    <numFmt numFmtId="166" formatCode="0.0%"/>
  </numFmts>
  <fonts count="25">
    <font>
      <sz val="10"/>
      <color rgb="FF000000"/>
      <name val="Arial"/>
    </font>
    <font>
      <b/>
      <sz val="10"/>
      <color rgb="FF5B2664"/>
      <name val="Arial"/>
      <family val="2"/>
    </font>
    <font>
      <sz val="10"/>
      <color rgb="FF000000"/>
      <name val="Arial"/>
      <family val="2"/>
    </font>
    <font>
      <sz val="24"/>
      <color rgb="FF000000"/>
      <name val="Arial"/>
      <family val="2"/>
    </font>
    <font>
      <sz val="10"/>
      <color rgb="FF262140"/>
      <name val="Microsoft Sans Serif"/>
      <family val="2"/>
    </font>
    <font>
      <sz val="12"/>
      <color rgb="FF000000"/>
      <name val="Arial"/>
      <family val="2"/>
    </font>
    <font>
      <b/>
      <sz val="12"/>
      <color rgb="FF5B2664"/>
      <name val="Arial"/>
      <family val="2"/>
    </font>
    <font>
      <sz val="10"/>
      <color rgb="FF000000"/>
      <name val="Arial"/>
    </font>
    <font>
      <sz val="28"/>
      <color rgb="FF000000"/>
      <name val="Avenir Next Regular"/>
    </font>
    <font>
      <sz val="10"/>
      <color rgb="FF000000"/>
      <name val="Avenir Next Regular"/>
    </font>
    <font>
      <b/>
      <sz val="12"/>
      <color rgb="FF000000"/>
      <name val="Avenir Next Regular"/>
    </font>
    <font>
      <b/>
      <sz val="11"/>
      <color rgb="FF000000"/>
      <name val="Avenir Next Regular"/>
    </font>
    <font>
      <sz val="11"/>
      <color rgb="FF000000"/>
      <name val="Avenir Next Regular"/>
    </font>
    <font>
      <b/>
      <sz val="10"/>
      <color rgb="FF000000"/>
      <name val="Avenir Next Regular"/>
    </font>
    <font>
      <sz val="12"/>
      <color rgb="FF000000"/>
      <name val="Avenir Next Regular"/>
    </font>
    <font>
      <sz val="12"/>
      <color rgb="FF5B2664"/>
      <name val="Avenir Next Regular"/>
    </font>
    <font>
      <sz val="10"/>
      <color rgb="FF5B2664"/>
      <name val="Avenir Next Regular"/>
    </font>
    <font>
      <b/>
      <sz val="11"/>
      <color theme="0" tint="-0.499984740745262"/>
      <name val="Avenir Next Regular"/>
    </font>
    <font>
      <sz val="10"/>
      <color rgb="FF4E4484"/>
      <name val="Avenir Next Regular"/>
    </font>
    <font>
      <b/>
      <sz val="10"/>
      <color rgb="FF4E4484"/>
      <name val="Avenir Next Regular"/>
    </font>
    <font>
      <b/>
      <sz val="10"/>
      <color rgb="FF551E5F"/>
      <name val="Avenir Next Regular"/>
    </font>
    <font>
      <b/>
      <sz val="10"/>
      <color rgb="FFCD5C5C"/>
      <name val="Avenir Next Regular"/>
    </font>
    <font>
      <sz val="12"/>
      <color rgb="FF551E5F"/>
      <name val="Avenir Next Regular"/>
    </font>
    <font>
      <sz val="12"/>
      <color rgb="FF4E4484"/>
      <name val="Avenir Next Regular"/>
    </font>
    <font>
      <sz val="12"/>
      <color rgb="FFCD5C5C"/>
      <name val="Avenir Next Regular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F1F1F1"/>
      </patternFill>
    </fill>
    <fill>
      <patternFill patternType="solid">
        <fgColor rgb="FFF1F1F1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69">
    <xf numFmtId="0" fontId="0" fillId="0" borderId="0" xfId="0"/>
    <xf numFmtId="0" fontId="2" fillId="3" borderId="0" xfId="0" applyFont="1" applyFill="1" applyAlignment="1"/>
    <xf numFmtId="0" fontId="3" fillId="3" borderId="0" xfId="0" applyFont="1" applyFill="1" applyAlignment="1">
      <alignment vertical="center"/>
    </xf>
    <xf numFmtId="0" fontId="9" fillId="0" borderId="0" xfId="0" applyFont="1"/>
    <xf numFmtId="0" fontId="12" fillId="0" borderId="0" xfId="0" applyFont="1" applyAlignment="1">
      <alignment horizontal="right"/>
    </xf>
    <xf numFmtId="39" fontId="9" fillId="2" borderId="0" xfId="0" applyNumberFormat="1" applyFont="1" applyFill="1" applyAlignment="1">
      <alignment vertical="top" wrapText="1"/>
    </xf>
    <xf numFmtId="49" fontId="13" fillId="2" borderId="2" xfId="0" applyNumberFormat="1" applyFont="1" applyFill="1" applyBorder="1" applyAlignment="1">
      <alignment vertical="top"/>
    </xf>
    <xf numFmtId="49" fontId="9" fillId="2" borderId="0" xfId="0" applyNumberFormat="1" applyFont="1" applyFill="1" applyAlignment="1">
      <alignment vertical="top"/>
    </xf>
    <xf numFmtId="49" fontId="13" fillId="2" borderId="3" xfId="0" applyNumberFormat="1" applyFont="1" applyFill="1" applyBorder="1" applyAlignment="1">
      <alignment vertical="top"/>
    </xf>
    <xf numFmtId="49" fontId="12" fillId="2" borderId="0" xfId="0" applyNumberFormat="1" applyFont="1" applyFill="1" applyAlignment="1">
      <alignment horizontal="center" vertical="center" wrapText="1"/>
    </xf>
    <xf numFmtId="49" fontId="15" fillId="3" borderId="2" xfId="0" applyNumberFormat="1" applyFont="1" applyFill="1" applyBorder="1" applyAlignment="1">
      <alignment vertical="top"/>
    </xf>
    <xf numFmtId="164" fontId="16" fillId="3" borderId="2" xfId="0" applyNumberFormat="1" applyFont="1" applyFill="1" applyBorder="1" applyAlignment="1">
      <alignment vertical="top" wrapText="1"/>
    </xf>
    <xf numFmtId="0" fontId="12" fillId="0" borderId="0" xfId="0" applyFont="1" applyAlignment="1">
      <alignment horizontal="center" vertical="center"/>
    </xf>
    <xf numFmtId="0" fontId="8" fillId="0" borderId="0" xfId="0" applyFont="1" applyFill="1" applyAlignment="1">
      <alignment vertical="center"/>
    </xf>
    <xf numFmtId="0" fontId="8" fillId="0" borderId="0" xfId="0" applyFont="1" applyFill="1" applyAlignment="1"/>
    <xf numFmtId="165" fontId="9" fillId="2" borderId="0" xfId="0" applyNumberFormat="1" applyFont="1" applyFill="1" applyAlignment="1">
      <alignment vertical="top" wrapText="1"/>
    </xf>
    <xf numFmtId="165" fontId="13" fillId="2" borderId="2" xfId="0" applyNumberFormat="1" applyFont="1" applyFill="1" applyBorder="1" applyAlignment="1">
      <alignment vertical="top" wrapText="1"/>
    </xf>
    <xf numFmtId="165" fontId="9" fillId="0" borderId="0" xfId="0" applyNumberFormat="1" applyFont="1"/>
    <xf numFmtId="165" fontId="13" fillId="2" borderId="3" xfId="0" applyNumberFormat="1" applyFont="1" applyFill="1" applyBorder="1" applyAlignment="1">
      <alignment vertical="top" wrapText="1"/>
    </xf>
    <xf numFmtId="165" fontId="11" fillId="2" borderId="0" xfId="0" applyNumberFormat="1" applyFont="1" applyFill="1" applyAlignment="1">
      <alignment horizontal="right" vertical="top" wrapText="1"/>
    </xf>
    <xf numFmtId="49" fontId="10" fillId="2" borderId="0" xfId="0" applyNumberFormat="1" applyFont="1" applyFill="1" applyAlignment="1">
      <alignment horizontal="left" vertical="top"/>
    </xf>
    <xf numFmtId="166" fontId="9" fillId="0" borderId="0" xfId="1" applyNumberFormat="1" applyFont="1"/>
    <xf numFmtId="49" fontId="9" fillId="2" borderId="0" xfId="0" applyNumberFormat="1" applyFont="1" applyFill="1" applyAlignment="1">
      <alignment horizontal="left" vertical="top" indent="1"/>
    </xf>
    <xf numFmtId="166" fontId="11" fillId="2" borderId="0" xfId="1" applyNumberFormat="1" applyFont="1" applyFill="1" applyAlignment="1">
      <alignment horizontal="right" vertical="top" wrapText="1"/>
    </xf>
    <xf numFmtId="166" fontId="13" fillId="2" borderId="2" xfId="1" applyNumberFormat="1" applyFont="1" applyFill="1" applyBorder="1" applyAlignment="1">
      <alignment vertical="top" wrapText="1"/>
    </xf>
    <xf numFmtId="0" fontId="17" fillId="0" borderId="0" xfId="0" applyFont="1"/>
    <xf numFmtId="164" fontId="16" fillId="5" borderId="2" xfId="0" applyNumberFormat="1" applyFont="1" applyFill="1" applyBorder="1" applyAlignment="1">
      <alignment vertical="top" wrapText="1"/>
    </xf>
    <xf numFmtId="165" fontId="9" fillId="5" borderId="0" xfId="0" applyNumberFormat="1" applyFont="1" applyFill="1" applyAlignment="1">
      <alignment vertical="top" wrapText="1"/>
    </xf>
    <xf numFmtId="165" fontId="13" fillId="5" borderId="2" xfId="0" applyNumberFormat="1" applyFont="1" applyFill="1" applyBorder="1" applyAlignment="1">
      <alignment vertical="top" wrapText="1"/>
    </xf>
    <xf numFmtId="165" fontId="9" fillId="5" borderId="0" xfId="0" applyNumberFormat="1" applyFont="1" applyFill="1"/>
    <xf numFmtId="49" fontId="15" fillId="5" borderId="2" xfId="0" applyNumberFormat="1" applyFont="1" applyFill="1" applyBorder="1" applyAlignment="1">
      <alignment vertical="top"/>
    </xf>
    <xf numFmtId="165" fontId="13" fillId="5" borderId="3" xfId="0" applyNumberFormat="1" applyFont="1" applyFill="1" applyBorder="1" applyAlignment="1">
      <alignment vertical="top" wrapText="1"/>
    </xf>
    <xf numFmtId="165" fontId="11" fillId="5" borderId="0" xfId="0" applyNumberFormat="1" applyFont="1" applyFill="1" applyAlignment="1">
      <alignment horizontal="right" vertical="top" wrapText="1"/>
    </xf>
    <xf numFmtId="0" fontId="9" fillId="0" borderId="0" xfId="0" applyFont="1" applyFill="1" applyAlignment="1"/>
    <xf numFmtId="0" fontId="14" fillId="0" borderId="0" xfId="0" applyFont="1" applyFill="1" applyAlignment="1">
      <alignment vertical="center"/>
    </xf>
    <xf numFmtId="0" fontId="14" fillId="0" borderId="0" xfId="0" applyFont="1" applyFill="1" applyAlignment="1"/>
    <xf numFmtId="0" fontId="18" fillId="0" borderId="0" xfId="0" applyFont="1" applyBorder="1" applyAlignment="1">
      <alignment vertical="top"/>
    </xf>
    <xf numFmtId="164" fontId="18" fillId="0" borderId="0" xfId="0" applyNumberFormat="1" applyFont="1" applyBorder="1" applyAlignment="1">
      <alignment vertical="top"/>
    </xf>
    <xf numFmtId="0" fontId="13" fillId="4" borderId="0" xfId="0" applyFont="1" applyFill="1" applyBorder="1" applyAlignment="1">
      <alignment vertical="center" wrapText="1"/>
    </xf>
    <xf numFmtId="164" fontId="13" fillId="4" borderId="0" xfId="0" applyNumberFormat="1" applyFont="1" applyFill="1" applyBorder="1" applyAlignment="1">
      <alignment vertical="center" wrapText="1"/>
    </xf>
    <xf numFmtId="0" fontId="19" fillId="0" borderId="0" xfId="0" applyFont="1" applyBorder="1" applyAlignment="1">
      <alignment vertical="top"/>
    </xf>
    <xf numFmtId="0" fontId="9" fillId="0" borderId="0" xfId="0" applyFont="1" applyBorder="1" applyAlignment="1">
      <alignment vertical="center" wrapText="1"/>
    </xf>
    <xf numFmtId="164" fontId="9" fillId="0" borderId="0" xfId="0" applyNumberFormat="1" applyFont="1" applyBorder="1" applyAlignment="1">
      <alignment vertical="center" wrapText="1"/>
    </xf>
    <xf numFmtId="0" fontId="20" fillId="4" borderId="0" xfId="0" applyFont="1" applyFill="1" applyBorder="1" applyAlignment="1">
      <alignment vertical="center" wrapText="1"/>
    </xf>
    <xf numFmtId="164" fontId="20" fillId="4" borderId="0" xfId="0" applyNumberFormat="1" applyFont="1" applyFill="1" applyBorder="1" applyAlignment="1">
      <alignment vertical="center" wrapText="1"/>
    </xf>
    <xf numFmtId="0" fontId="21" fillId="4" borderId="0" xfId="0" applyFont="1" applyFill="1" applyBorder="1" applyAlignment="1">
      <alignment vertical="center" wrapText="1"/>
    </xf>
    <xf numFmtId="164" fontId="21" fillId="4" borderId="0" xfId="0" applyNumberFormat="1" applyFont="1" applyFill="1" applyBorder="1" applyAlignment="1">
      <alignment vertical="center" wrapText="1"/>
    </xf>
    <xf numFmtId="0" fontId="9" fillId="0" borderId="0" xfId="0" applyFont="1" applyBorder="1"/>
    <xf numFmtId="164" fontId="9" fillId="4" borderId="0" xfId="0" applyNumberFormat="1" applyFont="1" applyFill="1" applyBorder="1" applyAlignment="1">
      <alignment vertical="center" wrapText="1"/>
    </xf>
    <xf numFmtId="164" fontId="21" fillId="4" borderId="0" xfId="0" applyNumberFormat="1" applyFont="1" applyFill="1" applyBorder="1" applyAlignment="1">
      <alignment horizontal="right" vertical="center" wrapText="1"/>
    </xf>
    <xf numFmtId="164" fontId="20" fillId="4" borderId="0" xfId="0" applyNumberFormat="1" applyFont="1" applyFill="1" applyBorder="1" applyAlignment="1">
      <alignment horizontal="right" vertical="center" wrapText="1"/>
    </xf>
    <xf numFmtId="0" fontId="9" fillId="0" borderId="1" xfId="0" applyFont="1" applyBorder="1" applyAlignment="1">
      <alignment vertical="center" wrapText="1"/>
    </xf>
    <xf numFmtId="0" fontId="9" fillId="0" borderId="0" xfId="0" applyFont="1" applyAlignment="1">
      <alignment vertical="center" wrapText="1"/>
    </xf>
    <xf numFmtId="0" fontId="18" fillId="0" borderId="0" xfId="0" applyFont="1" applyAlignment="1">
      <alignment vertical="top"/>
    </xf>
    <xf numFmtId="0" fontId="22" fillId="4" borderId="0" xfId="0" applyFont="1" applyFill="1" applyBorder="1" applyAlignment="1">
      <alignment vertical="center" wrapText="1"/>
    </xf>
    <xf numFmtId="164" fontId="22" fillId="4" borderId="0" xfId="0" applyNumberFormat="1" applyFont="1" applyFill="1" applyBorder="1" applyAlignment="1">
      <alignment vertical="center" wrapText="1"/>
    </xf>
    <xf numFmtId="0" fontId="23" fillId="0" borderId="0" xfId="0" applyFont="1" applyBorder="1" applyAlignment="1">
      <alignment vertical="top"/>
    </xf>
    <xf numFmtId="0" fontId="24" fillId="4" borderId="0" xfId="0" applyFont="1" applyFill="1" applyBorder="1" applyAlignment="1">
      <alignment horizontal="left" vertical="center" wrapText="1"/>
    </xf>
    <xf numFmtId="164" fontId="24" fillId="4" borderId="0" xfId="0" applyNumberFormat="1" applyFont="1" applyFill="1" applyBorder="1" applyAlignment="1">
      <alignment horizontal="right" vertical="center" wrapText="1"/>
    </xf>
    <xf numFmtId="0" fontId="1" fillId="4" borderId="4" xfId="0" applyFont="1" applyFill="1" applyBorder="1" applyAlignment="1">
      <alignment vertical="top" wrapText="1"/>
    </xf>
    <xf numFmtId="0" fontId="1" fillId="4" borderId="4" xfId="0" applyFont="1" applyFill="1" applyBorder="1" applyAlignment="1">
      <alignment horizontal="right" vertical="top" wrapText="1"/>
    </xf>
    <xf numFmtId="0" fontId="2" fillId="0" borderId="4" xfId="0" applyFont="1" applyBorder="1" applyAlignment="1">
      <alignment vertical="top" wrapText="1"/>
    </xf>
    <xf numFmtId="0" fontId="2" fillId="0" borderId="4" xfId="0" applyFont="1" applyBorder="1" applyAlignment="1">
      <alignment horizontal="right" vertical="top" wrapText="1"/>
    </xf>
    <xf numFmtId="0" fontId="0" fillId="0" borderId="4" xfId="0" applyBorder="1"/>
    <xf numFmtId="0" fontId="4" fillId="0" borderId="4" xfId="0" applyFont="1" applyBorder="1" applyAlignment="1">
      <alignment vertical="center"/>
    </xf>
    <xf numFmtId="0" fontId="5" fillId="0" borderId="4" xfId="0" applyFont="1" applyBorder="1"/>
    <xf numFmtId="0" fontId="6" fillId="4" borderId="4" xfId="0" applyFont="1" applyFill="1" applyBorder="1" applyAlignment="1">
      <alignment vertical="top" wrapText="1"/>
    </xf>
    <xf numFmtId="0" fontId="6" fillId="4" borderId="4" xfId="0" applyFont="1" applyFill="1" applyBorder="1" applyAlignment="1">
      <alignment horizontal="right" vertical="top" wrapText="1"/>
    </xf>
    <xf numFmtId="0" fontId="2" fillId="0" borderId="4" xfId="0" applyFont="1" applyBorder="1" applyAlignment="1">
      <alignment vertical="top" wrapText="1"/>
    </xf>
  </cellXfs>
  <cellStyles count="2">
    <cellStyle name="Normal" xfId="0" builtinId="0"/>
    <cellStyle name="Percent" xfId="1" builtinId="5"/>
  </cellStyles>
  <dxfs count="2">
    <dxf>
      <font>
        <color theme="6" tint="-0.24994659260841701"/>
      </font>
    </dxf>
    <dxf>
      <font>
        <color rgb="FF9C0006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0</xdr:row>
      <xdr:rowOff>139700</xdr:rowOff>
    </xdr:from>
    <xdr:to>
      <xdr:col>0</xdr:col>
      <xdr:colOff>2383824</xdr:colOff>
      <xdr:row>1</xdr:row>
      <xdr:rowOff>152400</xdr:rowOff>
    </xdr:to>
    <xdr:pic>
      <xdr:nvPicPr>
        <xdr:cNvPr id="2" name="image1_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 bwMode="auto">
        <a:xfrm>
          <a:off x="114300" y="139700"/>
          <a:ext cx="2269524" cy="5334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92363</xdr:colOff>
      <xdr:row>0</xdr:row>
      <xdr:rowOff>62344</xdr:rowOff>
    </xdr:from>
    <xdr:to>
      <xdr:col>0</xdr:col>
      <xdr:colOff>2174070</xdr:colOff>
      <xdr:row>0</xdr:row>
      <xdr:rowOff>498377</xdr:rowOff>
    </xdr:to>
    <xdr:pic>
      <xdr:nvPicPr>
        <xdr:cNvPr id="2" name="image1_0">
          <a:extLst>
            <a:ext uri="{FF2B5EF4-FFF2-40B4-BE49-F238E27FC236}">
              <a16:creationId xmlns:a16="http://schemas.microsoft.com/office/drawing/2014/main" id="{0A2A264B-3591-9D49-A5D6-51119FF0AD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 bwMode="auto">
        <a:xfrm>
          <a:off x="92363" y="62344"/>
          <a:ext cx="2081707" cy="43603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50799</xdr:rowOff>
    </xdr:from>
    <xdr:to>
      <xdr:col>5</xdr:col>
      <xdr:colOff>190500</xdr:colOff>
      <xdr:row>1</xdr:row>
      <xdr:rowOff>4232</xdr:rowOff>
    </xdr:to>
    <xdr:pic>
      <xdr:nvPicPr>
        <xdr:cNvPr id="8" name="image1_0">
          <a:extLst>
            <a:ext uri="{FF2B5EF4-FFF2-40B4-BE49-F238E27FC236}">
              <a16:creationId xmlns:a16="http://schemas.microsoft.com/office/drawing/2014/main" id="{97B4722A-029A-0A4C-9903-660A3AA7AA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 bwMode="auto">
        <a:xfrm>
          <a:off x="3302000" y="50799"/>
          <a:ext cx="1143000" cy="3344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  <a:noFill/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25400" cap="flat">
          <a:solidFill>
            <a:srgbClr val="000000"/>
          </a:solidFill>
          <a:prstDash val="solid"/>
          <a:round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9"/>
  <sheetViews>
    <sheetView showGridLines="0" workbookViewId="0">
      <selection activeCell="E29" sqref="E29"/>
    </sheetView>
  </sheetViews>
  <sheetFormatPr defaultColWidth="8.85546875" defaultRowHeight="12.75"/>
  <cols>
    <col min="1" max="1" width="59.85546875" style="3" customWidth="1"/>
    <col min="2" max="2" width="21.5703125" style="3" customWidth="1"/>
    <col min="3" max="4" width="21.140625" style="3" customWidth="1"/>
    <col min="5" max="5" width="16.140625" style="3" customWidth="1"/>
    <col min="6" max="6" width="22.7109375" style="3" customWidth="1"/>
    <col min="7" max="7" width="13.42578125" style="3" customWidth="1"/>
    <col min="8" max="8" width="14.140625" style="3" customWidth="1"/>
    <col min="9" max="16384" width="8.85546875" style="3"/>
  </cols>
  <sheetData>
    <row r="1" spans="1:8" ht="41.1" customHeight="1">
      <c r="A1" s="13"/>
      <c r="B1" s="14"/>
      <c r="C1" s="14"/>
    </row>
    <row r="3" spans="1:8" ht="14.25">
      <c r="B3" s="4"/>
      <c r="C3" s="4"/>
    </row>
    <row r="4" spans="1:8" ht="16.5" customHeight="1">
      <c r="A4" s="25" t="s">
        <v>100</v>
      </c>
      <c r="B4" s="12" t="s">
        <v>102</v>
      </c>
      <c r="C4" s="9" t="s">
        <v>101</v>
      </c>
      <c r="D4" s="12" t="s">
        <v>103</v>
      </c>
      <c r="E4" s="12" t="s">
        <v>104</v>
      </c>
    </row>
    <row r="5" spans="1:8" ht="16.5" customHeight="1">
      <c r="A5" s="10" t="s">
        <v>1</v>
      </c>
      <c r="B5" s="26"/>
      <c r="C5" s="11"/>
      <c r="D5" s="11"/>
      <c r="E5" s="11"/>
    </row>
    <row r="6" spans="1:8" ht="16.5" customHeight="1">
      <c r="A6" s="22" t="s">
        <v>2</v>
      </c>
      <c r="B6" s="27">
        <v>9026721</v>
      </c>
      <c r="C6" s="15">
        <v>7356244</v>
      </c>
      <c r="D6" s="17">
        <f t="shared" ref="D6:D12" si="0">B6-C6</f>
        <v>1670477</v>
      </c>
      <c r="E6" s="21">
        <f t="shared" ref="E6:E12" si="1">IF(C6&lt;&gt;0,D6/C6,0)</f>
        <v>0.22708287000811828</v>
      </c>
      <c r="H6" s="5"/>
    </row>
    <row r="7" spans="1:8" ht="16.5" customHeight="1">
      <c r="A7" s="22" t="s">
        <v>3</v>
      </c>
      <c r="B7" s="27">
        <v>41931</v>
      </c>
      <c r="C7" s="15">
        <v>-21345</v>
      </c>
      <c r="D7" s="17">
        <f t="shared" si="0"/>
        <v>63276</v>
      </c>
      <c r="E7" s="21">
        <f t="shared" si="1"/>
        <v>-2.9644413211524947</v>
      </c>
      <c r="H7" s="5"/>
    </row>
    <row r="8" spans="1:8" ht="16.5" customHeight="1">
      <c r="A8" s="22" t="s">
        <v>4</v>
      </c>
      <c r="B8" s="27">
        <v>-3140992</v>
      </c>
      <c r="C8" s="15">
        <v>1246232</v>
      </c>
      <c r="D8" s="17">
        <f t="shared" si="0"/>
        <v>-4387224</v>
      </c>
      <c r="E8" s="21">
        <f t="shared" si="1"/>
        <v>-3.5203910668318579</v>
      </c>
      <c r="H8" s="5"/>
    </row>
    <row r="9" spans="1:8" ht="16.5" customHeight="1">
      <c r="A9" s="22" t="s">
        <v>5</v>
      </c>
      <c r="B9" s="27">
        <v>-2441694</v>
      </c>
      <c r="C9" s="15">
        <v>1428910</v>
      </c>
      <c r="D9" s="17">
        <f t="shared" si="0"/>
        <v>-3870604</v>
      </c>
      <c r="E9" s="21">
        <f t="shared" si="1"/>
        <v>-2.7087808189459097</v>
      </c>
      <c r="H9" s="5"/>
    </row>
    <row r="10" spans="1:8" ht="16.5" customHeight="1">
      <c r="A10" s="22" t="s">
        <v>6</v>
      </c>
      <c r="B10" s="27">
        <v>690401</v>
      </c>
      <c r="C10" s="15">
        <v>-210421</v>
      </c>
      <c r="D10" s="17">
        <f t="shared" si="0"/>
        <v>900822</v>
      </c>
      <c r="E10" s="21">
        <f t="shared" si="1"/>
        <v>-4.2810460933081771</v>
      </c>
      <c r="H10" s="5"/>
    </row>
    <row r="11" spans="1:8" ht="16.5" customHeight="1">
      <c r="A11" s="22" t="s">
        <v>7</v>
      </c>
      <c r="B11" s="27">
        <v>6007011</v>
      </c>
      <c r="C11" s="15">
        <v>2294011</v>
      </c>
      <c r="D11" s="17">
        <f t="shared" si="0"/>
        <v>3713000</v>
      </c>
      <c r="E11" s="21">
        <f t="shared" si="1"/>
        <v>1.6185624218889971</v>
      </c>
      <c r="H11" s="5"/>
    </row>
    <row r="12" spans="1:8" ht="16.5" customHeight="1">
      <c r="A12" s="6" t="s">
        <v>8</v>
      </c>
      <c r="B12" s="28">
        <f>SUM(B6:B11)</f>
        <v>10183378</v>
      </c>
      <c r="C12" s="16">
        <f>SUM(C6:C11)</f>
        <v>12093631</v>
      </c>
      <c r="D12" s="16">
        <f t="shared" si="0"/>
        <v>-1910253</v>
      </c>
      <c r="E12" s="24">
        <f t="shared" si="1"/>
        <v>-0.15795529068151656</v>
      </c>
      <c r="H12" s="5"/>
    </row>
    <row r="13" spans="1:8" ht="16.5" customHeight="1">
      <c r="B13" s="29"/>
      <c r="C13" s="17"/>
      <c r="H13" s="5"/>
    </row>
    <row r="14" spans="1:8" ht="16.5" customHeight="1">
      <c r="A14" s="10" t="s">
        <v>9</v>
      </c>
      <c r="B14" s="30"/>
      <c r="C14" s="10"/>
      <c r="D14" s="10"/>
      <c r="E14" s="10"/>
      <c r="H14" s="5"/>
    </row>
    <row r="15" spans="1:8" ht="16.5" customHeight="1">
      <c r="A15" s="22" t="s">
        <v>10</v>
      </c>
      <c r="B15" s="27">
        <v>-9167901</v>
      </c>
      <c r="C15" s="15">
        <v>-12953941</v>
      </c>
      <c r="D15" s="17">
        <f>B15-C15</f>
        <v>3786040</v>
      </c>
      <c r="E15" s="21">
        <f>IF(C15&lt;&gt;0,D15/C15,0)</f>
        <v>-0.29226935648386848</v>
      </c>
      <c r="H15" s="5"/>
    </row>
    <row r="16" spans="1:8" ht="16.5" customHeight="1">
      <c r="A16" s="22" t="s">
        <v>11</v>
      </c>
      <c r="B16" s="27">
        <v>0</v>
      </c>
      <c r="C16" s="15">
        <v>0</v>
      </c>
      <c r="D16" s="17">
        <f>B16-C16</f>
        <v>0</v>
      </c>
      <c r="E16" s="21">
        <f>IF(C16&lt;&gt;0,D16/C16,0)</f>
        <v>0</v>
      </c>
    </row>
    <row r="17" spans="1:5" ht="16.5" customHeight="1">
      <c r="A17" s="22" t="s">
        <v>12</v>
      </c>
      <c r="B17" s="27">
        <v>725024</v>
      </c>
      <c r="C17" s="15">
        <v>235721</v>
      </c>
      <c r="D17" s="17">
        <f>B17-C17</f>
        <v>489303</v>
      </c>
      <c r="E17" s="21">
        <f>IF(C17&lt;&gt;0,D17/C17,0)</f>
        <v>2.0757717810462371</v>
      </c>
    </row>
    <row r="18" spans="1:5" ht="16.5" customHeight="1">
      <c r="A18" s="6" t="s">
        <v>13</v>
      </c>
      <c r="B18" s="28">
        <f>SUM(B15:B17)</f>
        <v>-8442877</v>
      </c>
      <c r="C18" s="16">
        <f>SUM(C15:C17)</f>
        <v>-12718220</v>
      </c>
      <c r="D18" s="16">
        <f>B18-C18</f>
        <v>4275343</v>
      </c>
      <c r="E18" s="24">
        <f>IF(C18&lt;&gt;0,D18/C18,0)</f>
        <v>-0.33615891217481692</v>
      </c>
    </row>
    <row r="19" spans="1:5" ht="16.5" customHeight="1">
      <c r="B19" s="29"/>
      <c r="C19" s="17"/>
    </row>
    <row r="20" spans="1:5" ht="16.5" customHeight="1">
      <c r="A20" s="10" t="s">
        <v>14</v>
      </c>
      <c r="B20" s="30"/>
      <c r="C20" s="10"/>
      <c r="D20" s="10"/>
      <c r="E20" s="10"/>
    </row>
    <row r="21" spans="1:5" ht="16.5" customHeight="1">
      <c r="A21" s="22" t="s">
        <v>15</v>
      </c>
      <c r="B21" s="27">
        <v>-7119999</v>
      </c>
      <c r="C21" s="15">
        <v>-4217910</v>
      </c>
      <c r="D21" s="17">
        <f t="shared" ref="D21:D27" si="2">B21-C21</f>
        <v>-2902089</v>
      </c>
      <c r="E21" s="21">
        <f t="shared" ref="E21:E27" si="3">IF(C21&lt;&gt;0,D21/C21,0)</f>
        <v>0.68803957410186567</v>
      </c>
    </row>
    <row r="22" spans="1:5" ht="16.5" customHeight="1">
      <c r="A22" s="22" t="s">
        <v>16</v>
      </c>
      <c r="B22" s="27">
        <v>-4785991</v>
      </c>
      <c r="C22" s="15">
        <v>-7971904</v>
      </c>
      <c r="D22" s="17">
        <f t="shared" si="2"/>
        <v>3185913</v>
      </c>
      <c r="E22" s="21">
        <f t="shared" si="3"/>
        <v>-0.39964267005724102</v>
      </c>
    </row>
    <row r="23" spans="1:5" ht="16.5" customHeight="1">
      <c r="A23" s="22" t="s">
        <v>17</v>
      </c>
      <c r="B23" s="27">
        <v>-2072318</v>
      </c>
      <c r="C23" s="15">
        <v>-1930831</v>
      </c>
      <c r="D23" s="17">
        <f t="shared" si="2"/>
        <v>-141487</v>
      </c>
      <c r="E23" s="21">
        <f t="shared" si="3"/>
        <v>7.3277775216992067E-2</v>
      </c>
    </row>
    <row r="24" spans="1:5" ht="16.5" customHeight="1">
      <c r="A24" s="22" t="s">
        <v>18</v>
      </c>
      <c r="B24" s="27">
        <v>985521</v>
      </c>
      <c r="C24" s="15">
        <v>267000</v>
      </c>
      <c r="D24" s="17">
        <f t="shared" si="2"/>
        <v>718521</v>
      </c>
      <c r="E24" s="21">
        <f t="shared" si="3"/>
        <v>2.6910898876404494</v>
      </c>
    </row>
    <row r="25" spans="1:5" ht="16.5" customHeight="1">
      <c r="A25" s="6" t="s">
        <v>19</v>
      </c>
      <c r="B25" s="28">
        <f>SUM(B21:B24)</f>
        <v>-12992787</v>
      </c>
      <c r="C25" s="16">
        <f>SUM(C21:C24)</f>
        <v>-13853645</v>
      </c>
      <c r="D25" s="16">
        <f t="shared" si="2"/>
        <v>860858</v>
      </c>
      <c r="E25" s="24">
        <f t="shared" si="3"/>
        <v>-6.2139458604576626E-2</v>
      </c>
    </row>
    <row r="26" spans="1:5" ht="16.5" customHeight="1">
      <c r="A26" s="7" t="s">
        <v>20</v>
      </c>
      <c r="B26" s="27">
        <v>591692</v>
      </c>
      <c r="C26" s="15">
        <v>-583892</v>
      </c>
      <c r="D26" s="17">
        <f t="shared" si="2"/>
        <v>1175584</v>
      </c>
      <c r="E26" s="21">
        <f t="shared" si="3"/>
        <v>-2.0133586348160275</v>
      </c>
    </row>
    <row r="27" spans="1:5" ht="16.5" customHeight="1" thickBot="1">
      <c r="A27" s="8" t="s">
        <v>21</v>
      </c>
      <c r="B27" s="31">
        <f>SUM(B6:B11,B15:B17,B21:B24,B26)</f>
        <v>-10660594</v>
      </c>
      <c r="C27" s="18">
        <f>SUM(C6:C11,C15:C17,C21:C24,C26)</f>
        <v>-15062126</v>
      </c>
      <c r="D27" s="16">
        <f t="shared" si="2"/>
        <v>4401532</v>
      </c>
      <c r="E27" s="24">
        <f t="shared" si="3"/>
        <v>-0.29222514803023159</v>
      </c>
    </row>
    <row r="28" spans="1:5" ht="16.5" customHeight="1">
      <c r="B28" s="29"/>
      <c r="C28" s="17"/>
    </row>
    <row r="29" spans="1:5" ht="16.5" customHeight="1">
      <c r="A29" s="20" t="s">
        <v>0</v>
      </c>
      <c r="B29" s="32">
        <v>18162823</v>
      </c>
      <c r="C29" s="19">
        <v>14237490</v>
      </c>
      <c r="D29" s="19">
        <f>B29-C29</f>
        <v>3925333</v>
      </c>
      <c r="E29" s="23">
        <f>IF(C29&lt;&gt;0,D29/C29,0)</f>
        <v>0.27570400400632417</v>
      </c>
    </row>
  </sheetData>
  <conditionalFormatting sqref="D6:E12 D15:E18 D21:E27 D29:E29">
    <cfRule type="cellIs" dxfId="1" priority="1" operator="lessThan">
      <formula>0</formula>
    </cfRule>
    <cfRule type="cellIs" dxfId="0" priority="2" operator="greaterThan">
      <formula>0</formula>
    </cfRule>
  </conditionalFormatting>
  <pageMargins left="1" right="1" top="1" bottom="1" header="0.5" footer="0.5"/>
  <pageSetup paperSize="9" orientation="portrait" useFirstPageNumber="1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62C15-D002-DA49-881C-124ECA913B07}">
  <dimension ref="A1:E35"/>
  <sheetViews>
    <sheetView tabSelected="1" zoomScale="110" zoomScaleNormal="110" workbookViewId="0">
      <selection activeCell="A2" sqref="A2:XFD2"/>
    </sheetView>
  </sheetViews>
  <sheetFormatPr defaultColWidth="10.85546875" defaultRowHeight="12.75"/>
  <cols>
    <col min="1" max="1" width="37" style="3" customWidth="1"/>
    <col min="2" max="2" width="22.5703125" style="3" customWidth="1"/>
    <col min="3" max="3" width="10.140625" style="3" customWidth="1"/>
    <col min="4" max="4" width="35.140625" style="3" customWidth="1"/>
    <col min="5" max="5" width="24.5703125" style="3" customWidth="1"/>
    <col min="6" max="6" width="13.140625" style="3" bestFit="1" customWidth="1"/>
    <col min="7" max="16384" width="10.85546875" style="3"/>
  </cols>
  <sheetData>
    <row r="1" spans="1:5" ht="45" customHeight="1">
      <c r="B1" s="33"/>
      <c r="C1" s="33"/>
      <c r="D1" s="33"/>
    </row>
    <row r="2" spans="1:5" ht="27.75" customHeight="1">
      <c r="A2" s="34" t="s">
        <v>22</v>
      </c>
      <c r="B2" s="33"/>
      <c r="C2" s="33"/>
      <c r="D2" s="33"/>
    </row>
    <row r="3" spans="1:5" ht="15">
      <c r="A3" s="35" t="s">
        <v>105</v>
      </c>
      <c r="C3" s="35"/>
    </row>
    <row r="5" spans="1:5" ht="15">
      <c r="A5" s="54" t="s">
        <v>23</v>
      </c>
      <c r="B5" s="55">
        <f>SUM(B12,B21,B28)</f>
        <v>6500800</v>
      </c>
      <c r="C5" s="56"/>
      <c r="D5" s="57" t="s">
        <v>24</v>
      </c>
      <c r="E5" s="58">
        <f>SUM(E13,E20,E27)</f>
        <v>6500800</v>
      </c>
    </row>
    <row r="6" spans="1:5">
      <c r="A6" s="36"/>
      <c r="B6" s="37"/>
      <c r="C6" s="36"/>
      <c r="D6" s="36"/>
      <c r="E6" s="37"/>
    </row>
    <row r="7" spans="1:5" ht="15" customHeight="1">
      <c r="A7" s="38" t="s">
        <v>25</v>
      </c>
      <c r="B7" s="39"/>
      <c r="C7" s="40"/>
      <c r="D7" s="38" t="s">
        <v>26</v>
      </c>
      <c r="E7" s="39"/>
    </row>
    <row r="8" spans="1:5" ht="15" customHeight="1">
      <c r="A8" s="41" t="s">
        <v>28</v>
      </c>
      <c r="B8" s="42">
        <v>45000</v>
      </c>
      <c r="C8" s="36"/>
      <c r="D8" s="41" t="s">
        <v>27</v>
      </c>
      <c r="E8" s="42">
        <v>2585600</v>
      </c>
    </row>
    <row r="9" spans="1:5" ht="15" customHeight="1">
      <c r="A9" s="41" t="s">
        <v>30</v>
      </c>
      <c r="B9" s="42">
        <v>45000</v>
      </c>
      <c r="C9" s="36"/>
      <c r="D9" s="41" t="s">
        <v>29</v>
      </c>
      <c r="E9" s="42">
        <v>56263</v>
      </c>
    </row>
    <row r="10" spans="1:5" ht="15" customHeight="1">
      <c r="A10" s="41" t="s">
        <v>32</v>
      </c>
      <c r="B10" s="42">
        <v>600</v>
      </c>
      <c r="C10" s="36"/>
      <c r="D10" s="41" t="s">
        <v>31</v>
      </c>
      <c r="E10" s="42">
        <v>216</v>
      </c>
    </row>
    <row r="11" spans="1:5" ht="15" customHeight="1">
      <c r="A11" s="41" t="s">
        <v>34</v>
      </c>
      <c r="B11" s="42">
        <v>10000</v>
      </c>
      <c r="C11" s="36"/>
      <c r="D11" s="41" t="s">
        <v>33</v>
      </c>
      <c r="E11" s="42">
        <v>3800</v>
      </c>
    </row>
    <row r="12" spans="1:5" ht="15" customHeight="1">
      <c r="A12" s="43" t="s">
        <v>36</v>
      </c>
      <c r="B12" s="44">
        <f>SUM(B8:B11)</f>
        <v>100600</v>
      </c>
      <c r="C12" s="36"/>
      <c r="D12" s="41" t="s">
        <v>35</v>
      </c>
      <c r="E12" s="42">
        <v>3000</v>
      </c>
    </row>
    <row r="13" spans="1:5" ht="15" customHeight="1">
      <c r="A13" s="36"/>
      <c r="B13" s="37"/>
      <c r="C13" s="36"/>
      <c r="D13" s="45" t="s">
        <v>36</v>
      </c>
      <c r="E13" s="46">
        <f>SUM(E8:E12)</f>
        <v>2648879</v>
      </c>
    </row>
    <row r="14" spans="1:5" ht="15" customHeight="1">
      <c r="A14" s="36"/>
      <c r="B14" s="37"/>
      <c r="C14" s="36"/>
      <c r="D14" s="36"/>
      <c r="E14" s="37"/>
    </row>
    <row r="15" spans="1:5" ht="15" customHeight="1">
      <c r="A15" s="38" t="s">
        <v>37</v>
      </c>
      <c r="B15" s="39"/>
      <c r="C15" s="40"/>
      <c r="D15" s="38" t="s">
        <v>38</v>
      </c>
      <c r="E15" s="39"/>
    </row>
    <row r="16" spans="1:5" ht="15" customHeight="1">
      <c r="A16" s="41" t="s">
        <v>39</v>
      </c>
      <c r="B16" s="42">
        <v>56200</v>
      </c>
      <c r="C16" s="36"/>
      <c r="D16" s="41" t="s">
        <v>40</v>
      </c>
      <c r="E16" s="42">
        <v>200</v>
      </c>
    </row>
    <row r="17" spans="1:5" ht="15" customHeight="1">
      <c r="A17" s="41" t="s">
        <v>41</v>
      </c>
      <c r="B17" s="42">
        <v>32400</v>
      </c>
      <c r="C17" s="36"/>
      <c r="D17" s="41" t="s">
        <v>42</v>
      </c>
      <c r="E17" s="42">
        <v>560</v>
      </c>
    </row>
    <row r="18" spans="1:5" ht="15" customHeight="1">
      <c r="A18" s="41" t="s">
        <v>43</v>
      </c>
      <c r="B18" s="42">
        <v>6300</v>
      </c>
      <c r="C18" s="36"/>
      <c r="D18" s="41" t="s">
        <v>44</v>
      </c>
      <c r="E18" s="42">
        <v>6203</v>
      </c>
    </row>
    <row r="19" spans="1:5" ht="15" customHeight="1">
      <c r="A19" s="41" t="s">
        <v>45</v>
      </c>
      <c r="B19" s="42">
        <v>6250000</v>
      </c>
      <c r="C19" s="36"/>
      <c r="D19" s="41" t="s">
        <v>46</v>
      </c>
      <c r="E19" s="42">
        <v>450</v>
      </c>
    </row>
    <row r="20" spans="1:5" ht="15" customHeight="1">
      <c r="A20" s="41" t="s">
        <v>34</v>
      </c>
      <c r="B20" s="42">
        <v>7000</v>
      </c>
      <c r="C20" s="36"/>
      <c r="D20" s="45" t="s">
        <v>36</v>
      </c>
      <c r="E20" s="46">
        <f>SUM(E16:E19)</f>
        <v>7413</v>
      </c>
    </row>
    <row r="21" spans="1:5" ht="15" customHeight="1">
      <c r="A21" s="43" t="s">
        <v>36</v>
      </c>
      <c r="B21" s="44">
        <f>SUM(B16:B20)</f>
        <v>6351900</v>
      </c>
      <c r="C21" s="36"/>
      <c r="D21" s="47"/>
      <c r="E21" s="42"/>
    </row>
    <row r="22" spans="1:5" ht="15" customHeight="1">
      <c r="A22" s="36"/>
      <c r="B22" s="37"/>
      <c r="C22" s="36"/>
      <c r="D22" s="38" t="s">
        <v>47</v>
      </c>
      <c r="E22" s="48"/>
    </row>
    <row r="23" spans="1:5" ht="15" customHeight="1">
      <c r="A23" s="38" t="s">
        <v>48</v>
      </c>
      <c r="B23" s="48"/>
      <c r="C23" s="36"/>
      <c r="D23" s="36"/>
      <c r="E23" s="42"/>
    </row>
    <row r="24" spans="1:5" ht="15" customHeight="1">
      <c r="A24" s="36"/>
      <c r="B24" s="37"/>
      <c r="C24" s="36"/>
      <c r="D24" s="41" t="s">
        <v>49</v>
      </c>
      <c r="E24" s="42">
        <v>16300</v>
      </c>
    </row>
    <row r="25" spans="1:5" ht="15" customHeight="1">
      <c r="A25" s="41" t="s">
        <v>50</v>
      </c>
      <c r="B25" s="42">
        <v>12500</v>
      </c>
      <c r="C25" s="36"/>
      <c r="D25" s="41" t="s">
        <v>51</v>
      </c>
      <c r="E25" s="42">
        <v>8500</v>
      </c>
    </row>
    <row r="26" spans="1:5" ht="15" customHeight="1">
      <c r="A26" s="41" t="s">
        <v>52</v>
      </c>
      <c r="B26" s="42">
        <v>32600</v>
      </c>
      <c r="C26" s="36"/>
      <c r="D26" s="41" t="s">
        <v>53</v>
      </c>
      <c r="E26" s="42">
        <v>3819708</v>
      </c>
    </row>
    <row r="27" spans="1:5" ht="15" customHeight="1">
      <c r="A27" s="41" t="s">
        <v>54</v>
      </c>
      <c r="B27" s="42">
        <v>3200</v>
      </c>
      <c r="C27" s="36"/>
      <c r="D27" s="45" t="s">
        <v>36</v>
      </c>
      <c r="E27" s="49">
        <f>SUM(E24:E26)</f>
        <v>3844508</v>
      </c>
    </row>
    <row r="28" spans="1:5" ht="15" customHeight="1">
      <c r="A28" s="43" t="s">
        <v>36</v>
      </c>
      <c r="B28" s="50">
        <f>SUM(B25:B27)</f>
        <v>48300</v>
      </c>
      <c r="C28" s="36"/>
      <c r="D28" s="47"/>
      <c r="E28" s="47"/>
    </row>
    <row r="29" spans="1:5" ht="15" customHeight="1">
      <c r="A29" s="41"/>
      <c r="B29" s="41"/>
      <c r="C29" s="36"/>
      <c r="D29" s="41"/>
      <c r="E29" s="47"/>
    </row>
    <row r="30" spans="1:5" ht="15" customHeight="1">
      <c r="A30" s="51"/>
      <c r="B30" s="52"/>
      <c r="C30" s="53"/>
      <c r="D30" s="52"/>
    </row>
    <row r="31" spans="1:5" ht="15" customHeight="1">
      <c r="A31" s="51"/>
      <c r="B31" s="52"/>
      <c r="C31" s="53"/>
      <c r="D31" s="52"/>
    </row>
    <row r="32" spans="1:5">
      <c r="A32" s="51"/>
      <c r="B32" s="52"/>
      <c r="C32" s="53"/>
      <c r="D32" s="52"/>
    </row>
    <row r="33" spans="1:4">
      <c r="A33" s="51"/>
      <c r="B33" s="52"/>
      <c r="C33" s="53"/>
      <c r="D33" s="52"/>
    </row>
    <row r="34" spans="1:4">
      <c r="A34" s="51"/>
      <c r="B34" s="52"/>
      <c r="C34" s="53"/>
      <c r="D34" s="52"/>
    </row>
    <row r="35" spans="1:4">
      <c r="A35" s="51"/>
      <c r="B35" s="52"/>
      <c r="C35" s="53"/>
      <c r="D35" s="5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6C52C3-A8E3-2542-AFEA-FCD3C6DCAF95}">
  <dimension ref="A1:F24"/>
  <sheetViews>
    <sheetView workbookViewId="0">
      <selection activeCell="G14" sqref="G14"/>
    </sheetView>
  </sheetViews>
  <sheetFormatPr defaultColWidth="11.42578125" defaultRowHeight="12.75"/>
  <cols>
    <col min="1" max="3" width="30.140625" customWidth="1"/>
    <col min="5" max="5" width="12.42578125" customWidth="1"/>
  </cols>
  <sheetData>
    <row r="1" spans="1:6" ht="30">
      <c r="A1" s="2" t="s">
        <v>99</v>
      </c>
      <c r="B1" s="1"/>
      <c r="C1" s="1"/>
      <c r="D1" s="1"/>
      <c r="E1" s="1"/>
      <c r="F1" s="1"/>
    </row>
    <row r="3" spans="1:6" ht="18.75" customHeight="1">
      <c r="A3" s="59" t="s">
        <v>55</v>
      </c>
      <c r="B3" s="60" t="s">
        <v>56</v>
      </c>
      <c r="C3" s="60" t="s">
        <v>57</v>
      </c>
    </row>
    <row r="4" spans="1:6" ht="18.75" customHeight="1">
      <c r="A4" s="61" t="s">
        <v>58</v>
      </c>
      <c r="B4" s="62" t="s">
        <v>59</v>
      </c>
      <c r="C4" s="62" t="s">
        <v>60</v>
      </c>
    </row>
    <row r="5" spans="1:6" ht="18.75" customHeight="1">
      <c r="A5" s="61" t="s">
        <v>61</v>
      </c>
      <c r="B5" s="62" t="s">
        <v>62</v>
      </c>
      <c r="C5" s="62" t="s">
        <v>63</v>
      </c>
    </row>
    <row r="6" spans="1:6" ht="18.75" customHeight="1">
      <c r="A6" s="68" t="s">
        <v>64</v>
      </c>
      <c r="B6" s="62" t="s">
        <v>65</v>
      </c>
      <c r="C6" s="62" t="s">
        <v>66</v>
      </c>
    </row>
    <row r="7" spans="1:6" ht="18.75" customHeight="1">
      <c r="A7" s="68"/>
      <c r="B7" s="62">
        <v>0</v>
      </c>
      <c r="C7" s="62"/>
    </row>
    <row r="8" spans="1:6" ht="18.75" customHeight="1">
      <c r="A8" s="59" t="s">
        <v>67</v>
      </c>
      <c r="B8" s="60" t="s">
        <v>68</v>
      </c>
      <c r="C8" s="60" t="s">
        <v>69</v>
      </c>
    </row>
    <row r="9" spans="1:6" ht="18.75" customHeight="1">
      <c r="A9" s="63"/>
      <c r="B9" s="63"/>
      <c r="C9" s="63"/>
    </row>
    <row r="10" spans="1:6" ht="18.75" customHeight="1">
      <c r="A10" s="59" t="s">
        <v>70</v>
      </c>
      <c r="B10" s="60" t="s">
        <v>56</v>
      </c>
      <c r="C10" s="60" t="s">
        <v>57</v>
      </c>
    </row>
    <row r="11" spans="1:6" ht="18.75" customHeight="1">
      <c r="A11" s="61" t="s">
        <v>58</v>
      </c>
      <c r="B11" s="62" t="s">
        <v>71</v>
      </c>
      <c r="C11" s="62" t="s">
        <v>72</v>
      </c>
    </row>
    <row r="12" spans="1:6" ht="18.75" customHeight="1">
      <c r="A12" s="61" t="s">
        <v>61</v>
      </c>
      <c r="B12" s="62" t="s">
        <v>73</v>
      </c>
      <c r="C12" s="62" t="s">
        <v>74</v>
      </c>
    </row>
    <row r="13" spans="1:6" ht="18.75" customHeight="1">
      <c r="A13" s="61" t="s">
        <v>75</v>
      </c>
      <c r="B13" s="62" t="s">
        <v>76</v>
      </c>
      <c r="C13" s="62" t="s">
        <v>77</v>
      </c>
    </row>
    <row r="14" spans="1:6" ht="18.75" customHeight="1">
      <c r="A14" s="59" t="s">
        <v>78</v>
      </c>
      <c r="B14" s="60" t="s">
        <v>79</v>
      </c>
      <c r="C14" s="60" t="s">
        <v>80</v>
      </c>
    </row>
    <row r="15" spans="1:6" ht="18.75" customHeight="1">
      <c r="A15" s="64"/>
      <c r="B15" s="63"/>
      <c r="C15" s="63"/>
    </row>
    <row r="16" spans="1:6" ht="18.75" customHeight="1">
      <c r="A16" s="59" t="s">
        <v>81</v>
      </c>
      <c r="B16" s="60" t="s">
        <v>82</v>
      </c>
      <c r="C16" s="60" t="s">
        <v>83</v>
      </c>
    </row>
    <row r="17" spans="1:3" ht="18.75" customHeight="1">
      <c r="A17" s="63"/>
      <c r="B17" s="63"/>
      <c r="C17" s="63"/>
    </row>
    <row r="18" spans="1:3" ht="18.75" customHeight="1">
      <c r="A18" s="59" t="s">
        <v>84</v>
      </c>
      <c r="B18" s="60" t="s">
        <v>56</v>
      </c>
      <c r="C18" s="60" t="s">
        <v>57</v>
      </c>
    </row>
    <row r="19" spans="1:3" ht="18.75" customHeight="1">
      <c r="A19" s="61" t="s">
        <v>85</v>
      </c>
      <c r="B19" s="62" t="s">
        <v>86</v>
      </c>
      <c r="C19" s="62" t="s">
        <v>87</v>
      </c>
    </row>
    <row r="20" spans="1:3" ht="18.75" customHeight="1">
      <c r="A20" s="61" t="s">
        <v>88</v>
      </c>
      <c r="B20" s="62" t="s">
        <v>89</v>
      </c>
      <c r="C20" s="62" t="s">
        <v>90</v>
      </c>
    </row>
    <row r="21" spans="1:3" ht="18.75" customHeight="1">
      <c r="A21" s="61" t="s">
        <v>91</v>
      </c>
      <c r="B21" s="62" t="s">
        <v>92</v>
      </c>
      <c r="C21" s="62" t="s">
        <v>93</v>
      </c>
    </row>
    <row r="22" spans="1:3" ht="18.75" customHeight="1">
      <c r="A22" s="59" t="s">
        <v>78</v>
      </c>
      <c r="B22" s="60" t="s">
        <v>94</v>
      </c>
      <c r="C22" s="60" t="s">
        <v>95</v>
      </c>
    </row>
    <row r="23" spans="1:3" ht="18.75" customHeight="1">
      <c r="A23" s="65"/>
      <c r="B23" s="65"/>
      <c r="C23" s="65"/>
    </row>
    <row r="24" spans="1:3" ht="18.75" customHeight="1">
      <c r="A24" s="66" t="s">
        <v>96</v>
      </c>
      <c r="B24" s="67" t="s">
        <v>97</v>
      </c>
      <c r="C24" s="67" t="s">
        <v>98</v>
      </c>
    </row>
  </sheetData>
  <mergeCells count="1">
    <mergeCell ref="A6:A7"/>
  </mergeCells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Cash Flow Report</vt:lpstr>
      <vt:lpstr>Balance Sheet</vt:lpstr>
      <vt:lpstr>Sales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GPCTAdmin</dc:creator>
  <cp:lastModifiedBy>Bai Yuan</cp:lastModifiedBy>
  <dcterms:created xsi:type="dcterms:W3CDTF">2018-12-12T09:46:56Z</dcterms:created>
  <dcterms:modified xsi:type="dcterms:W3CDTF">2019-05-27T10:05:52Z</dcterms:modified>
</cp:coreProperties>
</file>