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codeName="ThisWorkbook"/>
  <mc:AlternateContent xmlns:mc="http://schemas.openxmlformats.org/markup-compatibility/2006">
    <mc:Choice Requires="x15">
      <x15ac:absPath xmlns:x15ac="http://schemas.microsoft.com/office/spreadsheetml/2010/11/ac" url="C:\Code\SpreadCore\Source\Demos\ExamplesDemo\Examples\Resource\xlsx\"/>
    </mc:Choice>
  </mc:AlternateContent>
  <bookViews>
    <workbookView xWindow="0" yWindow="0" windowWidth="20490" windowHeight="7230" xr2:uid="{00000000-000D-0000-FFFF-FFFF00000000}"/>
  </bookViews>
  <sheets>
    <sheet name="Cash Flow" sheetId="1" r:id="rId1"/>
    <sheet name="Monthly Income" sheetId="3" r:id="rId2"/>
    <sheet name="Monthly Expense" sheetId="4" r:id="rId3"/>
    <sheet name="CHART DATA" sheetId="2" state="hidden" r:id="rId4"/>
  </sheets>
  <definedNames>
    <definedName name="BudgetTitle">'Cash Flow'!$B$2</definedName>
    <definedName name="ColumnTitle1">CashFlow[[#Headers],[Cash Flow]]</definedName>
    <definedName name="ColumnTitle2">Income[[#Headers],[Monthly Income]]</definedName>
    <definedName name="ColumnTitle3">Expense[[#Headers],[Monthly Expense]]</definedName>
    <definedName name="Month">'Cash Flow'!$B$3</definedName>
    <definedName name="Name">'Cash Flow'!$B$1</definedName>
    <definedName name="_xlnm.Print_Titles" localSheetId="0">'Cash Flow'!$6:$6</definedName>
    <definedName name="_xlnm.Print_Titles" localSheetId="2">'Monthly Expense'!$5:$5</definedName>
    <definedName name="_xlnm.Print_Titles" localSheetId="1">'Monthly Income'!$5:$5</definedName>
    <definedName name="Year">'Cash Flow'!$B$4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3" l="1"/>
  <c r="D9" i="3"/>
  <c r="B2" i="4" l="1"/>
  <c r="B1" i="4"/>
  <c r="B2" i="3" l="1"/>
  <c r="B1" i="3"/>
  <c r="D26" i="4"/>
  <c r="D6" i="2" s="1"/>
  <c r="C26" i="4"/>
  <c r="C6" i="2" s="1"/>
  <c r="E25" i="4"/>
  <c r="E24" i="4"/>
  <c r="E23" i="4"/>
  <c r="E22" i="4"/>
  <c r="E21" i="4"/>
  <c r="E20" i="4"/>
  <c r="E19" i="4"/>
  <c r="E18" i="4"/>
  <c r="E17" i="4"/>
  <c r="E16" i="4"/>
  <c r="E15" i="4"/>
  <c r="E14" i="4"/>
  <c r="E13" i="4"/>
  <c r="E12" i="4"/>
  <c r="E11" i="4"/>
  <c r="E10" i="4"/>
  <c r="E9" i="4"/>
  <c r="E8" i="4"/>
  <c r="E7" i="4"/>
  <c r="E6" i="4"/>
  <c r="D5" i="2"/>
  <c r="C7" i="1"/>
  <c r="E8" i="3"/>
  <c r="E7" i="3"/>
  <c r="E6" i="3"/>
  <c r="E9" i="3" l="1"/>
  <c r="E7" i="1" s="1"/>
  <c r="D8" i="1"/>
  <c r="C5" i="2"/>
  <c r="E26" i="4"/>
  <c r="E8" i="1" s="1"/>
  <c r="D7" i="1"/>
  <c r="C8" i="1"/>
  <c r="B3" i="1"/>
  <c r="B4" i="1"/>
  <c r="B3" i="3" l="1"/>
  <c r="B3" i="4"/>
  <c r="B4" i="3"/>
  <c r="B4" i="4"/>
  <c r="C9" i="1"/>
  <c r="C4" i="2" s="1"/>
  <c r="D9" i="1"/>
  <c r="D4" i="2" s="1"/>
  <c r="E9" i="1"/>
</calcChain>
</file>

<file path=xl/sharedStrings.xml><?xml version="1.0" encoding="utf-8"?>
<sst xmlns="http://schemas.openxmlformats.org/spreadsheetml/2006/main" count="49" uniqueCount="37">
  <si>
    <t>Family Budget</t>
  </si>
  <si>
    <t>Cash Flow</t>
  </si>
  <si>
    <t>Projected</t>
  </si>
  <si>
    <t>Actual</t>
  </si>
  <si>
    <t>Variance</t>
  </si>
  <si>
    <t>Total Income</t>
  </si>
  <si>
    <t>Total Expense</t>
  </si>
  <si>
    <t>Total Cash</t>
  </si>
  <si>
    <t>Monthly Income</t>
  </si>
  <si>
    <t>Income 1</t>
  </si>
  <si>
    <t>Income 2</t>
  </si>
  <si>
    <t>Other Income</t>
  </si>
  <si>
    <t>Monthly Expense</t>
  </si>
  <si>
    <t>Housing</t>
  </si>
  <si>
    <t>Groceries</t>
  </si>
  <si>
    <t>Telephone</t>
  </si>
  <si>
    <t>Electric / Gas</t>
  </si>
  <si>
    <t>Water / Sewer / Trash</t>
  </si>
  <si>
    <t>Cable TV</t>
  </si>
  <si>
    <t>Internet</t>
  </si>
  <si>
    <t>Maintenance / Repairs</t>
  </si>
  <si>
    <t>Childcare</t>
  </si>
  <si>
    <t>Tuition</t>
  </si>
  <si>
    <t>Pets</t>
  </si>
  <si>
    <t>Transportation</t>
  </si>
  <si>
    <t>Personal Care</t>
  </si>
  <si>
    <t>Insurance</t>
  </si>
  <si>
    <t>Credit Cards</t>
  </si>
  <si>
    <t>Loans</t>
  </si>
  <si>
    <t>Taxes</t>
  </si>
  <si>
    <t>Gifts / Charity</t>
  </si>
  <si>
    <t>Savings</t>
  </si>
  <si>
    <t>Other</t>
  </si>
  <si>
    <t>Total</t>
  </si>
  <si>
    <t>CHART DATA</t>
  </si>
  <si>
    <t>Name</t>
  </si>
  <si>
    <t>Note: Cash flow table is automatically calculated based on entries from the Monthly Income and Monthly Expense worksheets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</si>
</sst>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b/>
      <sz val="13"/>
      <color theme="2" tint="-0.749961851863155"/>
      <name val="Calibri"/>
      <family val="2"/>
      <scheme val="minor"/>
    </font>
    <font>
      <b/>
      <sz val="13"/>
      <name val="Calibri"/>
      <family val="2"/>
      <scheme val="minor"/>
    </font>
    <font>
      <b/>
      <sz val="25"/>
      <color theme="5" tint="-0.499984740745262"/>
      <name val="Calibri"/>
      <family val="2"/>
      <scheme val="major"/>
    </font>
    <font>
      <b/>
      <sz val="25"/>
      <color theme="4" tint="-0.24994659260841701"/>
      <name val="Calibri"/>
      <family val="2"/>
      <scheme val="major"/>
    </font>
    <font>
      <b/>
      <sz val="31"/>
      <color theme="4" tint="-0.24994659260841701"/>
      <name val="Calibri"/>
      <family val="2"/>
      <scheme val="major"/>
    </font>
    <font>
      <i/>
      <sz val="11"/>
      <color theme="1" tint="0.34998626667073579"/>
      <name val="Calibri"/>
      <family val="2"/>
      <scheme val="minor"/>
    </font>
    <font>
      <b/>
      <sz val="20"/>
      <color theme="5" tint="-0.499984740745262"/>
      <name val="Calibri"/>
      <family val="2"/>
      <scheme val="major"/>
    </font>
    <font>
      <b/>
      <sz val="25"/>
      <color theme="6" tint="-0.24994659260841701"/>
      <name val="Calibri"/>
      <family val="2"/>
      <scheme val="major"/>
    </font>
    <font>
      <b/>
      <sz val="20"/>
      <color theme="1" tint="0.499984740745262"/>
      <name val="Calibri"/>
      <family val="2"/>
      <scheme val="major"/>
    </font>
    <font>
      <b/>
      <sz val="13"/>
      <color theme="2" tint="-0.749961851863155"/>
      <name val="Calibri"/>
      <family val="2"/>
      <scheme val="minor"/>
    </font>
  </fonts>
  <fills count="2">
    <fill>
      <patternFill patternType="none"/>
    </fill>
    <fill>
      <patternFill patternType="gray125"/>
    </fill>
  </fills>
  <borders count="2">
    <border>
      <left/>
      <right/>
      <top/>
      <bottom/>
      <diagonal/>
    </border>
    <border>
      <left/>
      <right/>
      <top style="medium">
        <color theme="2" tint="-0.24994659260841701"/>
      </top>
      <bottom/>
      <diagonal/>
    </border>
  </borders>
  <cellStyleXfs count="11">
    <xf numFmtId="0" fontId="0" fillId="0" borderId="0"/>
    <xf numFmtId="0" fontId="4" fillId="0" borderId="0" applyNumberFormat="0" applyFill="0" applyBorder="0" applyAlignment="0" applyProtection="0"/>
    <xf numFmtId="0" fontId="3" fillId="0" borderId="0" applyNumberFormat="0" applyFill="0" applyBorder="0" applyProtection="0"/>
    <xf numFmtId="0" fontId="2" fillId="0" borderId="0" applyNumberFormat="0" applyFill="0" applyBorder="0" applyProtection="0"/>
    <xf numFmtId="0" fontId="7" fillId="0" borderId="0" applyNumberFormat="0" applyFill="0" applyBorder="0" applyProtection="0"/>
    <xf numFmtId="0" fontId="6" fillId="0" borderId="0" applyNumberFormat="0" applyFill="0" applyBorder="0" applyAlignment="0" applyProtection="0"/>
    <xf numFmtId="0" fontId="5" fillId="0" borderId="0" applyNumberFormat="0" applyFill="0" applyBorder="0" applyProtection="0"/>
    <xf numFmtId="0" fontId="8" fillId="0" borderId="1">
      <alignment horizontal="left" vertical="center"/>
    </xf>
    <xf numFmtId="0" fontId="9" fillId="0" borderId="0"/>
    <xf numFmtId="3" fontId="9" fillId="0" borderId="0">
      <alignment horizontal="right"/>
    </xf>
    <xf numFmtId="3" fontId="9" fillId="0" borderId="0">
      <alignment horizontal="right"/>
    </xf>
  </cellStyleXfs>
  <cellXfs count="21">
    <xf numFmtId="0" fontId="0" fillId="0" borderId="0" xfId="0"/>
    <xf numFmtId="0" fontId="4" fillId="0" borderId="0" xfId="1" applyAlignment="1">
      <alignment vertical="center"/>
    </xf>
    <xf numFmtId="3" fontId="0" fillId="0" borderId="0" xfId="0" applyNumberFormat="1"/>
    <xf numFmtId="0" fontId="1" fillId="0" borderId="0" xfId="0" applyFont="1"/>
    <xf numFmtId="0" fontId="4" fillId="0" borderId="0" xfId="1" applyAlignment="1">
      <alignment horizontal="left" vertical="center"/>
    </xf>
    <xf numFmtId="0" fontId="6" fillId="0" borderId="0" xfId="5" applyAlignment="1">
      <alignment vertical="center"/>
    </xf>
    <xf numFmtId="0" fontId="5" fillId="0" borderId="0" xfId="6"/>
    <xf numFmtId="0" fontId="8" fillId="0" borderId="1" xfId="7">
      <alignment horizontal="left" vertical="center"/>
    </xf>
    <xf numFmtId="3" fontId="0" fillId="0" borderId="0" xfId="0" applyNumberFormat="1" applyFont="1" applyBorder="1"/>
    <xf numFmtId="0" fontId="0" fillId="0" borderId="0" xfId="0" applyFont="1" applyBorder="1"/>
    <xf numFmtId="0" fontId="7" fillId="0" borderId="0" xfId="4"/>
    <xf numFmtId="0" fontId="3" fillId="0" borderId="0" xfId="2"/>
    <xf numFmtId="0" fontId="6" fillId="0" borderId="0" xfId="5"/>
    <xf numFmtId="0" fontId="2" fillId="0" borderId="0" xfId="3"/>
    <xf numFmtId="0" fontId="9" fillId="0" borderId="0" xfId="8"/>
    <xf numFmtId="3" fontId="9" fillId="0" borderId="0" xfId="9">
      <alignment horizontal="right"/>
    </xf>
    <xf numFmtId="3" fontId="9" fillId="0" borderId="0" xfId="10">
      <alignment horizontal="right"/>
    </xf>
    <xf numFmtId="0" fontId="0" fillId="0" borderId="0" xfId="8" applyFont="1" applyBorder="1"/>
    <xf numFmtId="3" fontId="0" fillId="0" borderId="0" xfId="9" applyFont="1" applyBorder="1">
      <alignment horizontal="right"/>
    </xf>
    <xf numFmtId="3" fontId="0" fillId="0" borderId="0" xfId="10" applyFont="1" applyBorder="1">
      <alignment horizontal="right"/>
    </xf>
    <xf numFmtId="0" fontId="3" fillId="0" borderId="0" xfId="2" applyBorder="1"/>
  </cellXfs>
  <cellStyles count="11">
    <cellStyle name="Amounts" xfId="9" xr:uid="{00000000-0005-0000-0000-000000000000}"/>
    <cellStyle name="Explanatory Text" xfId="6" builtinId="53"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able Details" xfId="8" xr:uid="{00000000-0005-0000-0000-000007000000}"/>
    <cellStyle name="Title" xfId="1" builtinId="15" customBuiltin="1"/>
    <cellStyle name="Variance" xfId="10" xr:uid="{00000000-0005-0000-0000-000009000000}"/>
    <cellStyle name="Year" xfId="7" xr:uid="{00000000-0005-0000-0000-00000A000000}"/>
  </cellStyles>
  <dxfs count="13">
    <dxf>
      <font>
        <b/>
        <i val="0"/>
        <strike val="0"/>
        <condense val="0"/>
        <extend val="0"/>
        <outline val="0"/>
        <shadow val="0"/>
        <u val="none"/>
        <vertAlign val="baseline"/>
        <sz val="13"/>
        <color theme="2" tint="-0.749961851863155"/>
        <name val="Calibri"/>
        <family val="2"/>
        <scheme val="minor"/>
      </font>
      <numFmt numFmtId="3" formatCode="#,##0"/>
      <border diagonalUp="0" diagonalDown="0" outline="0">
        <left/>
        <right/>
        <top/>
        <bottom/>
      </border>
    </dxf>
    <dxf>
      <font>
        <b/>
        <i val="0"/>
        <strike val="0"/>
        <condense val="0"/>
        <extend val="0"/>
        <outline val="0"/>
        <shadow val="0"/>
        <u val="none"/>
        <vertAlign val="baseline"/>
        <sz val="13"/>
        <color theme="2" tint="-0.749961851863155"/>
        <name val="Calibri"/>
        <family val="2"/>
        <scheme val="minor"/>
      </font>
      <numFmt numFmtId="3" formatCode="#,##0"/>
      <border diagonalUp="0" diagonalDown="0" outline="0">
        <left/>
        <right/>
        <top/>
        <bottom/>
      </border>
    </dxf>
    <dxf>
      <font>
        <b/>
        <i val="0"/>
        <strike val="0"/>
        <condense val="0"/>
        <extend val="0"/>
        <outline val="0"/>
        <shadow val="0"/>
        <u val="none"/>
        <vertAlign val="baseline"/>
        <sz val="13"/>
        <color theme="2" tint="-0.749961851863155"/>
        <name val="Calibri"/>
        <family val="2"/>
        <scheme val="minor"/>
      </font>
      <numFmt numFmtId="3" formatCode="#,##0"/>
      <border diagonalUp="0" diagonalDown="0" outline="0">
        <left/>
        <right/>
        <top/>
        <bottom/>
      </border>
    </dxf>
    <dxf>
      <font>
        <b/>
        <i val="0"/>
        <strike val="0"/>
        <condense val="0"/>
        <extend val="0"/>
        <outline val="0"/>
        <shadow val="0"/>
        <u val="none"/>
        <vertAlign val="baseline"/>
        <sz val="13"/>
        <color theme="2" tint="-0.749961851863155"/>
        <name val="Calibri"/>
        <family val="2"/>
        <scheme val="minor"/>
      </font>
      <border diagonalUp="0" diagonalDown="0" outline="0">
        <left/>
        <right/>
        <top/>
        <bottom/>
      </border>
    </dxf>
    <dxf>
      <font>
        <b/>
        <i val="0"/>
        <color theme="2" tint="-0.749961851863155"/>
      </font>
      <border>
        <top style="thin">
          <color theme="2" tint="-0.499984740745262"/>
        </top>
      </border>
    </dxf>
    <dxf>
      <font>
        <b/>
        <i val="0"/>
        <color theme="5" tint="-0.499984740745262"/>
      </font>
      <border>
        <bottom style="medium">
          <color theme="2" tint="-0.24994659260841701"/>
        </bottom>
      </border>
    </dxf>
    <dxf>
      <font>
        <b/>
        <i val="0"/>
        <color theme="1" tint="0.34998626667073579"/>
      </font>
      <border>
        <top/>
        <bottom/>
      </border>
    </dxf>
    <dxf>
      <font>
        <b/>
        <i val="0"/>
        <color theme="2" tint="-0.749961851863155"/>
      </font>
      <border>
        <top style="thin">
          <color theme="2" tint="-0.499984740745262"/>
        </top>
      </border>
    </dxf>
    <dxf>
      <font>
        <b/>
        <i val="0"/>
        <color theme="6" tint="-0.24994659260841701"/>
      </font>
      <border>
        <bottom style="medium">
          <color theme="2" tint="-0.24994659260841701"/>
        </bottom>
      </border>
    </dxf>
    <dxf>
      <font>
        <b/>
        <i val="0"/>
        <color theme="1" tint="0.34998626667073579"/>
      </font>
      <border>
        <top/>
        <bottom/>
      </border>
    </dxf>
    <dxf>
      <font>
        <b/>
        <i val="0"/>
        <color theme="2" tint="-0.749961851863155"/>
      </font>
      <border>
        <top style="thin">
          <color theme="2" tint="-0.499984740745262"/>
        </top>
      </border>
    </dxf>
    <dxf>
      <font>
        <b/>
        <i val="0"/>
        <color theme="4" tint="-0.24994659260841701"/>
      </font>
      <border>
        <bottom style="medium">
          <color theme="2" tint="-0.24994659260841701"/>
        </bottom>
      </border>
    </dxf>
    <dxf>
      <font>
        <b/>
        <i val="0"/>
        <color theme="1" tint="0.34998626667073579"/>
      </font>
      <border>
        <top/>
        <bottom/>
      </border>
    </dxf>
  </dxfs>
  <tableStyles count="3" defaultTableStyle="Family budget cash flow" defaultPivotStyle="PivotStyleLight16">
    <tableStyle name="Family budget cash flow" pivot="0" count="3" xr9:uid="{00000000-0011-0000-FFFF-FFFF00000000}">
      <tableStyleElement type="wholeTable" dxfId="12"/>
      <tableStyleElement type="headerRow" dxfId="11"/>
      <tableStyleElement type="totalRow" dxfId="10"/>
    </tableStyle>
    <tableStyle name="Family budget monthly expense" pivot="0" count="3" xr9:uid="{00000000-0011-0000-FFFF-FFFF01000000}">
      <tableStyleElement type="wholeTable" dxfId="9"/>
      <tableStyleElement type="headerRow" dxfId="8"/>
      <tableStyleElement type="totalRow" dxfId="7"/>
    </tableStyle>
    <tableStyle name="Family budget monthly income" pivot="0" count="3" xr9:uid="{00000000-0011-0000-FFFF-FFFF02000000}">
      <tableStyleElement type="wholeTable" dxfId="6"/>
      <tableStyleElement type="headerRow" dxfId="5"/>
      <tableStyleElement type="total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928765741589453"/>
          <c:y val="0.13710580090580649"/>
          <c:w val="0.68894258484169146"/>
          <c:h val="0.74505498246072721"/>
        </c:manualLayout>
      </c:layout>
      <c:barChart>
        <c:barDir val="col"/>
        <c:grouping val="clustered"/>
        <c:varyColors val="0"/>
        <c:ser>
          <c:idx val="0"/>
          <c:order val="0"/>
          <c:tx>
            <c:strRef>
              <c:f>'CHART DATA'!$C$3</c:f>
              <c:strCache>
                <c:ptCount val="1"/>
                <c:pt idx="0">
                  <c:v>Projected</c:v>
                </c:pt>
              </c:strCache>
            </c:strRef>
          </c:tx>
          <c:spPr>
            <a:solidFill>
              <a:schemeClr val="accent1">
                <a:lumMod val="75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CDD8-4A29-AA76-4E89536BAE5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CDD8-4A29-AA76-4E89536BAE58}"/>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CDD8-4A29-AA76-4E89536BAE58}"/>
              </c:ext>
            </c:extLst>
          </c:dPt>
          <c:cat>
            <c:strRef>
              <c:f>'CHART DATA'!$B$4:$B$6</c:f>
              <c:strCache>
                <c:ptCount val="3"/>
                <c:pt idx="0">
                  <c:v>Cash Flow</c:v>
                </c:pt>
                <c:pt idx="1">
                  <c:v>Monthly Income</c:v>
                </c:pt>
                <c:pt idx="2">
                  <c:v>Monthly Expense</c:v>
                </c:pt>
              </c:strCache>
            </c:strRef>
          </c:cat>
          <c:val>
            <c:numRef>
              <c:f>'CHART DATA'!$C$4:$C$6</c:f>
              <c:numCache>
                <c:formatCode>General</c:formatCode>
                <c:ptCount val="3"/>
                <c:pt idx="0">
                  <c:v>2097</c:v>
                </c:pt>
                <c:pt idx="1">
                  <c:v>5700</c:v>
                </c:pt>
                <c:pt idx="2">
                  <c:v>3603</c:v>
                </c:pt>
              </c:numCache>
            </c:numRef>
          </c:val>
          <c:extLst>
            <c:ext xmlns:c16="http://schemas.microsoft.com/office/drawing/2014/chart" uri="{C3380CC4-5D6E-409C-BE32-E72D297353CC}">
              <c16:uniqueId val="{00000006-CDD8-4A29-AA76-4E89536BAE58}"/>
            </c:ext>
          </c:extLst>
        </c:ser>
        <c:ser>
          <c:idx val="1"/>
          <c:order val="1"/>
          <c:tx>
            <c:strRef>
              <c:f>'CHART DATA'!$D$3</c:f>
              <c:strCache>
                <c:ptCount val="1"/>
                <c:pt idx="0">
                  <c:v>Actual</c:v>
                </c:pt>
              </c:strCache>
            </c:strRef>
          </c:tx>
          <c:spPr>
            <a:solidFill>
              <a:schemeClr val="accent2">
                <a:lumMod val="50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8-CDD8-4A29-AA76-4E89536BAE58}"/>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A-CDD8-4A29-AA76-4E89536BAE58}"/>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C-CDD8-4A29-AA76-4E89536BAE58}"/>
              </c:ext>
            </c:extLst>
          </c:dPt>
          <c:cat>
            <c:strRef>
              <c:f>'CHART DATA'!$B$4:$B$6</c:f>
              <c:strCache>
                <c:ptCount val="3"/>
                <c:pt idx="0">
                  <c:v>Cash Flow</c:v>
                </c:pt>
                <c:pt idx="1">
                  <c:v>Monthly Income</c:v>
                </c:pt>
                <c:pt idx="2">
                  <c:v>Monthly Expense</c:v>
                </c:pt>
              </c:strCache>
            </c:strRef>
          </c:cat>
          <c:val>
            <c:numRef>
              <c:f>'CHART DATA'!$D$4:$D$6</c:f>
              <c:numCache>
                <c:formatCode>General</c:formatCode>
                <c:ptCount val="3"/>
                <c:pt idx="0">
                  <c:v>1845</c:v>
                </c:pt>
                <c:pt idx="1">
                  <c:v>5500</c:v>
                </c:pt>
                <c:pt idx="2">
                  <c:v>3655</c:v>
                </c:pt>
              </c:numCache>
            </c:numRef>
          </c:val>
          <c:extLst>
            <c:ext xmlns:c16="http://schemas.microsoft.com/office/drawing/2014/chart" uri="{C3380CC4-5D6E-409C-BE32-E72D297353CC}">
              <c16:uniqueId val="{0000000D-CDD8-4A29-AA76-4E89536BAE58}"/>
            </c:ext>
          </c:extLst>
        </c:ser>
        <c:dLbls>
          <c:showLegendKey val="0"/>
          <c:showVal val="0"/>
          <c:showCatName val="0"/>
          <c:showSerName val="0"/>
          <c:showPercent val="0"/>
          <c:showBubbleSize val="0"/>
        </c:dLbls>
        <c:gapWidth val="114"/>
        <c:overlap val="-11"/>
        <c:axId val="420927144"/>
        <c:axId val="420929496"/>
      </c:barChart>
      <c:catAx>
        <c:axId val="420927144"/>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2">
                    <a:lumMod val="25000"/>
                  </a:schemeClr>
                </a:solidFill>
                <a:latin typeface="+mn-lt"/>
                <a:ea typeface="+mn-ea"/>
                <a:cs typeface="+mn-cs"/>
              </a:defRPr>
            </a:pPr>
            <a:endParaRPr lang="en-US"/>
          </a:p>
        </c:txPr>
        <c:crossAx val="420929496"/>
        <c:crosses val="autoZero"/>
        <c:auto val="1"/>
        <c:lblAlgn val="ctr"/>
        <c:lblOffset val="100"/>
        <c:noMultiLvlLbl val="0"/>
      </c:catAx>
      <c:valAx>
        <c:axId val="42092949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bg2">
                    <a:lumMod val="25000"/>
                  </a:schemeClr>
                </a:solidFill>
                <a:latin typeface="+mj-lt"/>
                <a:ea typeface="+mn-ea"/>
                <a:cs typeface="+mn-cs"/>
              </a:defRPr>
            </a:pPr>
            <a:endParaRPr lang="en-US"/>
          </a:p>
        </c:txPr>
        <c:crossAx val="42092714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100" b="1" i="0" u="none" strike="noStrike" kern="1200" baseline="0">
              <a:solidFill>
                <a:schemeClr val="bg2">
                  <a:lumMod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895350</xdr:colOff>
      <xdr:row>3</xdr:row>
      <xdr:rowOff>133350</xdr:rowOff>
    </xdr:from>
    <xdr:to>
      <xdr:col>5</xdr:col>
      <xdr:colOff>0</xdr:colOff>
      <xdr:row>4</xdr:row>
      <xdr:rowOff>2542442</xdr:rowOff>
    </xdr:to>
    <xdr:graphicFrame macro="">
      <xdr:nvGraphicFramePr>
        <xdr:cNvPr id="3" name="Budget Chart" descr="Column chart showing cash flow, monthly income and monthly expense values, both projected and actual value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ashFlow" displayName="CashFlow" ref="B6:E9" totalsRowCount="1">
  <autoFilter ref="B6:E8" xr:uid="{00000000-0009-0000-0100-000001000000}"/>
  <tableColumns count="4">
    <tableColumn id="1" xr3:uid="{00000000-0010-0000-0000-000001000000}" name="Cash Flow" totalsRowLabel="Total Cash"/>
    <tableColumn id="3" xr3:uid="{00000000-0010-0000-0000-000003000000}" name="Projected" totalsRowFunction="custom">
      <totalsRowFormula>C7-C8</totalsRowFormula>
    </tableColumn>
    <tableColumn id="4" xr3:uid="{00000000-0010-0000-0000-000004000000}" name="Actual" totalsRowFunction="custom">
      <totalsRowFormula>D7-D8</totalsRowFormula>
    </tableColumn>
    <tableColumn id="5" xr3:uid="{00000000-0010-0000-0000-000005000000}" name="Variance" totalsRowFunction="sum">
      <calculatedColumnFormula>Income[[#Totals],[Variance]]</calculatedColumnFormula>
    </tableColumn>
  </tableColumns>
  <tableStyleInfo name="Family budget cash flow" showFirstColumn="0" showLastColumn="0" showRowStripes="0" showColumnStripes="0"/>
  <extLst>
    <ext xmlns:x14="http://schemas.microsoft.com/office/spreadsheetml/2009/9/main" uri="{504A1905-F514-4f6f-8877-14C23A59335A}">
      <x14:table altTextSummary="Cash Flow table with projected and actual cash flows automatically generated based on the total income and total expense values within the Monthly Income and Monthly Expense worksheets. Variance is automatically determined based on these total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Income" displayName="Income" ref="B5:E9" totalsRowCount="1">
  <autoFilter ref="B5:E8" xr:uid="{00000000-0009-0000-0100-000005000000}"/>
  <tableColumns count="4">
    <tableColumn id="1" xr3:uid="{00000000-0010-0000-0100-000001000000}" name="Monthly Income" totalsRowLabel="Total Income" totalsRowDxfId="3" dataCellStyle="Table Details"/>
    <tableColumn id="3" xr3:uid="{00000000-0010-0000-0100-000003000000}" name="Projected" totalsRowFunction="sum" totalsRowDxfId="2" dataCellStyle="Amounts"/>
    <tableColumn id="4" xr3:uid="{00000000-0010-0000-0100-000004000000}" name="Actual" totalsRowFunction="sum" totalsRowDxfId="1" dataCellStyle="Amounts"/>
    <tableColumn id="5" xr3:uid="{00000000-0010-0000-0100-000005000000}" name="Variance" totalsRowFunction="sum" totalsRowDxfId="0" dataCellStyle="Variance">
      <calculatedColumnFormula>Income[[#This Row],[Actual]]-Income[[#This Row],[Projected]]</calculatedColumnFormula>
    </tableColumn>
  </tableColumns>
  <tableStyleInfo name="Family budget monthly income" showFirstColumn="0" showLastColumn="0" showRowStripes="1" showColumnStripes="0"/>
  <extLst>
    <ext xmlns:x14="http://schemas.microsoft.com/office/spreadsheetml/2009/9/main" uri="{504A1905-F514-4f6f-8877-14C23A59335A}">
      <x14:table altTextSummary="Monthly Income table for tracking projected and actual income sources. The variance value is automatically determined based on these input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Expense" displayName="Expense" ref="B5:E26" totalsRowCount="1">
  <autoFilter ref="B5:E25" xr:uid="{00000000-0009-0000-0100-000009000000}"/>
  <tableColumns count="4">
    <tableColumn id="1" xr3:uid="{00000000-0010-0000-0200-000001000000}" name="Monthly Expense" totalsRowLabel="Total" dataCellStyle="Table Details"/>
    <tableColumn id="3" xr3:uid="{00000000-0010-0000-0200-000003000000}" name="Projected" totalsRowFunction="sum" dataCellStyle="Amounts"/>
    <tableColumn id="4" xr3:uid="{00000000-0010-0000-0200-000004000000}" name="Actual" totalsRowFunction="sum" dataCellStyle="Amounts"/>
    <tableColumn id="5" xr3:uid="{00000000-0010-0000-0200-000005000000}" name="Variance" totalsRowFunction="sum" dataCellStyle="Variance">
      <calculatedColumnFormula>Expense[[#This Row],[Projected]]-Expense[[#This Row],[Actual]]</calculatedColumnFormula>
    </tableColumn>
  </tableColumns>
  <tableStyleInfo name="Family budget monthly expense" showFirstColumn="0" showLastColumn="0" showRowStripes="1" showColumnStripes="0"/>
  <extLst>
    <ext xmlns:x14="http://schemas.microsoft.com/office/spreadsheetml/2009/9/main" uri="{504A1905-F514-4f6f-8877-14C23A59335A}">
      <x14:table altTextSummary="Monthly Expense table for tracking projected and actual income sources. The variance value is automatically determined based on these inputs"/>
    </ext>
  </extLst>
</table>
</file>

<file path=xl/theme/theme1.xml><?xml version="1.0" encoding="utf-8"?>
<a:theme xmlns:a="http://schemas.openxmlformats.org/drawingml/2006/main" name="Office Theme">
  <a:themeElements>
    <a:clrScheme name="Family budget">
      <a:dk1>
        <a:sysClr val="windowText" lastClr="000000"/>
      </a:dk1>
      <a:lt1>
        <a:sysClr val="window" lastClr="FFFFFF"/>
      </a:lt1>
      <a:dk2>
        <a:srgbClr val="032027"/>
      </a:dk2>
      <a:lt2>
        <a:srgbClr val="F1F0EE"/>
      </a:lt2>
      <a:accent1>
        <a:srgbClr val="0EAACF"/>
      </a:accent1>
      <a:accent2>
        <a:srgbClr val="A1D23A"/>
      </a:accent2>
      <a:accent3>
        <a:srgbClr val="F6893A"/>
      </a:accent3>
      <a:accent4>
        <a:srgbClr val="995487"/>
      </a:accent4>
      <a:accent5>
        <a:srgbClr val="BFA26E"/>
      </a:accent5>
      <a:accent6>
        <a:srgbClr val="DE5959"/>
      </a:accent6>
      <a:hlink>
        <a:srgbClr val="E85787"/>
      </a:hlink>
      <a:folHlink>
        <a:srgbClr val="0EAACF"/>
      </a:folHlink>
    </a:clrScheme>
    <a:fontScheme name="Family budge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E9"/>
  <sheetViews>
    <sheetView showGridLines="0" tabSelected="1" zoomScaleNormal="100" workbookViewId="0">
      <selection activeCell="C38" sqref="C38"/>
    </sheetView>
  </sheetViews>
  <sheetFormatPr defaultRowHeight="17.25" x14ac:dyDescent="0.3"/>
  <cols>
    <col min="1" max="1" width="2.77734375" customWidth="1"/>
    <col min="2" max="2" width="44.44140625" customWidth="1"/>
    <col min="3" max="3" width="18.109375" customWidth="1"/>
    <col min="4" max="5" width="14.33203125" style="2" customWidth="1"/>
    <col min="6" max="6" width="2.77734375" customWidth="1"/>
  </cols>
  <sheetData>
    <row r="1" spans="2:5" ht="23.25" customHeight="1" x14ac:dyDescent="0.3">
      <c r="B1" s="5" t="s">
        <v>35</v>
      </c>
      <c r="C1" s="2"/>
    </row>
    <row r="2" spans="2:5" ht="46.5" customHeight="1" x14ac:dyDescent="0.3">
      <c r="B2" s="4" t="s">
        <v>0</v>
      </c>
      <c r="C2" s="2"/>
    </row>
    <row r="3" spans="2:5" ht="27" thickBot="1" x14ac:dyDescent="0.45">
      <c r="B3" s="12" t="str">
        <f ca="1">TEXT(TODAY(),"mmmm")</f>
        <v>November</v>
      </c>
      <c r="C3" s="2"/>
    </row>
    <row r="4" spans="2:5" ht="26.25" x14ac:dyDescent="0.3">
      <c r="B4" s="7">
        <f ca="1">YEAR(TODAY())</f>
        <v>2017</v>
      </c>
      <c r="C4" s="2"/>
    </row>
    <row r="5" spans="2:5" ht="219.75" customHeight="1" x14ac:dyDescent="0.3">
      <c r="B5" s="6" t="s">
        <v>36</v>
      </c>
      <c r="C5" s="2"/>
    </row>
    <row r="6" spans="2:5" ht="45" customHeight="1" x14ac:dyDescent="0.5">
      <c r="B6" s="20" t="s">
        <v>1</v>
      </c>
      <c r="C6" s="9" t="s">
        <v>2</v>
      </c>
      <c r="D6" s="9" t="s">
        <v>3</v>
      </c>
      <c r="E6" s="9" t="s">
        <v>4</v>
      </c>
    </row>
    <row r="7" spans="2:5" x14ac:dyDescent="0.3">
      <c r="B7" s="17" t="s">
        <v>5</v>
      </c>
      <c r="C7" s="18">
        <f>Income[[#Totals],[Projected]]</f>
        <v>5700</v>
      </c>
      <c r="D7" s="18">
        <f>Income[[#Totals],[Actual]]</f>
        <v>5500</v>
      </c>
      <c r="E7" s="19">
        <f>Income[[#Totals],[Variance]]</f>
        <v>-200</v>
      </c>
    </row>
    <row r="8" spans="2:5" x14ac:dyDescent="0.3">
      <c r="B8" s="17" t="s">
        <v>6</v>
      </c>
      <c r="C8" s="18">
        <f>Expense[[#Totals],[Projected]]</f>
        <v>3603</v>
      </c>
      <c r="D8" s="18">
        <f>Expense[[#Totals],[Actual]]</f>
        <v>3655</v>
      </c>
      <c r="E8" s="19">
        <f>Expense[[#Totals],[Variance]]</f>
        <v>-52</v>
      </c>
    </row>
    <row r="9" spans="2:5" x14ac:dyDescent="0.3">
      <c r="B9" s="9" t="s">
        <v>7</v>
      </c>
      <c r="C9" s="8">
        <f>C7-C8</f>
        <v>2097</v>
      </c>
      <c r="D9" s="8">
        <f>D7-D8</f>
        <v>1845</v>
      </c>
      <c r="E9" s="8">
        <f>SUBTOTAL(109,CashFlow[Variance])</f>
        <v>-252</v>
      </c>
    </row>
  </sheetData>
  <conditionalFormatting sqref="E7:E8">
    <cfRule type="iconSet" priority="13">
      <iconSet iconSet="3Arrows">
        <cfvo type="percent" val="0"/>
        <cfvo type="num" val="0"/>
        <cfvo type="num" val="0" gte="0"/>
      </iconSet>
    </cfRule>
  </conditionalFormatting>
  <dataValidations count="9">
    <dataValidation allowBlank="1" showInputMessage="1" showErrorMessage="1" prompt="Family budget workbook with three worksheets: Cash Flow, Monthly Income and Monthly Expense. A chart visualizes the projected vs. actual amounts from each table. Enter a name for the family budget in B1, a title in B2, a month in B3 and a year in B4" sqref="A1" xr:uid="{00000000-0002-0000-0000-000000000000}"/>
    <dataValidation allowBlank="1" showInputMessage="1" showErrorMessage="1" prompt="Enter a name for this Family Budget worksheet in this cell" sqref="B1" xr:uid="{00000000-0002-0000-0000-000001000000}"/>
    <dataValidation allowBlank="1" showInputMessage="1" showErrorMessage="1" prompt="Enter a month in this cell" sqref="B3" xr:uid="{00000000-0002-0000-0000-000002000000}"/>
    <dataValidation allowBlank="1" showInputMessage="1" showErrorMessage="1" prompt="Enter a year in this cell" sqref="B4" xr:uid="{00000000-0002-0000-0000-000003000000}"/>
    <dataValidation allowBlank="1" showInputMessage="1" showErrorMessage="1" prompt="Total Income and Total Expense items in this column are automatically updated based on inputs in the Income and Expense tables" sqref="B6" xr:uid="{00000000-0002-0000-0000-000004000000}"/>
    <dataValidation allowBlank="1" showInputMessage="1" showErrorMessage="1" prompt="This column is automatically updated based on values from the Income and Expense tables" sqref="C6:D6" xr:uid="{00000000-0002-0000-0000-000005000000}"/>
    <dataValidation allowBlank="1" showInputMessage="1" showErrorMessage="1" prompt="This column is automatically updated based on the values in the Income and Expense tables.  Colored circle icons are added to the values in this column: negative is red, zero is yellow, and positive is green" sqref="E6" xr:uid="{00000000-0002-0000-0000-000006000000}"/>
    <dataValidation allowBlank="1" showInputMessage="1" showErrorMessage="1" prompt="A chart showing the comparison of Actual and Projected Cash Flow, Monthly Income and Monthly Expense" sqref="B5" xr:uid="{00000000-0002-0000-0000-000007000000}"/>
    <dataValidation allowBlank="1" showInputMessage="1" showErrorMessage="1" prompt="Enter the title for this workbook in this cell" sqref="B2" xr:uid="{00000000-0002-0000-0000-000008000000}"/>
  </dataValidations>
  <printOptions horizontalCentered="1"/>
  <pageMargins left="0.4" right="0.4" top="0.4" bottom="0.4" header="0.25" footer="0.25"/>
  <pageSetup fitToHeight="0" orientation="portrait" r:id="rId1"/>
  <headerFooter differentFirst="1">
    <oddFooter>&amp;CPage &amp;P of &amp;N</oddFooter>
  </headerFooter>
  <ignoredErrors>
    <ignoredError sqref="E8"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E9"/>
  <sheetViews>
    <sheetView showGridLines="0" zoomScaleNormal="100" workbookViewId="0">
      <selection activeCell="E6" sqref="E6"/>
    </sheetView>
  </sheetViews>
  <sheetFormatPr defaultRowHeight="17.25" x14ac:dyDescent="0.3"/>
  <cols>
    <col min="1" max="1" width="2.77734375" customWidth="1"/>
    <col min="2" max="2" width="44.44140625" customWidth="1"/>
    <col min="3" max="3" width="18.109375" customWidth="1"/>
    <col min="4" max="5" width="14.33203125" style="2" customWidth="1"/>
    <col min="6" max="6" width="2.77734375" customWidth="1"/>
  </cols>
  <sheetData>
    <row r="1" spans="2:5" ht="23.25" customHeight="1" x14ac:dyDescent="0.3">
      <c r="B1" s="5" t="str">
        <f>Name</f>
        <v>Name</v>
      </c>
      <c r="C1" s="2"/>
    </row>
    <row r="2" spans="2:5" ht="46.5" customHeight="1" x14ac:dyDescent="0.3">
      <c r="B2" s="4" t="str">
        <f>BudgetTitle</f>
        <v>Family Budget</v>
      </c>
      <c r="C2" s="2"/>
    </row>
    <row r="3" spans="2:5" ht="27" thickBot="1" x14ac:dyDescent="0.45">
      <c r="B3" s="12" t="str">
        <f ca="1">Month</f>
        <v>November</v>
      </c>
      <c r="C3" s="2"/>
    </row>
    <row r="4" spans="2:5" ht="26.25" x14ac:dyDescent="0.3">
      <c r="B4" s="7">
        <f ca="1">Year</f>
        <v>2017</v>
      </c>
      <c r="C4" s="2"/>
    </row>
    <row r="5" spans="2:5" ht="45" customHeight="1" x14ac:dyDescent="0.5">
      <c r="B5" s="13" t="s">
        <v>8</v>
      </c>
      <c r="C5" t="s">
        <v>2</v>
      </c>
      <c r="D5" t="s">
        <v>3</v>
      </c>
      <c r="E5" t="s">
        <v>4</v>
      </c>
    </row>
    <row r="6" spans="2:5" x14ac:dyDescent="0.3">
      <c r="B6" s="14" t="s">
        <v>9</v>
      </c>
      <c r="C6" s="15">
        <v>4000</v>
      </c>
      <c r="D6" s="15">
        <v>4000</v>
      </c>
      <c r="E6" s="16">
        <f>Income[[#This Row],[Actual]]-Income[[#This Row],[Projected]]</f>
        <v>0</v>
      </c>
    </row>
    <row r="7" spans="2:5" x14ac:dyDescent="0.3">
      <c r="B7" s="14" t="s">
        <v>10</v>
      </c>
      <c r="C7" s="15">
        <v>1400</v>
      </c>
      <c r="D7" s="15">
        <v>1500</v>
      </c>
      <c r="E7" s="16">
        <f>Income[[#This Row],[Actual]]-Income[[#This Row],[Projected]]</f>
        <v>100</v>
      </c>
    </row>
    <row r="8" spans="2:5" x14ac:dyDescent="0.3">
      <c r="B8" s="14" t="s">
        <v>11</v>
      </c>
      <c r="C8" s="15">
        <v>300</v>
      </c>
      <c r="D8" s="15">
        <v>0</v>
      </c>
      <c r="E8" s="16">
        <f>Income[[#This Row],[Actual]]-Income[[#This Row],[Projected]]</f>
        <v>-300</v>
      </c>
    </row>
    <row r="9" spans="2:5" x14ac:dyDescent="0.3">
      <c r="B9" s="9" t="s">
        <v>5</v>
      </c>
      <c r="C9" s="8">
        <f>SUBTOTAL(109,Income[Projected])</f>
        <v>5700</v>
      </c>
      <c r="D9" s="8">
        <f>SUBTOTAL(109,Income[Actual])</f>
        <v>5500</v>
      </c>
      <c r="E9" s="8">
        <f>SUBTOTAL(109,Income[Variance])</f>
        <v>-200</v>
      </c>
    </row>
  </sheetData>
  <conditionalFormatting sqref="E6:E8">
    <cfRule type="iconSet" priority="14">
      <iconSet iconSet="3Arrows">
        <cfvo type="percent" val="0"/>
        <cfvo type="num" val="0"/>
        <cfvo type="num" val="0" gte="0"/>
      </iconSet>
    </cfRule>
  </conditionalFormatting>
  <dataValidations count="9">
    <dataValidation allowBlank="1" showInputMessage="1" showErrorMessage="1" prompt="This column is automatically updated based on the values in the Projected and Actual columns in this table. Colored circle icons are added to the values in this column: negative is red, zero is yellow, and positive is green" sqref="E5" xr:uid="{00000000-0002-0000-0100-000000000000}"/>
    <dataValidation allowBlank="1" showInputMessage="1" showErrorMessage="1" prompt="Enter the actual income value in this column" sqref="D5" xr:uid="{00000000-0002-0000-0100-000001000000}"/>
    <dataValidation allowBlank="1" showInputMessage="1" showErrorMessage="1" prompt="Enter the projected income value in this column" sqref="C5" xr:uid="{00000000-0002-0000-0100-000002000000}"/>
    <dataValidation allowBlank="1" showInputMessage="1" showErrorMessage="1" prompt="Enter your income details into this column" sqref="B5" xr:uid="{00000000-0002-0000-0100-000003000000}"/>
    <dataValidation allowBlank="1" showInputMessage="1" showErrorMessage="1" prompt="Automatically updated based on the year input in B4 in the Cash Flow worksheet" sqref="B4" xr:uid="{00000000-0002-0000-0100-000004000000}"/>
    <dataValidation allowBlank="1" showInputMessage="1" showErrorMessage="1" prompt="Automatically updated based on the month input in B3 in the Cash Flow worksheet" sqref="B3" xr:uid="{00000000-0002-0000-0100-000005000000}"/>
    <dataValidation allowBlank="1" showInputMessage="1" showErrorMessage="1" prompt="Automatically updated based on the name input in B1 in the Cash Flow worksheet" sqref="B1" xr:uid="{00000000-0002-0000-0100-000006000000}"/>
    <dataValidation allowBlank="1" showInputMessage="1" showErrorMessage="1" prompt="Monthly Income worksheet with a Monthly Income table for tracking projected and actual monthly income sources. The worksheet Name, Title, Month and Year are automatically updated based on inputs from the Cash Flow worksheet " sqref="A1" xr:uid="{00000000-0002-0000-0100-000007000000}"/>
    <dataValidation allowBlank="1" showInputMessage="1" showErrorMessage="1" prompt="Automatically updated based on the title input in B2 in the Cash Flow worksheet" sqref="B2" xr:uid="{00000000-0002-0000-0100-000008000000}"/>
  </dataValidations>
  <printOptions horizontalCentered="1"/>
  <pageMargins left="0.4" right="0.4" top="0.4" bottom="0.4" header="0.25" footer="0.25"/>
  <pageSetup fitToHeight="0" orientation="portrait" r:id="rId1"/>
  <headerFooter differentFirst="1">
    <oddFooter>&amp;CPage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pageSetUpPr autoPageBreaks="0" fitToPage="1"/>
  </sheetPr>
  <dimension ref="B1:E26"/>
  <sheetViews>
    <sheetView showGridLines="0" topLeftCell="A16" zoomScaleNormal="100" workbookViewId="0">
      <selection activeCell="E6" sqref="E6"/>
    </sheetView>
  </sheetViews>
  <sheetFormatPr defaultRowHeight="17.25" x14ac:dyDescent="0.3"/>
  <cols>
    <col min="1" max="1" width="2.77734375" customWidth="1"/>
    <col min="2" max="2" width="44.44140625" customWidth="1"/>
    <col min="3" max="3" width="18.109375" customWidth="1"/>
    <col min="4" max="5" width="14.33203125" style="2" customWidth="1"/>
    <col min="6" max="6" width="2.77734375" customWidth="1"/>
  </cols>
  <sheetData>
    <row r="1" spans="2:5" ht="23.25" customHeight="1" x14ac:dyDescent="0.3">
      <c r="B1" s="5" t="str">
        <f>Name</f>
        <v>Name</v>
      </c>
      <c r="C1" s="2"/>
    </row>
    <row r="2" spans="2:5" ht="46.5" customHeight="1" x14ac:dyDescent="0.3">
      <c r="B2" s="4" t="str">
        <f>BudgetTitle</f>
        <v>Family Budget</v>
      </c>
      <c r="C2" s="2"/>
    </row>
    <row r="3" spans="2:5" ht="27" thickBot="1" x14ac:dyDescent="0.45">
      <c r="B3" s="12" t="str">
        <f ca="1">Month</f>
        <v>November</v>
      </c>
      <c r="C3" s="2"/>
    </row>
    <row r="4" spans="2:5" ht="26.25" x14ac:dyDescent="0.3">
      <c r="B4" s="7">
        <f ca="1">Year</f>
        <v>2017</v>
      </c>
      <c r="C4" s="2"/>
    </row>
    <row r="5" spans="2:5" ht="45" customHeight="1" x14ac:dyDescent="0.5">
      <c r="B5" s="10" t="s">
        <v>12</v>
      </c>
      <c r="C5" t="s">
        <v>2</v>
      </c>
      <c r="D5" t="s">
        <v>3</v>
      </c>
      <c r="E5" t="s">
        <v>4</v>
      </c>
    </row>
    <row r="6" spans="2:5" x14ac:dyDescent="0.3">
      <c r="B6" s="14" t="s">
        <v>13</v>
      </c>
      <c r="C6" s="15">
        <v>1500</v>
      </c>
      <c r="D6" s="15">
        <v>1500</v>
      </c>
      <c r="E6" s="16">
        <f>Expense[[#This Row],[Projected]]-Expense[[#This Row],[Actual]]</f>
        <v>0</v>
      </c>
    </row>
    <row r="7" spans="2:5" x14ac:dyDescent="0.3">
      <c r="B7" s="14" t="s">
        <v>14</v>
      </c>
      <c r="C7" s="15">
        <v>250</v>
      </c>
      <c r="D7" s="15">
        <v>280</v>
      </c>
      <c r="E7" s="16">
        <f>Expense[[#This Row],[Projected]]-Expense[[#This Row],[Actual]]</f>
        <v>-30</v>
      </c>
    </row>
    <row r="8" spans="2:5" x14ac:dyDescent="0.3">
      <c r="B8" s="14" t="s">
        <v>15</v>
      </c>
      <c r="C8" s="15">
        <v>38</v>
      </c>
      <c r="D8" s="15">
        <v>38</v>
      </c>
      <c r="E8" s="16">
        <f>Expense[[#This Row],[Projected]]-Expense[[#This Row],[Actual]]</f>
        <v>0</v>
      </c>
    </row>
    <row r="9" spans="2:5" x14ac:dyDescent="0.3">
      <c r="B9" s="14" t="s">
        <v>16</v>
      </c>
      <c r="C9" s="15">
        <v>65</v>
      </c>
      <c r="D9" s="15">
        <v>78</v>
      </c>
      <c r="E9" s="16">
        <f>Expense[[#This Row],[Projected]]-Expense[[#This Row],[Actual]]</f>
        <v>-13</v>
      </c>
    </row>
    <row r="10" spans="2:5" x14ac:dyDescent="0.3">
      <c r="B10" s="14" t="s">
        <v>17</v>
      </c>
      <c r="C10" s="15">
        <v>25</v>
      </c>
      <c r="D10" s="15">
        <v>21</v>
      </c>
      <c r="E10" s="16">
        <f>Expense[[#This Row],[Projected]]-Expense[[#This Row],[Actual]]</f>
        <v>4</v>
      </c>
    </row>
    <row r="11" spans="2:5" x14ac:dyDescent="0.3">
      <c r="B11" s="14" t="s">
        <v>18</v>
      </c>
      <c r="C11" s="15">
        <v>75</v>
      </c>
      <c r="D11" s="15">
        <v>83</v>
      </c>
      <c r="E11" s="16">
        <f>Expense[[#This Row],[Projected]]-Expense[[#This Row],[Actual]]</f>
        <v>-8</v>
      </c>
    </row>
    <row r="12" spans="2:5" x14ac:dyDescent="0.3">
      <c r="B12" s="14" t="s">
        <v>19</v>
      </c>
      <c r="C12" s="15">
        <v>60</v>
      </c>
      <c r="D12" s="15">
        <v>60</v>
      </c>
      <c r="E12" s="16">
        <f>Expense[[#This Row],[Projected]]-Expense[[#This Row],[Actual]]</f>
        <v>0</v>
      </c>
    </row>
    <row r="13" spans="2:5" x14ac:dyDescent="0.3">
      <c r="B13" s="14" t="s">
        <v>20</v>
      </c>
      <c r="C13" s="15">
        <v>0</v>
      </c>
      <c r="D13" s="15">
        <v>60</v>
      </c>
      <c r="E13" s="16">
        <f>Expense[[#This Row],[Projected]]-Expense[[#This Row],[Actual]]</f>
        <v>-60</v>
      </c>
    </row>
    <row r="14" spans="2:5" x14ac:dyDescent="0.3">
      <c r="B14" s="14" t="s">
        <v>21</v>
      </c>
      <c r="C14" s="15">
        <v>180</v>
      </c>
      <c r="D14" s="15">
        <v>150</v>
      </c>
      <c r="E14" s="16">
        <f>Expense[[#This Row],[Projected]]-Expense[[#This Row],[Actual]]</f>
        <v>30</v>
      </c>
    </row>
    <row r="15" spans="2:5" x14ac:dyDescent="0.3">
      <c r="B15" s="14" t="s">
        <v>22</v>
      </c>
      <c r="C15" s="15">
        <v>250</v>
      </c>
      <c r="D15" s="15">
        <v>250</v>
      </c>
      <c r="E15" s="16">
        <f>Expense[[#This Row],[Projected]]-Expense[[#This Row],[Actual]]</f>
        <v>0</v>
      </c>
    </row>
    <row r="16" spans="2:5" x14ac:dyDescent="0.3">
      <c r="B16" s="14" t="s">
        <v>23</v>
      </c>
      <c r="C16" s="15">
        <v>75</v>
      </c>
      <c r="D16" s="15">
        <v>80</v>
      </c>
      <c r="E16" s="16">
        <f>Expense[[#This Row],[Projected]]-Expense[[#This Row],[Actual]]</f>
        <v>-5</v>
      </c>
    </row>
    <row r="17" spans="2:5" x14ac:dyDescent="0.3">
      <c r="B17" s="14" t="s">
        <v>24</v>
      </c>
      <c r="C17" s="15">
        <v>280</v>
      </c>
      <c r="D17" s="15">
        <v>260</v>
      </c>
      <c r="E17" s="16">
        <f>Expense[[#This Row],[Projected]]-Expense[[#This Row],[Actual]]</f>
        <v>20</v>
      </c>
    </row>
    <row r="18" spans="2:5" x14ac:dyDescent="0.3">
      <c r="B18" s="14" t="s">
        <v>25</v>
      </c>
      <c r="C18" s="15">
        <v>75</v>
      </c>
      <c r="D18" s="15">
        <v>65</v>
      </c>
      <c r="E18" s="16">
        <f>Expense[[#This Row],[Projected]]-Expense[[#This Row],[Actual]]</f>
        <v>10</v>
      </c>
    </row>
    <row r="19" spans="2:5" x14ac:dyDescent="0.3">
      <c r="B19" s="14" t="s">
        <v>26</v>
      </c>
      <c r="C19" s="15">
        <v>255</v>
      </c>
      <c r="D19" s="15">
        <v>255</v>
      </c>
      <c r="E19" s="16">
        <f>Expense[[#This Row],[Projected]]-Expense[[#This Row],[Actual]]</f>
        <v>0</v>
      </c>
    </row>
    <row r="20" spans="2:5" x14ac:dyDescent="0.3">
      <c r="B20" s="14" t="s">
        <v>27</v>
      </c>
      <c r="C20" s="15">
        <v>100</v>
      </c>
      <c r="D20" s="15">
        <v>100</v>
      </c>
      <c r="E20" s="16">
        <f>Expense[[#This Row],[Projected]]-Expense[[#This Row],[Actual]]</f>
        <v>0</v>
      </c>
    </row>
    <row r="21" spans="2:5" x14ac:dyDescent="0.3">
      <c r="B21" s="14" t="s">
        <v>28</v>
      </c>
      <c r="C21" s="15">
        <v>0</v>
      </c>
      <c r="D21" s="15">
        <v>0</v>
      </c>
      <c r="E21" s="16">
        <f>Expense[[#This Row],[Projected]]-Expense[[#This Row],[Actual]]</f>
        <v>0</v>
      </c>
    </row>
    <row r="22" spans="2:5" x14ac:dyDescent="0.3">
      <c r="B22" s="14" t="s">
        <v>29</v>
      </c>
      <c r="C22" s="15">
        <v>0</v>
      </c>
      <c r="D22" s="15">
        <v>0</v>
      </c>
      <c r="E22" s="16">
        <f>Expense[[#This Row],[Projected]]-Expense[[#This Row],[Actual]]</f>
        <v>0</v>
      </c>
    </row>
    <row r="23" spans="2:5" x14ac:dyDescent="0.3">
      <c r="B23" s="14" t="s">
        <v>30</v>
      </c>
      <c r="C23" s="15">
        <v>150</v>
      </c>
      <c r="D23" s="15">
        <v>150</v>
      </c>
      <c r="E23" s="16">
        <f>Expense[[#This Row],[Projected]]-Expense[[#This Row],[Actual]]</f>
        <v>0</v>
      </c>
    </row>
    <row r="24" spans="2:5" x14ac:dyDescent="0.3">
      <c r="B24" s="14" t="s">
        <v>31</v>
      </c>
      <c r="C24" s="15">
        <v>225</v>
      </c>
      <c r="D24" s="15">
        <v>225</v>
      </c>
      <c r="E24" s="16">
        <f>Expense[[#This Row],[Projected]]-Expense[[#This Row],[Actual]]</f>
        <v>0</v>
      </c>
    </row>
    <row r="25" spans="2:5" x14ac:dyDescent="0.3">
      <c r="B25" s="14" t="s">
        <v>32</v>
      </c>
      <c r="C25" s="15">
        <v>0</v>
      </c>
      <c r="D25" s="15">
        <v>0</v>
      </c>
      <c r="E25" s="16">
        <f>Expense[[#This Row],[Projected]]-Expense[[#This Row],[Actual]]</f>
        <v>0</v>
      </c>
    </row>
    <row r="26" spans="2:5" x14ac:dyDescent="0.3">
      <c r="B26" s="9" t="s">
        <v>33</v>
      </c>
      <c r="C26" s="8">
        <f>SUBTOTAL(109,Expense[Projected])</f>
        <v>3603</v>
      </c>
      <c r="D26" s="8">
        <f>SUBTOTAL(109,Expense[Actual])</f>
        <v>3655</v>
      </c>
      <c r="E26" s="8">
        <f>SUBTOTAL(109,Expense[Variance])</f>
        <v>-52</v>
      </c>
    </row>
  </sheetData>
  <conditionalFormatting sqref="E6:E25">
    <cfRule type="iconSet" priority="2">
      <iconSet iconSet="3Arrows">
        <cfvo type="percent" val="0"/>
        <cfvo type="num" val="0"/>
        <cfvo type="num" val="0" gte="0"/>
      </iconSet>
    </cfRule>
  </conditionalFormatting>
  <dataValidations count="9">
    <dataValidation allowBlank="1" showInputMessage="1" showErrorMessage="1" prompt="Monthly Expense worksheet with a Monthly Expense table for tracking projected and actual monthly expenses. The worksheet Name, Title, Month and Year are automatically updated based on inputs from the Cash Flow worksheet" sqref="A1" xr:uid="{00000000-0002-0000-0200-000000000000}"/>
    <dataValidation allowBlank="1" showInputMessage="1" showErrorMessage="1" prompt="Automatically updated based on the name input in B1 in the Cash Flow worksheet" sqref="B1" xr:uid="{00000000-0002-0000-0200-000001000000}"/>
    <dataValidation allowBlank="1" showInputMessage="1" showErrorMessage="1" prompt="Automatically updated based on the month input in B3 in the Cash Flow worksheet" sqref="B3" xr:uid="{00000000-0002-0000-0200-000002000000}"/>
    <dataValidation allowBlank="1" showInputMessage="1" showErrorMessage="1" prompt="Automatically updated based on the year input in B4 in the Cash Flow worksheet" sqref="B4" xr:uid="{00000000-0002-0000-0200-000003000000}"/>
    <dataValidation allowBlank="1" showInputMessage="1" showErrorMessage="1" prompt="Enter expense details in this column" sqref="B5" xr:uid="{00000000-0002-0000-0200-000004000000}"/>
    <dataValidation allowBlank="1" showInputMessage="1" showErrorMessage="1" prompt="Enter the projected expense values in this column" sqref="C5" xr:uid="{00000000-0002-0000-0200-000005000000}"/>
    <dataValidation allowBlank="1" showInputMessage="1" showErrorMessage="1" prompt="Enter the actual expense values in this column" sqref="D5" xr:uid="{00000000-0002-0000-0200-000006000000}"/>
    <dataValidation allowBlank="1" showInputMessage="1" showErrorMessage="1" prompt="This column is automatically updated based on the values in the Projected and Actual columns in this table. Colored circle icons are added to values in this column: negative is red, zero is yellow, and positive is green" sqref="E5" xr:uid="{00000000-0002-0000-0200-000007000000}"/>
    <dataValidation allowBlank="1" showInputMessage="1" showErrorMessage="1" prompt="Automatically updated based on the title input in B2 in the Cash Flow worksheet" sqref="B2" xr:uid="{00000000-0002-0000-0200-000008000000}"/>
  </dataValidations>
  <printOptions horizontalCentered="1"/>
  <pageMargins left="0.4" right="0.4" top="0.4" bottom="0.4" header="0.25" footer="0.25"/>
  <pageSetup fitToHeight="0" orientation="portrait" r:id="rId1"/>
  <headerFooter differentFirst="1">
    <oddFooter>&amp;CPage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5"/>
  </sheetPr>
  <dimension ref="B1:D6"/>
  <sheetViews>
    <sheetView showGridLines="0" workbookViewId="0"/>
  </sheetViews>
  <sheetFormatPr defaultRowHeight="17.25" x14ac:dyDescent="0.3"/>
  <cols>
    <col min="1" max="1" width="1.77734375" customWidth="1"/>
    <col min="2" max="2" width="14.77734375" customWidth="1"/>
    <col min="3" max="4" width="12.44140625" customWidth="1"/>
  </cols>
  <sheetData>
    <row r="1" spans="2:4" ht="39.75" x14ac:dyDescent="0.5">
      <c r="B1" s="11" t="s">
        <v>34</v>
      </c>
      <c r="C1" s="1"/>
      <c r="D1" s="1"/>
    </row>
    <row r="3" spans="2:4" x14ac:dyDescent="0.3">
      <c r="B3" s="3"/>
      <c r="C3" s="3" t="s">
        <v>2</v>
      </c>
      <c r="D3" s="3" t="s">
        <v>3</v>
      </c>
    </row>
    <row r="4" spans="2:4" x14ac:dyDescent="0.3">
      <c r="B4" s="3" t="s">
        <v>1</v>
      </c>
      <c r="C4" s="3">
        <f>CashFlow[[#Totals],[Projected]]</f>
        <v>2097</v>
      </c>
      <c r="D4" s="3">
        <f>CashFlow[[#Totals],[Actual]]</f>
        <v>1845</v>
      </c>
    </row>
    <row r="5" spans="2:4" x14ac:dyDescent="0.3">
      <c r="B5" s="3" t="s">
        <v>8</v>
      </c>
      <c r="C5" s="3">
        <f>Income[[#Totals],[Projected]]</f>
        <v>5700</v>
      </c>
      <c r="D5" s="3">
        <f>Income[[#Totals],[Actual]]</f>
        <v>5500</v>
      </c>
    </row>
    <row r="6" spans="2:4" x14ac:dyDescent="0.3">
      <c r="B6" s="3" t="s">
        <v>12</v>
      </c>
      <c r="C6" s="3">
        <f>Expense[[#Totals],[Projected]]</f>
        <v>3603</v>
      </c>
      <c r="D6" s="3">
        <f>Expense[[#Totals],[Actual]]</f>
        <v>3655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Cash Flow</vt:lpstr>
      <vt:lpstr>Monthly Income</vt:lpstr>
      <vt:lpstr>Monthly Expense</vt:lpstr>
      <vt:lpstr>CHART DATA</vt:lpstr>
      <vt:lpstr>BudgetTitle</vt:lpstr>
      <vt:lpstr>ColumnTitle1</vt:lpstr>
      <vt:lpstr>ColumnTitle2</vt:lpstr>
      <vt:lpstr>ColumnTitle3</vt:lpstr>
      <vt:lpstr>Month</vt:lpstr>
      <vt:lpstr>Name</vt:lpstr>
      <vt:lpstr>'Cash Flow'!Print_Titles</vt:lpstr>
      <vt:lpstr>'Monthly Expense'!Print_Titles</vt:lpstr>
      <vt:lpstr>'Monthly Income'!Print_Titles</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Shang PeiXu</dc:creator>
  <cp:lastModifiedBy>Lv JiaHao</cp:lastModifiedBy>
  <dcterms:created xsi:type="dcterms:W3CDTF">2016-12-13T10:16:52Z</dcterms:created>
  <dcterms:modified xsi:type="dcterms:W3CDTF">2017-11-16T09:25:49Z</dcterms:modified>
</cp:coreProperties>
</file>