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hD/VLDB/revised/experiments/Neo4j/Offshore/"/>
    </mc:Choice>
  </mc:AlternateContent>
  <xr:revisionPtr revIDLastSave="41" documentId="8_{BD9066D6-3A44-44E4-B843-9F4D0142EE2C}" xr6:coauthVersionLast="47" xr6:coauthVersionMax="47" xr10:uidLastSave="{ADFCC765-43E1-47D7-8775-118C710DB444}"/>
  <bookViews>
    <workbookView xWindow="-120" yWindow="-120" windowWidth="29040" windowHeight="15840" xr2:uid="{00000000-000D-0000-FFFF-FFFF00000000}"/>
  </bookViews>
  <sheets>
    <sheet name="Results" sheetId="1" r:id="rId1"/>
    <sheet name="bar chart" sheetId="2" r:id="rId2"/>
    <sheet name="Neo4j screensho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5" i="1" l="1"/>
  <c r="N24" i="1"/>
  <c r="N9" i="1"/>
  <c r="M45" i="1"/>
  <c r="M24" i="1"/>
  <c r="M9" i="1"/>
  <c r="L45" i="1"/>
  <c r="L24" i="1"/>
  <c r="L9" i="1"/>
  <c r="H14" i="1"/>
  <c r="K45" i="1"/>
  <c r="K9" i="1"/>
  <c r="K24" i="1"/>
  <c r="H1" i="1"/>
  <c r="H29" i="1"/>
</calcChain>
</file>

<file path=xl/sharedStrings.xml><?xml version="1.0" encoding="utf-8"?>
<sst xmlns="http://schemas.openxmlformats.org/spreadsheetml/2006/main" count="161" uniqueCount="80">
  <si>
    <t>embd</t>
  </si>
  <si>
    <t>lhs</t>
  </si>
  <si>
    <t>rhs</t>
  </si>
  <si>
    <t>redundancy</t>
  </si>
  <si>
    <t>embd U lhs U rhs</t>
  </si>
  <si>
    <t>['service_provider']</t>
  </si>
  <si>
    <t>['countries']</t>
  </si>
  <si>
    <t>['country_codes']</t>
  </si>
  <si>
    <t>['countries', 'country_codes', 'service_provider']</t>
  </si>
  <si>
    <t>[]</t>
  </si>
  <si>
    <t>['countries', 'jurisdiction_description']</t>
  </si>
  <si>
    <t>['countries', 'country_codes', 'jurisdiction_description']</t>
  </si>
  <si>
    <t>{'jurisdiction_description', 'countries', 'service_provider', 'country_codes'}</t>
  </si>
  <si>
    <t>['countries', 'sourceID']</t>
  </si>
  <si>
    <t>['countries', 'country_codes', 'sourceID']</t>
  </si>
  <si>
    <t>['countries', 'valid_until']</t>
  </si>
  <si>
    <t>['countries', 'country_codes', 'valid_until']</t>
  </si>
  <si>
    <t>['country_codes', 'sourceID']</t>
  </si>
  <si>
    <t>['country_codes', 'valid_until']</t>
  </si>
  <si>
    <t>{'jurisdiction_description', 'valid_until', 'countries', 'sourceID', 'country_codes'}</t>
  </si>
  <si>
    <t>['sourceID', 'valid_until']</t>
  </si>
  <si>
    <t>['service_provider', 'sourceID', 'valid_until']</t>
  </si>
  <si>
    <t>['sourceID']</t>
  </si>
  <si>
    <t>['valid_until']</t>
  </si>
  <si>
    <t>{'jurisdiction_description', 'service_provider', 'countries', 'valid_until', 'sourceID', 'country_codes'}</t>
  </si>
  <si>
    <t>R1=countries, country_codes is in BCNF with countries-&gt;country_code and country_code -&gt;countries</t>
  </si>
  <si>
    <t>country_codes, sourceID -&gt; countries</t>
  </si>
  <si>
    <t>country_codes, valid_until -&gt; countries</t>
  </si>
  <si>
    <t>A-&gt;B, A-&gt;C, B-&gt;C, C-&gt;B</t>
  </si>
  <si>
    <t>AB, AC, BC</t>
  </si>
  <si>
    <t>R2=service_provider, source_ID in BCNF with service_provider -&gt; source_ID</t>
  </si>
  <si>
    <t>R3=service_provider, valid_until in BCNF with service_provider -&gt; valid_until</t>
  </si>
  <si>
    <t>R4=sourceID,valid_until in BCNF with sourceID-&gt;valid_until and valid_until-&gt;sourceID</t>
  </si>
  <si>
    <t>BCNF, actually in 2-CONF:</t>
  </si>
  <si>
    <t>R3=countries, jurisdiction_description, country_codes in BCNF with jurisdiction_description, countries -&gt; country_codes</t>
  </si>
  <si>
    <t>in BCNF:</t>
  </si>
  <si>
    <t>redundancy before</t>
  </si>
  <si>
    <t>redundancy after</t>
  </si>
  <si>
    <t>R1=countries,country_codes, valid_until in BCNF with:</t>
  </si>
  <si>
    <t>R2=countries,country_codes,source_ID in BCNF with:</t>
  </si>
  <si>
    <t>db hits to normalize</t>
  </si>
  <si>
    <t>total:</t>
  </si>
  <si>
    <t>overlapping redundancy</t>
  </si>
  <si>
    <t>CS,S -&gt; C   intersect CS,V -&gt; C</t>
  </si>
  <si>
    <t xml:space="preserve">C,V -&gt; CC   intersect   C,JD -&gt; CC </t>
  </si>
  <si>
    <t>C,JD -&gt; CC   intersect   C,S -&gt; CC</t>
  </si>
  <si>
    <t xml:space="preserve">C,S -&gt; CC   intersect   C,V -&gt; CC </t>
  </si>
  <si>
    <t>C,V -&gt; CC   intersect   C,JD -&gt; CC  intersect   C,S -&gt; CC</t>
  </si>
  <si>
    <t>P1</t>
  </si>
  <si>
    <t>P2</t>
  </si>
  <si>
    <t>P3</t>
  </si>
  <si>
    <t>redundancy eliminated</t>
  </si>
  <si>
    <t>|P_i|</t>
  </si>
  <si>
    <t>#gFDs</t>
  </si>
  <si>
    <t>#R_i</t>
  </si>
  <si>
    <t>size cover of gFDs</t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</si>
  <si>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Entity</t>
    </r>
    <r>
      <rPr>
        <sz val="11"/>
        <color rgb="FF586E75"/>
        <rFont val="Calibri"/>
        <family val="2"/>
        <scheme val="minor"/>
      </rPr>
      <t>)</t>
    </r>
  </si>
  <si>
    <r>
      <t>WHERE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countries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country_codes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jurisdiction_description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</si>
  <si>
    <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countries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"Nauru"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OR</t>
    </r>
  </si>
  <si>
    <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countries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"Croatia"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OR</t>
    </r>
  </si>
  <si>
    <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countries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"French Guiana"</t>
    </r>
    <r>
      <rPr>
        <sz val="11"/>
        <color rgb="FF586E75"/>
        <rFont val="Calibri"/>
        <family val="2"/>
        <scheme val="minor"/>
      </rPr>
      <t>)</t>
    </r>
  </si>
  <si>
    <r>
      <t>RETURN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</t>
    </r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</si>
  <si>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l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Location</t>
    </r>
    <r>
      <rPr>
        <sz val="11"/>
        <color rgb="FF586E75"/>
        <rFont val="Calibri"/>
        <family val="2"/>
        <scheme val="minor"/>
      </rPr>
      <t>)</t>
    </r>
  </si>
  <si>
    <r>
      <t>RETURN</t>
    </r>
    <r>
      <rPr>
        <sz val="11"/>
        <color rgb="FF333333"/>
        <rFont val="Calibri"/>
        <family val="2"/>
        <scheme val="minor"/>
      </rPr>
      <t> l</t>
    </r>
  </si>
  <si>
    <r>
      <t>WHERE</t>
    </r>
    <r>
      <rPr>
        <sz val="11"/>
        <color rgb="FF333333"/>
        <rFont val="Calibri"/>
        <family val="2"/>
        <scheme val="minor"/>
      </rPr>
      <t> l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countries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"Nauru"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OR</t>
    </r>
  </si>
  <si>
    <r>
      <t>l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countries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"Croatia"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OR</t>
    </r>
  </si>
  <si>
    <r>
      <t>l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countries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"French Guiana"</t>
    </r>
  </si>
  <si>
    <t>P3 = P1 u P2</t>
  </si>
  <si>
    <t>342597 P1-complete vertices</t>
  </si>
  <si>
    <t>504989 P2-complete vertices</t>
  </si>
  <si>
    <t>342597 P3-complete vertices</t>
  </si>
  <si>
    <t>time to normalize (in ms)</t>
  </si>
  <si>
    <t>time to normalize (ms)</t>
  </si>
  <si>
    <t>avg</t>
  </si>
  <si>
    <t>redundancy wrt to P!</t>
  </si>
  <si>
    <t>redundancy wrt to P2</t>
  </si>
  <si>
    <t>redundancy wrt to P3</t>
  </si>
  <si>
    <t>properties on original nodes: jurisdiction_description and service_provider</t>
  </si>
  <si>
    <t>on all P2-complete nodes</t>
  </si>
  <si>
    <t>on all P1-complete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</si>
</sst>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717172"/>
      <name val="Arial"/>
      <family val="2"/>
    </font>
    <font>
      <sz val="11"/>
      <color rgb="FF000000"/>
      <name val="Calibri"/>
      <family val="2"/>
      <scheme val="minor"/>
    </font>
    <font>
      <sz val="11"/>
      <color rgb="FF8599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586E75"/>
      <name val="Calibri"/>
      <family val="2"/>
      <scheme val="minor"/>
    </font>
    <font>
      <sz val="11"/>
      <color rgb="FFB589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7" borderId="0" xfId="0" applyFill="1"/>
    <xf numFmtId="0" fontId="0" fillId="8" borderId="0" xfId="0" applyFill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Normalization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'bar chart'!$B$2:$B$4</c:f>
              <c:numCache>
                <c:formatCode>General</c:formatCode>
                <c:ptCount val="3"/>
                <c:pt idx="0">
                  <c:v>684608</c:v>
                </c:pt>
                <c:pt idx="1">
                  <c:v>1008998</c:v>
                </c:pt>
                <c:pt idx="2">
                  <c:v>1369802</c:v>
                </c:pt>
              </c:numCache>
            </c:numRef>
          </c:xVal>
          <c:yVal>
            <c:numRef>
              <c:f>'bar chart'!$C$2:$C$4</c:f>
              <c:numCache>
                <c:formatCode>General</c:formatCode>
                <c:ptCount val="3"/>
                <c:pt idx="0">
                  <c:v>8930544</c:v>
                </c:pt>
                <c:pt idx="1">
                  <c:v>28845388</c:v>
                </c:pt>
                <c:pt idx="2">
                  <c:v>39474122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6-4F43-992C-DA489195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54944"/>
        <c:axId val="701355928"/>
      </c:scatterChart>
      <c:valAx>
        <c:axId val="7013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Redundancy eliminated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55928"/>
        <c:crosses val="autoZero"/>
        <c:crossBetween val="midCat"/>
      </c:valAx>
      <c:valAx>
        <c:axId val="7013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Database</a:t>
                </a:r>
                <a:r>
                  <a:rPr lang="en-NZ" baseline="0"/>
                  <a:t> Hits requried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185737</xdr:rowOff>
    </xdr:from>
    <xdr:to>
      <xdr:col>2</xdr:col>
      <xdr:colOff>1419225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B6CD7A-EAF5-489A-8008-E3E8B56EE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10</xdr:col>
      <xdr:colOff>446794</xdr:colOff>
      <xdr:row>46</xdr:row>
      <xdr:rowOff>161119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A1CEC8-0D04-4E28-B9A1-63DBB8838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7047619" cy="64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26</xdr:col>
      <xdr:colOff>303924</xdr:colOff>
      <xdr:row>48</xdr:row>
      <xdr:rowOff>75333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E1826D-C726-4CFD-9538-04D88D5C5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8825" y="2286000"/>
          <a:ext cx="7009524" cy="6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topLeftCell="A19" zoomScaleNormal="100" workbookViewId="0">
      <selection activeCell="B43" sqref="B43"/>
    </sheetView>
  </sheetViews>
  <sheetFormatPr defaultColWidth="8.85546875" defaultRowHeight="15" x14ac:dyDescent="0.25"/>
  <cols>
    <col min="1" max="1" width="24" customWidth="1"/>
    <col min="2" max="2" width="48" customWidth="1"/>
    <col min="3" max="3" width="33" customWidth="1"/>
    <col min="6" max="6" width="22.42578125" customWidth="1"/>
    <col min="7" max="7" width="19.140625" customWidth="1"/>
    <col min="9" max="9" width="14.28515625" customWidth="1"/>
    <col min="10" max="10" width="10" customWidth="1"/>
    <col min="11" max="11" width="18.140625" customWidth="1"/>
    <col min="13" max="14" width="16.28515625" customWidth="1"/>
    <col min="15" max="15" width="26.5703125" customWidth="1"/>
  </cols>
  <sheetData>
    <row r="1" spans="1:16" x14ac:dyDescent="0.25">
      <c r="A1" t="s">
        <v>48</v>
      </c>
      <c r="B1" t="s">
        <v>12</v>
      </c>
      <c r="D1" t="s">
        <v>68</v>
      </c>
      <c r="G1" t="s">
        <v>36</v>
      </c>
      <c r="H1" s="4">
        <f>E4+E6</f>
        <v>684608</v>
      </c>
      <c r="K1" t="s">
        <v>40</v>
      </c>
      <c r="L1" t="s">
        <v>71</v>
      </c>
      <c r="N1" t="s">
        <v>73</v>
      </c>
    </row>
    <row r="2" spans="1:16" x14ac:dyDescent="0.25">
      <c r="K2">
        <v>2408427</v>
      </c>
      <c r="L2">
        <v>1331</v>
      </c>
      <c r="M2">
        <v>1616</v>
      </c>
    </row>
    <row r="3" spans="1:16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74</v>
      </c>
      <c r="F3" s="1" t="s">
        <v>4</v>
      </c>
    </row>
    <row r="4" spans="1:16" x14ac:dyDescent="0.25">
      <c r="A4" t="s">
        <v>5</v>
      </c>
      <c r="B4" t="s">
        <v>6</v>
      </c>
      <c r="C4" t="s">
        <v>7</v>
      </c>
      <c r="D4">
        <v>342304</v>
      </c>
      <c r="E4" s="2">
        <v>342304</v>
      </c>
      <c r="F4" t="s">
        <v>8</v>
      </c>
      <c r="K4">
        <v>2747593</v>
      </c>
      <c r="L4">
        <v>2084</v>
      </c>
      <c r="M4">
        <v>2266</v>
      </c>
    </row>
    <row r="5" spans="1:16" x14ac:dyDescent="0.25">
      <c r="A5" t="s">
        <v>9</v>
      </c>
      <c r="B5" t="s">
        <v>10</v>
      </c>
      <c r="C5" t="s">
        <v>7</v>
      </c>
      <c r="D5">
        <v>504227</v>
      </c>
      <c r="E5">
        <v>342007</v>
      </c>
      <c r="F5" t="s">
        <v>11</v>
      </c>
    </row>
    <row r="6" spans="1:16" x14ac:dyDescent="0.25">
      <c r="A6" t="s">
        <v>5</v>
      </c>
      <c r="B6" t="s">
        <v>7</v>
      </c>
      <c r="C6" t="s">
        <v>6</v>
      </c>
      <c r="D6">
        <v>342304</v>
      </c>
      <c r="E6" s="2">
        <v>342304</v>
      </c>
      <c r="F6" t="s">
        <v>8</v>
      </c>
      <c r="G6" t="s">
        <v>37</v>
      </c>
      <c r="H6" s="5">
        <v>0</v>
      </c>
      <c r="K6">
        <v>3774524</v>
      </c>
      <c r="L6">
        <v>2151</v>
      </c>
      <c r="M6">
        <v>1846</v>
      </c>
    </row>
    <row r="7" spans="1:16" x14ac:dyDescent="0.25">
      <c r="B7" t="s">
        <v>35</v>
      </c>
    </row>
    <row r="8" spans="1:16" x14ac:dyDescent="0.25">
      <c r="B8" t="s">
        <v>25</v>
      </c>
    </row>
    <row r="9" spans="1:16" x14ac:dyDescent="0.25">
      <c r="B9" t="s">
        <v>79</v>
      </c>
      <c r="J9" t="s">
        <v>41</v>
      </c>
      <c r="K9" s="6">
        <f>K2+K4+K6</f>
        <v>8930544</v>
      </c>
      <c r="L9" s="8">
        <f>L2+L4+L6</f>
        <v>5566</v>
      </c>
      <c r="M9" s="8">
        <f>M2+M4+M6</f>
        <v>5728</v>
      </c>
      <c r="N9" s="8">
        <f>(L9+M9)/2</f>
        <v>5647</v>
      </c>
    </row>
    <row r="10" spans="1:16" x14ac:dyDescent="0.25">
      <c r="B10" t="s">
        <v>77</v>
      </c>
    </row>
    <row r="13" spans="1:16" x14ac:dyDescent="0.25">
      <c r="K13" t="s">
        <v>40</v>
      </c>
      <c r="L13" t="s">
        <v>71</v>
      </c>
    </row>
    <row r="14" spans="1:16" x14ac:dyDescent="0.25">
      <c r="A14" t="s">
        <v>49</v>
      </c>
      <c r="B14" t="s">
        <v>19</v>
      </c>
      <c r="D14" t="s">
        <v>69</v>
      </c>
      <c r="G14" t="s">
        <v>36</v>
      </c>
      <c r="H14" s="4">
        <f>(E17+E18-O17)+(E19+E20+E21-O21-O23-O25+O27)</f>
        <v>1008998</v>
      </c>
      <c r="K14">
        <v>4555098</v>
      </c>
      <c r="L14">
        <v>2207</v>
      </c>
      <c r="M14">
        <v>2076</v>
      </c>
      <c r="O14" t="s">
        <v>42</v>
      </c>
    </row>
    <row r="15" spans="1:16" x14ac:dyDescent="0.25">
      <c r="H15" s="3"/>
      <c r="K15">
        <v>4554984</v>
      </c>
      <c r="L15">
        <v>1600</v>
      </c>
      <c r="M15">
        <v>1414</v>
      </c>
      <c r="P15" s="7"/>
    </row>
    <row r="16" spans="1:16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75</v>
      </c>
      <c r="F16" s="1" t="s">
        <v>4</v>
      </c>
      <c r="K16">
        <v>4560206</v>
      </c>
      <c r="L16">
        <v>1460</v>
      </c>
      <c r="M16">
        <v>1393</v>
      </c>
      <c r="O16" t="s">
        <v>43</v>
      </c>
    </row>
    <row r="17" spans="1:15" x14ac:dyDescent="0.25">
      <c r="A17" t="s">
        <v>9</v>
      </c>
      <c r="B17" t="s">
        <v>10</v>
      </c>
      <c r="C17" t="s">
        <v>7</v>
      </c>
      <c r="D17">
        <v>504227</v>
      </c>
      <c r="E17" s="2">
        <v>504225</v>
      </c>
      <c r="F17" t="s">
        <v>11</v>
      </c>
      <c r="O17" s="2">
        <v>504378</v>
      </c>
    </row>
    <row r="18" spans="1:15" x14ac:dyDescent="0.25">
      <c r="A18" t="s">
        <v>9</v>
      </c>
      <c r="B18" t="s">
        <v>13</v>
      </c>
      <c r="C18" t="s">
        <v>7</v>
      </c>
      <c r="D18">
        <v>504424</v>
      </c>
      <c r="E18" s="2">
        <v>504422</v>
      </c>
      <c r="F18" t="s">
        <v>14</v>
      </c>
      <c r="K18">
        <v>5057178</v>
      </c>
      <c r="L18">
        <v>4990</v>
      </c>
      <c r="M18">
        <v>5971</v>
      </c>
    </row>
    <row r="19" spans="1:15" x14ac:dyDescent="0.25">
      <c r="A19" t="s">
        <v>9</v>
      </c>
      <c r="B19" t="s">
        <v>15</v>
      </c>
      <c r="C19" t="s">
        <v>7</v>
      </c>
      <c r="D19">
        <v>504418</v>
      </c>
      <c r="E19" s="2">
        <v>504418</v>
      </c>
      <c r="F19" t="s">
        <v>16</v>
      </c>
      <c r="G19" t="s">
        <v>37</v>
      </c>
      <c r="H19" s="5">
        <v>0</v>
      </c>
      <c r="K19">
        <v>5057096</v>
      </c>
      <c r="L19">
        <v>3291</v>
      </c>
      <c r="M19">
        <v>3420</v>
      </c>
    </row>
    <row r="20" spans="1:15" x14ac:dyDescent="0.25">
      <c r="A20" t="s">
        <v>9</v>
      </c>
      <c r="B20" t="s">
        <v>17</v>
      </c>
      <c r="C20" t="s">
        <v>6</v>
      </c>
      <c r="D20">
        <v>504424</v>
      </c>
      <c r="E20" s="2">
        <v>504422</v>
      </c>
      <c r="F20" t="s">
        <v>14</v>
      </c>
      <c r="K20">
        <v>5060826</v>
      </c>
      <c r="L20">
        <v>3881</v>
      </c>
      <c r="M20">
        <v>5047</v>
      </c>
      <c r="O20" t="s">
        <v>45</v>
      </c>
    </row>
    <row r="21" spans="1:15" x14ac:dyDescent="0.25">
      <c r="A21" t="s">
        <v>9</v>
      </c>
      <c r="B21" t="s">
        <v>18</v>
      </c>
      <c r="C21" t="s">
        <v>6</v>
      </c>
      <c r="D21">
        <v>504418</v>
      </c>
      <c r="E21" s="2">
        <v>504418</v>
      </c>
      <c r="F21" t="s">
        <v>16</v>
      </c>
      <c r="O21" s="2">
        <v>504110</v>
      </c>
    </row>
    <row r="22" spans="1:15" x14ac:dyDescent="0.25">
      <c r="B22" t="s">
        <v>35</v>
      </c>
      <c r="K22">
        <v>9594800</v>
      </c>
      <c r="L22">
        <v>5268</v>
      </c>
      <c r="M22">
        <v>6371</v>
      </c>
      <c r="O22" t="s">
        <v>46</v>
      </c>
    </row>
    <row r="23" spans="1:15" x14ac:dyDescent="0.25">
      <c r="A23" t="s">
        <v>78</v>
      </c>
      <c r="B23" t="s">
        <v>38</v>
      </c>
      <c r="C23" t="s">
        <v>27</v>
      </c>
      <c r="O23" s="2">
        <v>504378</v>
      </c>
    </row>
    <row r="24" spans="1:15" x14ac:dyDescent="0.25">
      <c r="J24" t="s">
        <v>41</v>
      </c>
      <c r="K24" s="6">
        <f>K14+K15+K16+K18+K19+K20</f>
        <v>28845388</v>
      </c>
      <c r="L24" s="8">
        <f>L14+L15+L16+L18+L19+L20+L22</f>
        <v>22697</v>
      </c>
      <c r="M24" s="8">
        <f>M14+M15+M16+M18+M19+M20+M22</f>
        <v>25692</v>
      </c>
      <c r="N24" s="8">
        <f>(L24+M24)/2</f>
        <v>24194.5</v>
      </c>
      <c r="O24" t="s">
        <v>44</v>
      </c>
    </row>
    <row r="25" spans="1:15" x14ac:dyDescent="0.25">
      <c r="B25" t="s">
        <v>39</v>
      </c>
      <c r="C25" t="s">
        <v>26</v>
      </c>
      <c r="O25" s="2">
        <v>504106</v>
      </c>
    </row>
    <row r="26" spans="1:15" x14ac:dyDescent="0.25">
      <c r="O26" t="s">
        <v>47</v>
      </c>
    </row>
    <row r="27" spans="1:15" x14ac:dyDescent="0.25">
      <c r="B27" t="s">
        <v>34</v>
      </c>
      <c r="O27" s="2">
        <v>504065</v>
      </c>
    </row>
    <row r="28" spans="1:15" x14ac:dyDescent="0.25">
      <c r="K28" t="s">
        <v>40</v>
      </c>
      <c r="L28" t="s">
        <v>71</v>
      </c>
    </row>
    <row r="29" spans="1:15" x14ac:dyDescent="0.25">
      <c r="A29" t="s">
        <v>67</v>
      </c>
      <c r="B29" t="s">
        <v>24</v>
      </c>
      <c r="D29" t="s">
        <v>70</v>
      </c>
      <c r="G29" t="s">
        <v>36</v>
      </c>
      <c r="H29" s="4">
        <f>E32+E36+E40+E41</f>
        <v>1369802</v>
      </c>
      <c r="K29">
        <v>3781793</v>
      </c>
      <c r="L29">
        <v>1718</v>
      </c>
      <c r="M29">
        <v>1462</v>
      </c>
    </row>
    <row r="30" spans="1:15" x14ac:dyDescent="0.25">
      <c r="H30" s="3"/>
      <c r="K30">
        <v>3777523</v>
      </c>
      <c r="L30">
        <v>1218</v>
      </c>
      <c r="M30">
        <v>1024</v>
      </c>
    </row>
    <row r="31" spans="1:15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76</v>
      </c>
      <c r="F31" s="1" t="s">
        <v>4</v>
      </c>
      <c r="K31">
        <v>3774545</v>
      </c>
      <c r="L31">
        <v>1024</v>
      </c>
      <c r="M31">
        <v>1009</v>
      </c>
    </row>
    <row r="32" spans="1:15" x14ac:dyDescent="0.25">
      <c r="A32" t="s">
        <v>5</v>
      </c>
      <c r="B32" t="s">
        <v>6</v>
      </c>
      <c r="C32" t="s">
        <v>7</v>
      </c>
      <c r="D32">
        <v>342304</v>
      </c>
      <c r="E32" s="2">
        <v>342304</v>
      </c>
      <c r="F32" t="s">
        <v>8</v>
      </c>
      <c r="K32">
        <v>3774540</v>
      </c>
      <c r="L32">
        <v>1034</v>
      </c>
      <c r="M32">
        <v>1027</v>
      </c>
    </row>
    <row r="33" spans="1:14" x14ac:dyDescent="0.25">
      <c r="A33" t="s">
        <v>9</v>
      </c>
      <c r="B33" t="s">
        <v>10</v>
      </c>
      <c r="C33" t="s">
        <v>7</v>
      </c>
      <c r="D33">
        <v>504227</v>
      </c>
      <c r="E33">
        <v>342007</v>
      </c>
      <c r="F33" t="s">
        <v>11</v>
      </c>
    </row>
    <row r="34" spans="1:14" x14ac:dyDescent="0.25">
      <c r="A34" t="s">
        <v>9</v>
      </c>
      <c r="B34" t="s">
        <v>13</v>
      </c>
      <c r="C34" t="s">
        <v>7</v>
      </c>
      <c r="D34">
        <v>504424</v>
      </c>
      <c r="E34">
        <v>342261</v>
      </c>
      <c r="F34" t="s">
        <v>14</v>
      </c>
      <c r="G34" t="s">
        <v>37</v>
      </c>
      <c r="H34" s="5">
        <v>0</v>
      </c>
      <c r="K34">
        <v>4122675</v>
      </c>
      <c r="L34">
        <v>2678</v>
      </c>
      <c r="M34">
        <v>2822</v>
      </c>
    </row>
    <row r="35" spans="1:14" x14ac:dyDescent="0.25">
      <c r="A35" t="s">
        <v>9</v>
      </c>
      <c r="B35" t="s">
        <v>15</v>
      </c>
      <c r="C35" t="s">
        <v>7</v>
      </c>
      <c r="D35">
        <v>504418</v>
      </c>
      <c r="E35">
        <v>342261</v>
      </c>
      <c r="F35" t="s">
        <v>16</v>
      </c>
      <c r="K35">
        <v>4120113</v>
      </c>
      <c r="L35">
        <v>1686</v>
      </c>
      <c r="M35">
        <v>2155</v>
      </c>
    </row>
    <row r="36" spans="1:14" x14ac:dyDescent="0.25">
      <c r="A36" t="s">
        <v>5</v>
      </c>
      <c r="B36" t="s">
        <v>7</v>
      </c>
      <c r="C36" t="s">
        <v>6</v>
      </c>
      <c r="D36">
        <v>342304</v>
      </c>
      <c r="E36" s="2">
        <v>342304</v>
      </c>
      <c r="F36" t="s">
        <v>8</v>
      </c>
      <c r="K36">
        <v>4117135</v>
      </c>
      <c r="L36">
        <v>2001</v>
      </c>
      <c r="M36">
        <v>2145</v>
      </c>
    </row>
    <row r="37" spans="1:14" x14ac:dyDescent="0.25">
      <c r="A37" t="s">
        <v>9</v>
      </c>
      <c r="B37" t="s">
        <v>17</v>
      </c>
      <c r="C37" t="s">
        <v>6</v>
      </c>
      <c r="D37">
        <v>504424</v>
      </c>
      <c r="E37">
        <v>342261</v>
      </c>
      <c r="F37" t="s">
        <v>14</v>
      </c>
      <c r="K37">
        <v>4117132</v>
      </c>
      <c r="L37">
        <v>1785</v>
      </c>
      <c r="M37">
        <v>2509</v>
      </c>
    </row>
    <row r="38" spans="1:14" x14ac:dyDescent="0.25">
      <c r="A38" t="s">
        <v>9</v>
      </c>
      <c r="B38" t="s">
        <v>18</v>
      </c>
      <c r="C38" t="s">
        <v>6</v>
      </c>
      <c r="D38">
        <v>504418</v>
      </c>
      <c r="E38">
        <v>342261</v>
      </c>
      <c r="F38" t="s">
        <v>16</v>
      </c>
    </row>
    <row r="39" spans="1:14" x14ac:dyDescent="0.25">
      <c r="A39" t="s">
        <v>9</v>
      </c>
      <c r="B39" t="s">
        <v>5</v>
      </c>
      <c r="C39" t="s">
        <v>20</v>
      </c>
      <c r="D39">
        <v>344086</v>
      </c>
      <c r="E39" s="3">
        <v>342597</v>
      </c>
      <c r="F39" t="s">
        <v>21</v>
      </c>
      <c r="K39">
        <v>7888666</v>
      </c>
      <c r="L39">
        <v>4140</v>
      </c>
      <c r="M39">
        <v>4501</v>
      </c>
    </row>
    <row r="40" spans="1:14" x14ac:dyDescent="0.25">
      <c r="A40" t="s">
        <v>5</v>
      </c>
      <c r="B40" t="s">
        <v>22</v>
      </c>
      <c r="C40" t="s">
        <v>23</v>
      </c>
      <c r="D40">
        <v>344086</v>
      </c>
      <c r="E40" s="2">
        <v>342597</v>
      </c>
      <c r="F40" t="s">
        <v>21</v>
      </c>
    </row>
    <row r="41" spans="1:14" x14ac:dyDescent="0.25">
      <c r="A41" t="s">
        <v>5</v>
      </c>
      <c r="B41" t="s">
        <v>23</v>
      </c>
      <c r="C41" t="s">
        <v>22</v>
      </c>
      <c r="D41">
        <v>344086</v>
      </c>
      <c r="E41" s="2">
        <v>342597</v>
      </c>
      <c r="F41" t="s">
        <v>21</v>
      </c>
    </row>
    <row r="43" spans="1:14" x14ac:dyDescent="0.25">
      <c r="B43" t="s">
        <v>28</v>
      </c>
    </row>
    <row r="44" spans="1:14" x14ac:dyDescent="0.25">
      <c r="B44" t="s">
        <v>29</v>
      </c>
    </row>
    <row r="45" spans="1:14" x14ac:dyDescent="0.25">
      <c r="B45" t="s">
        <v>33</v>
      </c>
      <c r="J45" t="s">
        <v>41</v>
      </c>
      <c r="K45" s="6">
        <f>K29+K30+K31+K32+K34+K35+K36+K37+K39</f>
        <v>39474122</v>
      </c>
      <c r="L45" s="8">
        <f>L29+L30+L31+L32+L34+L35+L36+L37+L39</f>
        <v>17284</v>
      </c>
      <c r="M45" s="8">
        <f>M29+M30+M31+M32+M34+M35+M36+M37+M39</f>
        <v>18654</v>
      </c>
      <c r="N45" s="8">
        <f>(L45+M45)/2</f>
        <v>17969</v>
      </c>
    </row>
    <row r="46" spans="1:14" x14ac:dyDescent="0.25">
      <c r="B46" t="s">
        <v>25</v>
      </c>
    </row>
    <row r="47" spans="1:14" x14ac:dyDescent="0.25">
      <c r="B47" t="s">
        <v>30</v>
      </c>
    </row>
    <row r="48" spans="1:14" x14ac:dyDescent="0.25">
      <c r="B48" t="s">
        <v>31</v>
      </c>
    </row>
    <row r="49" spans="2:2" x14ac:dyDescent="0.25">
      <c r="B49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0D35B-5BB6-4391-9C36-3237AF6C7E1F}">
  <dimension ref="A1:H45"/>
  <sheetViews>
    <sheetView workbookViewId="0">
      <selection activeCell="D30" sqref="D30"/>
    </sheetView>
  </sheetViews>
  <sheetFormatPr defaultRowHeight="15" x14ac:dyDescent="0.25"/>
  <cols>
    <col min="2" max="2" width="21.85546875" customWidth="1"/>
    <col min="3" max="3" width="21.42578125" customWidth="1"/>
    <col min="4" max="4" width="19.28515625" customWidth="1"/>
    <col min="5" max="6" width="6.85546875" customWidth="1"/>
    <col min="7" max="7" width="17" customWidth="1"/>
  </cols>
  <sheetData>
    <row r="1" spans="1:8" x14ac:dyDescent="0.25">
      <c r="B1" s="9" t="s">
        <v>51</v>
      </c>
      <c r="C1" s="9" t="s">
        <v>40</v>
      </c>
      <c r="D1" s="9" t="s">
        <v>72</v>
      </c>
      <c r="E1" s="9" t="s">
        <v>52</v>
      </c>
      <c r="F1" s="9" t="s">
        <v>53</v>
      </c>
      <c r="G1" s="9" t="s">
        <v>55</v>
      </c>
      <c r="H1" s="9" t="s">
        <v>54</v>
      </c>
    </row>
    <row r="2" spans="1:8" x14ac:dyDescent="0.25">
      <c r="A2" s="9" t="s">
        <v>48</v>
      </c>
      <c r="B2">
        <v>684608</v>
      </c>
      <c r="C2">
        <v>8930544</v>
      </c>
      <c r="D2">
        <v>5566</v>
      </c>
      <c r="E2">
        <v>4</v>
      </c>
      <c r="F2">
        <v>3</v>
      </c>
      <c r="G2">
        <v>2</v>
      </c>
      <c r="H2">
        <v>1</v>
      </c>
    </row>
    <row r="3" spans="1:8" x14ac:dyDescent="0.25">
      <c r="A3" s="9" t="s">
        <v>49</v>
      </c>
      <c r="B3">
        <v>1008998</v>
      </c>
      <c r="C3">
        <v>28845388</v>
      </c>
      <c r="D3">
        <v>22697</v>
      </c>
      <c r="E3">
        <v>5</v>
      </c>
      <c r="F3">
        <v>5</v>
      </c>
      <c r="G3">
        <v>5</v>
      </c>
      <c r="H3">
        <v>3</v>
      </c>
    </row>
    <row r="4" spans="1:8" x14ac:dyDescent="0.25">
      <c r="A4" s="9" t="s">
        <v>50</v>
      </c>
      <c r="B4">
        <v>1369802</v>
      </c>
      <c r="C4">
        <v>39474122</v>
      </c>
      <c r="D4">
        <v>17284</v>
      </c>
      <c r="E4">
        <v>6</v>
      </c>
      <c r="F4">
        <v>10</v>
      </c>
      <c r="G4">
        <v>4</v>
      </c>
      <c r="H4">
        <v>4</v>
      </c>
    </row>
    <row r="45" spans="3:5" x14ac:dyDescent="0.25">
      <c r="C45" t="s">
        <v>41</v>
      </c>
      <c r="D45">
        <v>39474122</v>
      </c>
      <c r="E45">
        <v>17284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46EA-1B38-4F86-ADDC-07EC0FD71131}">
  <dimension ref="A6:P11"/>
  <sheetViews>
    <sheetView workbookViewId="0">
      <selection activeCell="K12" sqref="K12"/>
    </sheetView>
  </sheetViews>
  <sheetFormatPr defaultRowHeight="15" x14ac:dyDescent="0.25"/>
  <cols>
    <col min="1" max="1" width="16.7109375" customWidth="1"/>
  </cols>
  <sheetData>
    <row r="6" spans="1:16" x14ac:dyDescent="0.25">
      <c r="A6" s="10" t="s">
        <v>56</v>
      </c>
      <c r="P6" s="10" t="s">
        <v>62</v>
      </c>
    </row>
    <row r="7" spans="1:16" x14ac:dyDescent="0.25">
      <c r="A7" s="10" t="s">
        <v>57</v>
      </c>
      <c r="P7" s="10" t="s">
        <v>64</v>
      </c>
    </row>
    <row r="8" spans="1:16" x14ac:dyDescent="0.25">
      <c r="A8" s="11" t="s">
        <v>58</v>
      </c>
      <c r="P8" s="13" t="s">
        <v>65</v>
      </c>
    </row>
    <row r="9" spans="1:16" x14ac:dyDescent="0.25">
      <c r="A9" s="12" t="s">
        <v>59</v>
      </c>
      <c r="P9" s="13" t="s">
        <v>66</v>
      </c>
    </row>
    <row r="10" spans="1:16" x14ac:dyDescent="0.25">
      <c r="A10" s="12" t="s">
        <v>60</v>
      </c>
      <c r="P10" s="10" t="s">
        <v>63</v>
      </c>
    </row>
    <row r="11" spans="1:16" x14ac:dyDescent="0.25">
      <c r="A11" s="10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bar chart</vt:lpstr>
      <vt:lpstr>Neo4j 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Skavantzos</dc:creator>
  <cp:lastModifiedBy>Philipp Skavantzos</cp:lastModifiedBy>
  <dcterms:created xsi:type="dcterms:W3CDTF">2015-06-05T18:17:20Z</dcterms:created>
  <dcterms:modified xsi:type="dcterms:W3CDTF">2023-06-04T23:24:36Z</dcterms:modified>
</cp:coreProperties>
</file>