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\大2-1\大物实验\"/>
    </mc:Choice>
  </mc:AlternateContent>
  <xr:revisionPtr revIDLastSave="0" documentId="13_ncr:1_{D6AEF532-1F38-4D2A-99A0-B71F76C239C3}" xr6:coauthVersionLast="47" xr6:coauthVersionMax="47" xr10:uidLastSave="{00000000-0000-0000-0000-000000000000}"/>
  <bookViews>
    <workbookView xWindow="-108" yWindow="-108" windowWidth="23256" windowHeight="12456" xr2:uid="{7177ED81-99F0-4DA1-8F9A-8896754FE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3" i="1" l="1"/>
  <c r="X33" i="1"/>
  <c r="Y33" i="1"/>
  <c r="Z33" i="1"/>
  <c r="V33" i="1"/>
  <c r="C27" i="1"/>
  <c r="D27" i="1"/>
  <c r="E27" i="1"/>
  <c r="F27" i="1"/>
  <c r="G27" i="1"/>
  <c r="H27" i="1"/>
  <c r="B27" i="1"/>
  <c r="C26" i="1"/>
  <c r="D26" i="1"/>
  <c r="E26" i="1"/>
  <c r="F26" i="1"/>
  <c r="G26" i="1"/>
  <c r="H26" i="1"/>
  <c r="B26" i="1"/>
  <c r="C16" i="1"/>
  <c r="D16" i="1"/>
  <c r="E16" i="1"/>
  <c r="F16" i="1"/>
  <c r="G16" i="1"/>
  <c r="H16" i="1"/>
  <c r="I16" i="1"/>
  <c r="C17" i="1"/>
  <c r="D17" i="1"/>
  <c r="E17" i="1"/>
  <c r="F17" i="1"/>
  <c r="G17" i="1"/>
  <c r="H17" i="1"/>
  <c r="I17" i="1"/>
  <c r="C18" i="1"/>
  <c r="D18" i="1"/>
  <c r="E18" i="1"/>
  <c r="F18" i="1"/>
  <c r="G18" i="1"/>
  <c r="H18" i="1"/>
  <c r="I18" i="1"/>
  <c r="C19" i="1"/>
  <c r="D19" i="1"/>
  <c r="E19" i="1"/>
  <c r="F19" i="1"/>
  <c r="G19" i="1"/>
  <c r="H19" i="1"/>
  <c r="I19" i="1"/>
  <c r="C20" i="1"/>
  <c r="D20" i="1"/>
  <c r="E20" i="1"/>
  <c r="F20" i="1"/>
  <c r="G20" i="1"/>
  <c r="H20" i="1"/>
  <c r="I20" i="1"/>
  <c r="C21" i="1"/>
  <c r="D21" i="1"/>
  <c r="E21" i="1"/>
  <c r="F21" i="1"/>
  <c r="G21" i="1"/>
  <c r="H21" i="1"/>
  <c r="I21" i="1"/>
  <c r="D15" i="1"/>
  <c r="E15" i="1"/>
  <c r="F15" i="1"/>
  <c r="G15" i="1"/>
  <c r="H15" i="1"/>
  <c r="I15" i="1"/>
  <c r="C15" i="1"/>
</calcChain>
</file>

<file path=xl/sharedStrings.xml><?xml version="1.0" encoding="utf-8"?>
<sst xmlns="http://schemas.openxmlformats.org/spreadsheetml/2006/main" count="33" uniqueCount="22">
  <si>
    <t>不同阳极加速电压Ua和灯丝电流下阴极发射电流Ia</t>
    <phoneticPr fontId="1" type="noConversion"/>
  </si>
  <si>
    <t>Ia/uA</t>
    <phoneticPr fontId="1" type="noConversion"/>
  </si>
  <si>
    <t>Ua/V</t>
    <phoneticPr fontId="1" type="noConversion"/>
  </si>
  <si>
    <t>灯丝电流/A</t>
    <phoneticPr fontId="1" type="noConversion"/>
  </si>
  <si>
    <t>不同阳极加速电压Ua与励磁电流Is下的阳极电流Ia</t>
    <phoneticPr fontId="1" type="noConversion"/>
  </si>
  <si>
    <t>Ua=10V</t>
    <phoneticPr fontId="1" type="noConversion"/>
  </si>
  <si>
    <t>Ua=15V</t>
    <phoneticPr fontId="1" type="noConversion"/>
  </si>
  <si>
    <t>Ua=20V</t>
    <phoneticPr fontId="1" type="noConversion"/>
  </si>
  <si>
    <t>Ua=25V</t>
    <phoneticPr fontId="1" type="noConversion"/>
  </si>
  <si>
    <t>Ua=30V</t>
    <phoneticPr fontId="1" type="noConversion"/>
  </si>
  <si>
    <t>Is/A</t>
    <phoneticPr fontId="1" type="noConversion"/>
  </si>
  <si>
    <t>lg Ia</t>
    <phoneticPr fontId="1" type="noConversion"/>
  </si>
  <si>
    <t>T(×10³K)</t>
    <phoneticPr fontId="1" type="noConversion"/>
  </si>
  <si>
    <t>√Ua</t>
    <phoneticPr fontId="1" type="noConversion"/>
  </si>
  <si>
    <t>不同T时,lg Ia-√Ua的关系</t>
    <phoneticPr fontId="1" type="noConversion"/>
  </si>
  <si>
    <t>灯丝温度T(×10³K)</t>
    <phoneticPr fontId="1" type="noConversion"/>
  </si>
  <si>
    <t>lg (Ia/T²)</t>
    <phoneticPr fontId="1" type="noConversion"/>
  </si>
  <si>
    <t>1/T</t>
    <phoneticPr fontId="1" type="noConversion"/>
  </si>
  <si>
    <t>lg (Ia/T²)-1/T的关系</t>
    <phoneticPr fontId="1" type="noConversion"/>
  </si>
  <si>
    <t>不同阳极加速电压Ua下的临界电流Ic</t>
    <phoneticPr fontId="1" type="noConversion"/>
  </si>
  <si>
    <t>Ic/A</t>
    <phoneticPr fontId="1" type="noConversion"/>
  </si>
  <si>
    <t>Ic²/A²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</si>
</sst>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图</a:t>
            </a:r>
            <a:r>
              <a:rPr lang="en-US"/>
              <a:t>3</a:t>
            </a:r>
            <a:r>
              <a:rPr lang="zh-CN"/>
              <a:t>       不同阳极加速电压</a:t>
            </a:r>
            <a:r>
              <a:rPr lang="en-US"/>
              <a:t>Ua</a:t>
            </a:r>
            <a:r>
              <a:rPr lang="zh-CN"/>
              <a:t>与励磁电流</a:t>
            </a:r>
            <a:r>
              <a:rPr lang="en-US"/>
              <a:t>Is</a:t>
            </a:r>
            <a:r>
              <a:rPr lang="zh-CN"/>
              <a:t>下的阳极电流</a:t>
            </a:r>
            <a:r>
              <a:rPr lang="en-US"/>
              <a:t>Ia</a:t>
            </a:r>
            <a:r>
              <a:rPr lang="zh-CN"/>
              <a:t>关系</a:t>
            </a:r>
            <a:r>
              <a:rPr lang="en-US"/>
              <a:t> 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Sheet1!$A$30</c:f>
              <c:strCache>
                <c:ptCount val="1"/>
                <c:pt idx="0">
                  <c:v>Ua=10V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Sheet1!$C$30:$R$30</c:f>
              <c:numCache>
                <c:formatCode>General</c:formatCode>
                <c:ptCount val="16"/>
                <c:pt idx="0">
                  <c:v>0.1</c:v>
                </c:pt>
                <c:pt idx="1">
                  <c:v>0.31</c:v>
                </c:pt>
                <c:pt idx="2">
                  <c:v>0.32</c:v>
                </c:pt>
                <c:pt idx="3">
                  <c:v>0.33</c:v>
                </c:pt>
                <c:pt idx="4">
                  <c:v>0.34</c:v>
                </c:pt>
                <c:pt idx="5">
                  <c:v>0.35</c:v>
                </c:pt>
                <c:pt idx="6">
                  <c:v>0.36</c:v>
                </c:pt>
                <c:pt idx="7">
                  <c:v>0.37</c:v>
                </c:pt>
                <c:pt idx="8">
                  <c:v>0.38</c:v>
                </c:pt>
                <c:pt idx="9">
                  <c:v>0.39</c:v>
                </c:pt>
                <c:pt idx="10">
                  <c:v>0.4</c:v>
                </c:pt>
                <c:pt idx="11">
                  <c:v>0.41</c:v>
                </c:pt>
                <c:pt idx="12">
                  <c:v>0.42</c:v>
                </c:pt>
                <c:pt idx="13">
                  <c:v>0.43</c:v>
                </c:pt>
              </c:numCache>
            </c:numRef>
          </c:xVal>
          <c:yVal>
            <c:numRef>
              <c:f>Sheet1!$C$31:$R$31</c:f>
              <c:numCache>
                <c:formatCode>General</c:formatCode>
                <c:ptCount val="16"/>
                <c:pt idx="0">
                  <c:v>413</c:v>
                </c:pt>
                <c:pt idx="1">
                  <c:v>412</c:v>
                </c:pt>
                <c:pt idx="2">
                  <c:v>391</c:v>
                </c:pt>
                <c:pt idx="3">
                  <c:v>335</c:v>
                </c:pt>
                <c:pt idx="4">
                  <c:v>243</c:v>
                </c:pt>
                <c:pt idx="5">
                  <c:v>165</c:v>
                </c:pt>
                <c:pt idx="6">
                  <c:v>114</c:v>
                </c:pt>
                <c:pt idx="7">
                  <c:v>79</c:v>
                </c:pt>
                <c:pt idx="8">
                  <c:v>57</c:v>
                </c:pt>
                <c:pt idx="9">
                  <c:v>35</c:v>
                </c:pt>
                <c:pt idx="10">
                  <c:v>23</c:v>
                </c:pt>
                <c:pt idx="11">
                  <c:v>13</c:v>
                </c:pt>
                <c:pt idx="12">
                  <c:v>7</c:v>
                </c:pt>
                <c:pt idx="13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9392-46A5-BF22-9E529D1CC52C}"/>
            </c:ext>
          </c:extLst>
        </c:ser>
        <c:ser>
          <c:idx val="2"/>
          <c:order val="1"/>
          <c:tx>
            <c:strRef>
              <c:f>Sheet1!$A$32</c:f>
              <c:strCache>
                <c:ptCount val="1"/>
                <c:pt idx="0">
                  <c:v>Ua=15V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Sheet1!$C$32:$N$32</c:f>
              <c:numCache>
                <c:formatCode>General</c:formatCode>
                <c:ptCount val="12"/>
                <c:pt idx="0">
                  <c:v>0.1</c:v>
                </c:pt>
                <c:pt idx="1">
                  <c:v>0.39</c:v>
                </c:pt>
                <c:pt idx="2">
                  <c:v>0.4</c:v>
                </c:pt>
                <c:pt idx="3">
                  <c:v>0.41</c:v>
                </c:pt>
                <c:pt idx="4">
                  <c:v>0.42</c:v>
                </c:pt>
                <c:pt idx="5">
                  <c:v>0.43</c:v>
                </c:pt>
                <c:pt idx="6">
                  <c:v>0.44</c:v>
                </c:pt>
                <c:pt idx="7">
                  <c:v>0.45</c:v>
                </c:pt>
                <c:pt idx="8">
                  <c:v>0.46</c:v>
                </c:pt>
                <c:pt idx="9">
                  <c:v>0.47</c:v>
                </c:pt>
                <c:pt idx="10">
                  <c:v>0.48</c:v>
                </c:pt>
                <c:pt idx="11">
                  <c:v>0.51</c:v>
                </c:pt>
              </c:numCache>
            </c:numRef>
          </c:xVal>
          <c:yVal>
            <c:numRef>
              <c:f>Sheet1!$C$33:$R$33</c:f>
              <c:numCache>
                <c:formatCode>General</c:formatCode>
                <c:ptCount val="16"/>
                <c:pt idx="0">
                  <c:v>419</c:v>
                </c:pt>
                <c:pt idx="1">
                  <c:v>416</c:v>
                </c:pt>
                <c:pt idx="2">
                  <c:v>383</c:v>
                </c:pt>
                <c:pt idx="3">
                  <c:v>320</c:v>
                </c:pt>
                <c:pt idx="4">
                  <c:v>240</c:v>
                </c:pt>
                <c:pt idx="5">
                  <c:v>176</c:v>
                </c:pt>
                <c:pt idx="6">
                  <c:v>125</c:v>
                </c:pt>
                <c:pt idx="7">
                  <c:v>90</c:v>
                </c:pt>
                <c:pt idx="8">
                  <c:v>64</c:v>
                </c:pt>
                <c:pt idx="9">
                  <c:v>42</c:v>
                </c:pt>
                <c:pt idx="10">
                  <c:v>27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9392-46A5-BF22-9E529D1CC52C}"/>
            </c:ext>
          </c:extLst>
        </c:ser>
        <c:ser>
          <c:idx val="4"/>
          <c:order val="2"/>
          <c:tx>
            <c:strRef>
              <c:f>Sheet1!$A$34</c:f>
              <c:strCache>
                <c:ptCount val="1"/>
                <c:pt idx="0">
                  <c:v>Ua=20V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Sheet1!$C$34:$N$34</c:f>
              <c:numCache>
                <c:formatCode>General</c:formatCode>
                <c:ptCount val="12"/>
                <c:pt idx="0">
                  <c:v>0.1</c:v>
                </c:pt>
                <c:pt idx="1">
                  <c:v>0.45500000000000002</c:v>
                </c:pt>
                <c:pt idx="2">
                  <c:v>0.46500000000000002</c:v>
                </c:pt>
                <c:pt idx="3">
                  <c:v>0.47499999999999998</c:v>
                </c:pt>
                <c:pt idx="4">
                  <c:v>0.48499999999999999</c:v>
                </c:pt>
                <c:pt idx="5">
                  <c:v>0.495</c:v>
                </c:pt>
                <c:pt idx="6">
                  <c:v>0.505</c:v>
                </c:pt>
                <c:pt idx="7">
                  <c:v>0.51500000000000001</c:v>
                </c:pt>
                <c:pt idx="8">
                  <c:v>0.52500000000000002</c:v>
                </c:pt>
                <c:pt idx="9">
                  <c:v>0.53500000000000003</c:v>
                </c:pt>
                <c:pt idx="10">
                  <c:v>0.54500000000000004</c:v>
                </c:pt>
                <c:pt idx="11">
                  <c:v>0.55500000000000005</c:v>
                </c:pt>
              </c:numCache>
            </c:numRef>
          </c:xVal>
          <c:yVal>
            <c:numRef>
              <c:f>Sheet1!$C$35:$R$35</c:f>
              <c:numCache>
                <c:formatCode>General</c:formatCode>
                <c:ptCount val="16"/>
                <c:pt idx="0">
                  <c:v>425</c:v>
                </c:pt>
                <c:pt idx="1">
                  <c:v>415</c:v>
                </c:pt>
                <c:pt idx="2">
                  <c:v>378</c:v>
                </c:pt>
                <c:pt idx="3">
                  <c:v>320</c:v>
                </c:pt>
                <c:pt idx="4">
                  <c:v>239</c:v>
                </c:pt>
                <c:pt idx="5">
                  <c:v>180</c:v>
                </c:pt>
                <c:pt idx="6">
                  <c:v>138</c:v>
                </c:pt>
                <c:pt idx="7">
                  <c:v>106</c:v>
                </c:pt>
                <c:pt idx="8">
                  <c:v>73</c:v>
                </c:pt>
                <c:pt idx="9">
                  <c:v>53</c:v>
                </c:pt>
                <c:pt idx="10">
                  <c:v>37</c:v>
                </c:pt>
                <c:pt idx="11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9392-46A5-BF22-9E529D1CC52C}"/>
            </c:ext>
          </c:extLst>
        </c:ser>
        <c:ser>
          <c:idx val="6"/>
          <c:order val="3"/>
          <c:tx>
            <c:strRef>
              <c:f>Sheet1!$A$36</c:f>
              <c:strCache>
                <c:ptCount val="1"/>
                <c:pt idx="0">
                  <c:v>Ua=25V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Sheet1!$C$36:$P$36</c:f>
              <c:numCache>
                <c:formatCode>General</c:formatCode>
                <c:ptCount val="14"/>
                <c:pt idx="0">
                  <c:v>0.1</c:v>
                </c:pt>
                <c:pt idx="1">
                  <c:v>0.51</c:v>
                </c:pt>
                <c:pt idx="2">
                  <c:v>0.52</c:v>
                </c:pt>
                <c:pt idx="3">
                  <c:v>0.53</c:v>
                </c:pt>
                <c:pt idx="4">
                  <c:v>0.54</c:v>
                </c:pt>
                <c:pt idx="5">
                  <c:v>0.55000000000000004</c:v>
                </c:pt>
                <c:pt idx="6">
                  <c:v>0.56000000000000005</c:v>
                </c:pt>
                <c:pt idx="7">
                  <c:v>0.56999999999999995</c:v>
                </c:pt>
                <c:pt idx="8">
                  <c:v>0.57999999999999996</c:v>
                </c:pt>
                <c:pt idx="9">
                  <c:v>0.59</c:v>
                </c:pt>
                <c:pt idx="10">
                  <c:v>0.6</c:v>
                </c:pt>
                <c:pt idx="11">
                  <c:v>0.61</c:v>
                </c:pt>
                <c:pt idx="12">
                  <c:v>0.62</c:v>
                </c:pt>
                <c:pt idx="13">
                  <c:v>0.63</c:v>
                </c:pt>
              </c:numCache>
            </c:numRef>
          </c:xVal>
          <c:yVal>
            <c:numRef>
              <c:f>Sheet1!$C$37:$R$37</c:f>
              <c:numCache>
                <c:formatCode>General</c:formatCode>
                <c:ptCount val="16"/>
                <c:pt idx="0">
                  <c:v>429</c:v>
                </c:pt>
                <c:pt idx="1">
                  <c:v>424</c:v>
                </c:pt>
                <c:pt idx="2">
                  <c:v>389</c:v>
                </c:pt>
                <c:pt idx="3">
                  <c:v>339</c:v>
                </c:pt>
                <c:pt idx="4">
                  <c:v>275</c:v>
                </c:pt>
                <c:pt idx="5">
                  <c:v>201</c:v>
                </c:pt>
                <c:pt idx="6">
                  <c:v>153</c:v>
                </c:pt>
                <c:pt idx="7">
                  <c:v>117</c:v>
                </c:pt>
                <c:pt idx="8">
                  <c:v>91</c:v>
                </c:pt>
                <c:pt idx="9">
                  <c:v>69</c:v>
                </c:pt>
                <c:pt idx="10">
                  <c:v>51</c:v>
                </c:pt>
                <c:pt idx="11">
                  <c:v>37</c:v>
                </c:pt>
                <c:pt idx="12">
                  <c:v>27</c:v>
                </c:pt>
                <c:pt idx="13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9392-46A5-BF22-9E529D1CC52C}"/>
            </c:ext>
          </c:extLst>
        </c:ser>
        <c:ser>
          <c:idx val="8"/>
          <c:order val="4"/>
          <c:tx>
            <c:strRef>
              <c:f>Sheet1!$A$38</c:f>
              <c:strCache>
                <c:ptCount val="1"/>
                <c:pt idx="0">
                  <c:v>Ua=30V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Sheet1!$C$38:$R$38</c:f>
              <c:numCache>
                <c:formatCode>General</c:formatCode>
                <c:ptCount val="16"/>
                <c:pt idx="0">
                  <c:v>0.1</c:v>
                </c:pt>
                <c:pt idx="1">
                  <c:v>0.56000000000000005</c:v>
                </c:pt>
                <c:pt idx="2">
                  <c:v>0.56999999999999995</c:v>
                </c:pt>
                <c:pt idx="3">
                  <c:v>0.57999999999999996</c:v>
                </c:pt>
                <c:pt idx="4">
                  <c:v>0.59</c:v>
                </c:pt>
                <c:pt idx="5">
                  <c:v>0.6</c:v>
                </c:pt>
                <c:pt idx="6">
                  <c:v>0.61</c:v>
                </c:pt>
                <c:pt idx="7">
                  <c:v>0.619999999999999</c:v>
                </c:pt>
                <c:pt idx="8">
                  <c:v>0.62999999999999901</c:v>
                </c:pt>
                <c:pt idx="9">
                  <c:v>0.63999999999999901</c:v>
                </c:pt>
                <c:pt idx="10">
                  <c:v>0.64999999999999902</c:v>
                </c:pt>
                <c:pt idx="11">
                  <c:v>0.65999999999999903</c:v>
                </c:pt>
                <c:pt idx="12">
                  <c:v>0.66999999999999904</c:v>
                </c:pt>
                <c:pt idx="13">
                  <c:v>0.67999999999999905</c:v>
                </c:pt>
                <c:pt idx="14">
                  <c:v>0.68999999999999895</c:v>
                </c:pt>
                <c:pt idx="15">
                  <c:v>0.73</c:v>
                </c:pt>
              </c:numCache>
            </c:numRef>
          </c:xVal>
          <c:yVal>
            <c:numRef>
              <c:f>Sheet1!$C$39:$R$39</c:f>
              <c:numCache>
                <c:formatCode>General</c:formatCode>
                <c:ptCount val="16"/>
                <c:pt idx="0">
                  <c:v>430</c:v>
                </c:pt>
                <c:pt idx="1">
                  <c:v>427</c:v>
                </c:pt>
                <c:pt idx="2">
                  <c:v>396</c:v>
                </c:pt>
                <c:pt idx="3">
                  <c:v>352</c:v>
                </c:pt>
                <c:pt idx="4">
                  <c:v>299</c:v>
                </c:pt>
                <c:pt idx="5">
                  <c:v>239</c:v>
                </c:pt>
                <c:pt idx="6">
                  <c:v>180</c:v>
                </c:pt>
                <c:pt idx="7">
                  <c:v>142</c:v>
                </c:pt>
                <c:pt idx="8">
                  <c:v>110</c:v>
                </c:pt>
                <c:pt idx="9">
                  <c:v>90</c:v>
                </c:pt>
                <c:pt idx="10">
                  <c:v>69</c:v>
                </c:pt>
                <c:pt idx="11">
                  <c:v>50</c:v>
                </c:pt>
                <c:pt idx="12">
                  <c:v>39</c:v>
                </c:pt>
                <c:pt idx="13">
                  <c:v>30</c:v>
                </c:pt>
                <c:pt idx="14">
                  <c:v>19</c:v>
                </c:pt>
                <c:pt idx="15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9392-46A5-BF22-9E529D1CC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934207"/>
        <c:axId val="614935455"/>
      </c:scatterChart>
      <c:valAx>
        <c:axId val="61493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935455"/>
        <c:crossesAt val="0"/>
        <c:crossBetween val="midCat"/>
      </c:valAx>
      <c:valAx>
        <c:axId val="61493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9342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图</a:t>
            </a:r>
            <a:r>
              <a:rPr lang="en-US"/>
              <a:t>1      </a:t>
            </a:r>
            <a:r>
              <a:rPr lang="zh-CN"/>
              <a:t>不同</a:t>
            </a:r>
            <a:r>
              <a:rPr lang="en-US"/>
              <a:t>T</a:t>
            </a:r>
            <a:r>
              <a:rPr lang="zh-CN"/>
              <a:t>时</a:t>
            </a:r>
            <a:r>
              <a:rPr lang="en-US"/>
              <a:t> lg Ia-√Ua</a:t>
            </a:r>
            <a:r>
              <a:rPr lang="zh-CN"/>
              <a:t>的关系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1.95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233631735825573E-3"/>
                  <c:y val="-3.726793818468146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Sheet1!$C$15:$I$15</c:f>
              <c:numCache>
                <c:formatCode>General</c:formatCode>
                <c:ptCount val="7"/>
                <c:pt idx="0">
                  <c:v>1.7993405494535817</c:v>
                </c:pt>
                <c:pt idx="1">
                  <c:v>1.8061799739838871</c:v>
                </c:pt>
                <c:pt idx="2">
                  <c:v>1.8129133566428555</c:v>
                </c:pt>
                <c:pt idx="3">
                  <c:v>1.8195439355418688</c:v>
                </c:pt>
                <c:pt idx="4">
                  <c:v>1.8260748027008264</c:v>
                </c:pt>
                <c:pt idx="5">
                  <c:v>1.8388490907372552</c:v>
                </c:pt>
                <c:pt idx="6">
                  <c:v>1.8450980400142569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8213-4410-A12F-13E33F48CAF6}"/>
            </c:ext>
          </c:extLst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7080862605822651E-4"/>
                  <c:y val="-2.51686868140581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Sheet1!$C$16:$I$16</c:f>
              <c:numCache>
                <c:formatCode>General</c:formatCode>
                <c:ptCount val="7"/>
                <c:pt idx="0">
                  <c:v>2.0293837776852097</c:v>
                </c:pt>
                <c:pt idx="1">
                  <c:v>2.0374264979406238</c:v>
                </c:pt>
                <c:pt idx="2">
                  <c:v>2.0453229787866576</c:v>
                </c:pt>
                <c:pt idx="3">
                  <c:v>2.0530784434834195</c:v>
                </c:pt>
                <c:pt idx="4">
                  <c:v>2.0606978403536118</c:v>
                </c:pt>
                <c:pt idx="5">
                  <c:v>2.0681858617461617</c:v>
                </c:pt>
                <c:pt idx="6">
                  <c:v>2.0755469613925306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8213-4410-A12F-13E33F48CAF6}"/>
            </c:ext>
          </c:extLst>
        </c:ser>
        <c:ser>
          <c:idx val="2"/>
          <c:order val="2"/>
          <c:tx>
            <c:strRef>
              <c:f>Sheet1!$A$17</c:f>
              <c:strCache>
                <c:ptCount val="1"/>
                <c:pt idx="0">
                  <c:v>2.04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4659549406846518E-4"/>
                  <c:y val="-2.422086904073324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Sheet1!$C$17:$I$17</c:f>
              <c:numCache>
                <c:formatCode>General</c:formatCode>
                <c:ptCount val="7"/>
                <c:pt idx="0">
                  <c:v>2.2455126678141499</c:v>
                </c:pt>
                <c:pt idx="1">
                  <c:v>2.2528530309798933</c:v>
                </c:pt>
                <c:pt idx="2">
                  <c:v>2.2600713879850747</c:v>
                </c:pt>
                <c:pt idx="3">
                  <c:v>2.2671717284030137</c:v>
                </c:pt>
                <c:pt idx="4">
                  <c:v>2.27415784926368</c:v>
                </c:pt>
                <c:pt idx="5">
                  <c:v>2.2810333672477277</c:v>
                </c:pt>
                <c:pt idx="6">
                  <c:v>2.287801729930226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A-8213-4410-A12F-13E33F48CAF6}"/>
            </c:ext>
          </c:extLst>
        </c:ser>
        <c:ser>
          <c:idx val="3"/>
          <c:order val="3"/>
          <c:tx>
            <c:strRef>
              <c:f>Sheet1!$A$18</c:f>
              <c:strCache>
                <c:ptCount val="1"/>
                <c:pt idx="0">
                  <c:v>2.08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4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8643418013394126E-3"/>
                  <c:y val="-3.19460422191402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Sheet1!$C$18:$I$18</c:f>
              <c:numCache>
                <c:formatCode>General</c:formatCode>
                <c:ptCount val="7"/>
                <c:pt idx="0">
                  <c:v>2.4393326938302629</c:v>
                </c:pt>
                <c:pt idx="1">
                  <c:v>2.4487063199050798</c:v>
                </c:pt>
                <c:pt idx="2">
                  <c:v>2.4563660331290431</c:v>
                </c:pt>
                <c:pt idx="3">
                  <c:v>2.4638929889859074</c:v>
                </c:pt>
                <c:pt idx="4">
                  <c:v>2.4712917110589387</c:v>
                </c:pt>
                <c:pt idx="5">
                  <c:v>2.4785664955938436</c:v>
                </c:pt>
                <c:pt idx="6">
                  <c:v>2.4857214264815801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B-8213-4410-A12F-13E33F48CAF6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2.12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5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8059590534558654E-3"/>
                  <c:y val="-4.75203741127842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Sheet1!$C$19:$I$19</c:f>
              <c:numCache>
                <c:formatCode>General</c:formatCode>
                <c:ptCount val="7"/>
                <c:pt idx="0">
                  <c:v>2.6170003411208991</c:v>
                </c:pt>
                <c:pt idx="1">
                  <c:v>2.6253124509616739</c:v>
                </c:pt>
                <c:pt idx="2">
                  <c:v>2.6324572921847245</c:v>
                </c:pt>
                <c:pt idx="3">
                  <c:v>2.6394864892685859</c:v>
                </c:pt>
                <c:pt idx="4">
                  <c:v>2.6464037262230695</c:v>
                </c:pt>
                <c:pt idx="5">
                  <c:v>2.6532125137753435</c:v>
                </c:pt>
                <c:pt idx="6">
                  <c:v>2.6599162000698504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C-8213-4410-A12F-13E33F48CAF6}"/>
            </c:ext>
          </c:extLst>
        </c:ser>
        <c:ser>
          <c:idx val="5"/>
          <c:order val="5"/>
          <c:tx>
            <c:strRef>
              <c:f>Sheet1!$A$20</c:f>
              <c:strCache>
                <c:ptCount val="1"/>
                <c:pt idx="0">
                  <c:v>2.16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6233631735825573E-3"/>
                  <c:y val="-2.621310997099386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Sheet1!$C$20:$I$20</c:f>
              <c:numCache>
                <c:formatCode>General</c:formatCode>
                <c:ptCount val="7"/>
                <c:pt idx="0">
                  <c:v>2.7951845896824241</c:v>
                </c:pt>
                <c:pt idx="1">
                  <c:v>2.8041394323353503</c:v>
                </c:pt>
                <c:pt idx="2">
                  <c:v>2.8129133566428557</c:v>
                </c:pt>
                <c:pt idx="3">
                  <c:v>2.8202014594856402</c:v>
                </c:pt>
                <c:pt idx="4">
                  <c:v>2.8273692730538253</c:v>
                </c:pt>
                <c:pt idx="5">
                  <c:v>2.8350561017201161</c:v>
                </c:pt>
                <c:pt idx="6">
                  <c:v>2.8419848045901137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D-8213-4410-A12F-13E33F48CAF6}"/>
            </c:ext>
          </c:extLst>
        </c:ser>
        <c:ser>
          <c:idx val="6"/>
          <c:order val="6"/>
          <c:tx>
            <c:strRef>
              <c:f>Sheet1!$A$21</c:f>
              <c:strCache>
                <c:ptCount val="1"/>
                <c:pt idx="0">
                  <c:v>2.2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>
                    <a:lumMod val="60000"/>
                  </a:schemeClr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1162119745752312E-3"/>
                  <c:y val="-2.02423147295287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Sheet1!$C$13:$I$13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xVal>
          <c:yVal>
            <c:numRef>
              <c:f>Sheet1!$C$21:$I$21</c:f>
              <c:numCache>
                <c:formatCode>General</c:formatCode>
                <c:ptCount val="7"/>
                <c:pt idx="0">
                  <c:v>2.9434945159061026</c:v>
                </c:pt>
                <c:pt idx="1">
                  <c:v>2.9532763366673045</c:v>
                </c:pt>
                <c:pt idx="2">
                  <c:v>2.9609461957338312</c:v>
                </c:pt>
                <c:pt idx="3">
                  <c:v>2.9680157139936418</c:v>
                </c:pt>
                <c:pt idx="4">
                  <c:v>2.9749719942980688</c:v>
                </c:pt>
                <c:pt idx="5">
                  <c:v>2.9818186071706636</c:v>
                </c:pt>
                <c:pt idx="6">
                  <c:v>2.9881128402683519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E-8213-4410-A12F-13E33F48C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9464543"/>
        <c:axId val="739446239"/>
      </c:scatterChart>
      <c:valAx>
        <c:axId val="739464543"/>
        <c:scaling>
          <c:orientation val="minMax"/>
          <c:max val="11"/>
          <c:min val="3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446239"/>
        <c:crosses val="autoZero"/>
        <c:crossBetween val="midCat"/>
        <c:majorUnit val="0.5"/>
      </c:valAx>
      <c:valAx>
        <c:axId val="739446239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39464543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图</a:t>
            </a:r>
            <a:r>
              <a:rPr lang="en-US"/>
              <a:t>2    lg (Ia/T²)-1/T</a:t>
            </a:r>
            <a:r>
              <a:rPr lang="zh-CN"/>
              <a:t>的关系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lg (Ia/T²)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5591289810272148E-2"/>
                  <c:y val="-0.266501593082264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Sheet1!$B$27:$H$27</c:f>
              <c:numCache>
                <c:formatCode>General</c:formatCode>
                <c:ptCount val="7"/>
                <c:pt idx="0">
                  <c:v>5.1282051282051282E-4</c:v>
                </c:pt>
                <c:pt idx="1">
                  <c:v>5.0000000000000001E-4</c:v>
                </c:pt>
                <c:pt idx="2">
                  <c:v>4.9019607843137254E-4</c:v>
                </c:pt>
                <c:pt idx="3">
                  <c:v>4.8076923076923074E-4</c:v>
                </c:pt>
                <c:pt idx="4">
                  <c:v>4.7169811320754717E-4</c:v>
                </c:pt>
                <c:pt idx="5">
                  <c:v>4.6296296296296293E-4</c:v>
                </c:pt>
                <c:pt idx="6">
                  <c:v>4.5454545454545455E-4</c:v>
                </c:pt>
              </c:numCache>
            </c:numRef>
          </c:xVal>
          <c:yVal>
            <c:numRef>
              <c:f>Sheet1!$B$26:$H$26</c:f>
              <c:numCache>
                <c:formatCode>General</c:formatCode>
                <c:ptCount val="7"/>
                <c:pt idx="0">
                  <c:v>-4.8128692227250358</c:v>
                </c:pt>
                <c:pt idx="1">
                  <c:v>-4.603059991327962</c:v>
                </c:pt>
                <c:pt idx="2">
                  <c:v>-4.4016603348517975</c:v>
                </c:pt>
                <c:pt idx="3">
                  <c:v>-4.2261266699255229</c:v>
                </c:pt>
                <c:pt idx="4">
                  <c:v>-4.0631717218575023</c:v>
                </c:pt>
                <c:pt idx="5">
                  <c:v>-3.9035075023018617</c:v>
                </c:pt>
                <c:pt idx="6">
                  <c:v>-3.7688453616444129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DB-4D9A-B48F-CFB86767D8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277375"/>
        <c:axId val="515278207"/>
      </c:scatterChart>
      <c:valAx>
        <c:axId val="51527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278207"/>
        <c:crosses val="autoZero"/>
        <c:crossBetween val="midCat"/>
      </c:valAx>
      <c:valAx>
        <c:axId val="515278207"/>
        <c:scaling>
          <c:orientation val="minMax"/>
          <c:max val="-3.5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5277375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不同阳极加速电压</a:t>
            </a:r>
            <a:r>
              <a:rPr lang="en-US" altLang="zh-CN"/>
              <a:t>Ua</a:t>
            </a:r>
            <a:r>
              <a:rPr lang="zh-CN" altLang="en-US"/>
              <a:t>下的临界电流</a:t>
            </a:r>
            <a:r>
              <a:rPr lang="en-US" altLang="zh-CN"/>
              <a:t>Ic</a:t>
            </a:r>
          </a:p>
        </c:rich>
      </c:tx>
      <c:layout>
        <c:manualLayout>
          <c:xMode val="edge"/>
          <c:yMode val="edge"/>
          <c:x val="0.19130555555555559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Sheet1!$U$33</c:f>
              <c:strCache>
                <c:ptCount val="1"/>
                <c:pt idx="0">
                  <c:v>Ic²/A²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Sheet1!$V$31:$Z$31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</c:numCache>
            </c:numRef>
          </c:xVal>
          <c:yVal>
            <c:numRef>
              <c:f>Sheet1!$V$33:$Z$33</c:f>
              <c:numCache>
                <c:formatCode>General</c:formatCode>
                <c:ptCount val="5"/>
                <c:pt idx="0">
                  <c:v>0.13126129</c:v>
                </c:pt>
                <c:pt idx="1">
                  <c:v>0.19829208999999998</c:v>
                </c:pt>
                <c:pt idx="2">
                  <c:v>0.26512201000000002</c:v>
                </c:pt>
                <c:pt idx="3">
                  <c:v>0.32867289000000005</c:v>
                </c:pt>
                <c:pt idx="4">
                  <c:v>0.39816099999999999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14C-4E4A-84F8-B8667B7EB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9236688"/>
        <c:axId val="1749219632"/>
      </c:scatterChart>
      <c:valAx>
        <c:axId val="174923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219632"/>
        <c:crosses val="autoZero"/>
        <c:crossBetween val="midCat"/>
      </c:valAx>
      <c:valAx>
        <c:axId val="174921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923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268941</xdr:colOff>
      <xdr:row>39</xdr:row>
      <xdr:rowOff>45944</xdr:rowOff>
    </xdr:from>
    <xdr:to>
      <xdr:col>18</xdr:col>
      <xdr:colOff>45026</xdr:colOff>
      <xdr:row>65</xdr:row>
      <xdr:rowOff>120412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4768780-A9B0-C526-12BB-B50C79A06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156882</xdr:colOff>
      <xdr:row>0</xdr:row>
      <xdr:rowOff>13445</xdr:rowOff>
    </xdr:from>
    <xdr:to>
      <xdr:col>17</xdr:col>
      <xdr:colOff>71717</xdr:colOff>
      <xdr:row>26</xdr:row>
      <xdr:rowOff>8965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59A3657-279B-15DD-3262-359EF10E5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39</xdr:row>
      <xdr:rowOff>12835</xdr:rowOff>
    </xdr:from>
    <xdr:to>
      <xdr:col>7</xdr:col>
      <xdr:colOff>230039</xdr:colOff>
      <xdr:row>65</xdr:row>
      <xdr:rowOff>95251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D65AD509-FDDA-EFCE-FA89-60997704A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601980</xdr:colOff>
      <xdr:row>33</xdr:row>
      <xdr:rowOff>171450</xdr:rowOff>
    </xdr:from>
    <xdr:to>
      <xdr:col>27</xdr:col>
      <xdr:colOff>297180</xdr:colOff>
      <xdr:row>49</xdr:row>
      <xdr:rowOff>110490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DAFCCF2-0DAF-DD4F-F15A-F0B0F3052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B86E-73E7-4332-B6A3-E4DE53F43B3F}">
  <sheetPr>
    <pageSetUpPr fitToPage="1"/>
  </sheetPr>
  <dimension ref="A1:Z39"/>
  <sheetViews>
    <sheetView tabSelected="1" topLeftCell="A16" zoomScale="70" zoomScaleNormal="70" workbookViewId="0">
      <selection activeCell="P27" sqref="P27"/>
    </sheetView>
  </sheetViews>
  <sheetFormatPr defaultRowHeight="13.8" x14ac:dyDescent="0.25"/>
  <cols>
    <col min="1" max="1" width="14.77734375" customWidth="1"/>
    <col min="21" max="21" width="8.88671875" customWidth="1"/>
  </cols>
  <sheetData>
    <row r="1" spans="1: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.6" customHeight="1" x14ac:dyDescent="0.25">
      <c r="A2" s="1" t="s">
        <v>1</v>
      </c>
      <c r="B2" s="1" t="s">
        <v>2</v>
      </c>
      <c r="C2" s="1">
        <v>16</v>
      </c>
      <c r="D2" s="1">
        <v>25</v>
      </c>
      <c r="E2" s="1">
        <v>36</v>
      </c>
      <c r="F2" s="1">
        <v>49</v>
      </c>
      <c r="G2" s="1">
        <v>64</v>
      </c>
      <c r="H2" s="1">
        <v>81</v>
      </c>
      <c r="I2" s="1">
        <v>100</v>
      </c>
    </row>
    <row r="3" spans="1:9" x14ac:dyDescent="0.25">
      <c r="A3" s="1" t="s">
        <v>3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0.65</v>
      </c>
      <c r="B4" s="1"/>
      <c r="C4" s="1">
        <v>63</v>
      </c>
      <c r="D4" s="1">
        <v>64</v>
      </c>
      <c r="E4" s="1">
        <v>65</v>
      </c>
      <c r="F4" s="1">
        <v>66</v>
      </c>
      <c r="G4" s="1">
        <v>67</v>
      </c>
      <c r="H4" s="1">
        <v>69</v>
      </c>
      <c r="I4" s="1">
        <v>70</v>
      </c>
    </row>
    <row r="5" spans="1:9" x14ac:dyDescent="0.25">
      <c r="A5" s="1">
        <v>0.67500000000000004</v>
      </c>
      <c r="B5" s="1"/>
      <c r="C5" s="1">
        <v>107</v>
      </c>
      <c r="D5" s="1">
        <v>109</v>
      </c>
      <c r="E5" s="1">
        <v>111</v>
      </c>
      <c r="F5" s="1">
        <v>113</v>
      </c>
      <c r="G5" s="1">
        <v>115</v>
      </c>
      <c r="H5" s="1">
        <v>117</v>
      </c>
      <c r="I5" s="1">
        <v>119</v>
      </c>
    </row>
    <row r="6" spans="1:9" x14ac:dyDescent="0.25">
      <c r="A6" s="1">
        <v>0.7</v>
      </c>
      <c r="B6" s="1"/>
      <c r="C6" s="1">
        <v>176</v>
      </c>
      <c r="D6" s="1">
        <v>179</v>
      </c>
      <c r="E6" s="1">
        <v>182</v>
      </c>
      <c r="F6" s="1">
        <v>185</v>
      </c>
      <c r="G6" s="1">
        <v>188</v>
      </c>
      <c r="H6" s="1">
        <v>191</v>
      </c>
      <c r="I6" s="1">
        <v>194</v>
      </c>
    </row>
    <row r="7" spans="1:9" x14ac:dyDescent="0.25">
      <c r="A7" s="1">
        <v>0.72499999999999998</v>
      </c>
      <c r="B7" s="1"/>
      <c r="C7" s="1">
        <v>275</v>
      </c>
      <c r="D7" s="1">
        <v>281</v>
      </c>
      <c r="E7" s="1">
        <v>286</v>
      </c>
      <c r="F7" s="1">
        <v>291</v>
      </c>
      <c r="G7" s="1">
        <v>296</v>
      </c>
      <c r="H7" s="1">
        <v>301</v>
      </c>
      <c r="I7" s="1">
        <v>306</v>
      </c>
    </row>
    <row r="8" spans="1:9" x14ac:dyDescent="0.25">
      <c r="A8" s="1">
        <v>0.75</v>
      </c>
      <c r="B8" s="1"/>
      <c r="C8" s="1">
        <v>414</v>
      </c>
      <c r="D8" s="1">
        <v>422</v>
      </c>
      <c r="E8" s="1">
        <v>429</v>
      </c>
      <c r="F8" s="1">
        <v>436</v>
      </c>
      <c r="G8" s="1">
        <v>443</v>
      </c>
      <c r="H8" s="1">
        <v>450</v>
      </c>
      <c r="I8" s="1">
        <v>457</v>
      </c>
    </row>
    <row r="9" spans="1:9" x14ac:dyDescent="0.25">
      <c r="A9" s="1">
        <v>0.77500000000000002</v>
      </c>
      <c r="B9" s="1"/>
      <c r="C9" s="1">
        <v>624</v>
      </c>
      <c r="D9" s="1">
        <v>637</v>
      </c>
      <c r="E9" s="1">
        <v>650</v>
      </c>
      <c r="F9" s="1">
        <v>661</v>
      </c>
      <c r="G9" s="1">
        <v>672</v>
      </c>
      <c r="H9" s="1">
        <v>684</v>
      </c>
      <c r="I9" s="1">
        <v>695</v>
      </c>
    </row>
    <row r="10" spans="1:9" x14ac:dyDescent="0.25">
      <c r="A10" s="1">
        <v>0.79600000000000004</v>
      </c>
      <c r="B10" s="1"/>
      <c r="C10" s="1">
        <v>878</v>
      </c>
      <c r="D10" s="1">
        <v>898</v>
      </c>
      <c r="E10" s="1">
        <v>914</v>
      </c>
      <c r="F10" s="1">
        <v>929</v>
      </c>
      <c r="G10" s="1">
        <v>944</v>
      </c>
      <c r="H10" s="1">
        <v>959</v>
      </c>
      <c r="I10" s="1">
        <v>973</v>
      </c>
    </row>
    <row r="12" spans="1:9" x14ac:dyDescent="0.25">
      <c r="A12" s="6" t="s">
        <v>14</v>
      </c>
      <c r="B12" s="7"/>
      <c r="C12" s="7"/>
      <c r="D12" s="7"/>
      <c r="E12" s="7"/>
      <c r="F12" s="7"/>
      <c r="G12" s="7"/>
      <c r="H12" s="7"/>
      <c r="I12" s="8"/>
    </row>
    <row r="13" spans="1:9" x14ac:dyDescent="0.25">
      <c r="A13" s="1" t="s">
        <v>11</v>
      </c>
      <c r="B13" s="1" t="s">
        <v>13</v>
      </c>
      <c r="C13" s="1">
        <v>4</v>
      </c>
      <c r="D13" s="1">
        <v>5</v>
      </c>
      <c r="E13" s="1">
        <v>6</v>
      </c>
      <c r="F13" s="1">
        <v>7</v>
      </c>
      <c r="G13" s="1">
        <v>8</v>
      </c>
      <c r="H13" s="1">
        <v>9</v>
      </c>
      <c r="I13" s="1">
        <v>10</v>
      </c>
    </row>
    <row r="14" spans="1:9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>
        <v>1.95</v>
      </c>
      <c r="B15" s="1"/>
      <c r="C15" s="1">
        <f t="shared" ref="C15:I21" si="0">LOG10(C4)</f>
        <v>1.7993405494535817</v>
      </c>
      <c r="D15" s="1">
        <f t="shared" si="0"/>
        <v>1.8061799739838871</v>
      </c>
      <c r="E15" s="1">
        <f t="shared" si="0"/>
        <v>1.8129133566428555</v>
      </c>
      <c r="F15" s="1">
        <f t="shared" si="0"/>
        <v>1.8195439355418688</v>
      </c>
      <c r="G15" s="1">
        <f t="shared" si="0"/>
        <v>1.8260748027008264</v>
      </c>
      <c r="H15" s="1">
        <f t="shared" si="0"/>
        <v>1.8388490907372552</v>
      </c>
      <c r="I15" s="1">
        <f t="shared" si="0"/>
        <v>1.8450980400142569</v>
      </c>
    </row>
    <row r="16" spans="1:9" x14ac:dyDescent="0.25">
      <c r="A16" s="1">
        <v>2</v>
      </c>
      <c r="B16" s="1"/>
      <c r="C16" s="1">
        <f t="shared" si="0"/>
        <v>2.0293837776852097</v>
      </c>
      <c r="D16" s="1">
        <f t="shared" si="0"/>
        <v>2.0374264979406238</v>
      </c>
      <c r="E16" s="1">
        <f t="shared" si="0"/>
        <v>2.0453229787866576</v>
      </c>
      <c r="F16" s="1">
        <f t="shared" si="0"/>
        <v>2.0530784434834195</v>
      </c>
      <c r="G16" s="1">
        <f t="shared" si="0"/>
        <v>2.0606978403536118</v>
      </c>
      <c r="H16" s="1">
        <f t="shared" si="0"/>
        <v>2.0681858617461617</v>
      </c>
      <c r="I16" s="1">
        <f t="shared" si="0"/>
        <v>2.0755469613925306</v>
      </c>
    </row>
    <row r="17" spans="1:26" x14ac:dyDescent="0.25">
      <c r="A17" s="1">
        <v>2.04</v>
      </c>
      <c r="B17" s="1"/>
      <c r="C17" s="1">
        <f t="shared" si="0"/>
        <v>2.2455126678141499</v>
      </c>
      <c r="D17" s="1">
        <f t="shared" si="0"/>
        <v>2.2528530309798933</v>
      </c>
      <c r="E17" s="1">
        <f t="shared" si="0"/>
        <v>2.2600713879850747</v>
      </c>
      <c r="F17" s="1">
        <f t="shared" si="0"/>
        <v>2.2671717284030137</v>
      </c>
      <c r="G17" s="1">
        <f t="shared" si="0"/>
        <v>2.27415784926368</v>
      </c>
      <c r="H17" s="1">
        <f t="shared" si="0"/>
        <v>2.2810333672477277</v>
      </c>
      <c r="I17" s="1">
        <f t="shared" si="0"/>
        <v>2.287801729930226</v>
      </c>
    </row>
    <row r="18" spans="1:26" x14ac:dyDescent="0.25">
      <c r="A18" s="1">
        <v>2.08</v>
      </c>
      <c r="B18" s="1"/>
      <c r="C18" s="1">
        <f t="shared" si="0"/>
        <v>2.4393326938302629</v>
      </c>
      <c r="D18" s="1">
        <f t="shared" si="0"/>
        <v>2.4487063199050798</v>
      </c>
      <c r="E18" s="1">
        <f t="shared" si="0"/>
        <v>2.4563660331290431</v>
      </c>
      <c r="F18" s="1">
        <f t="shared" si="0"/>
        <v>2.4638929889859074</v>
      </c>
      <c r="G18" s="1">
        <f t="shared" si="0"/>
        <v>2.4712917110589387</v>
      </c>
      <c r="H18" s="1">
        <f t="shared" si="0"/>
        <v>2.4785664955938436</v>
      </c>
      <c r="I18" s="1">
        <f t="shared" si="0"/>
        <v>2.4857214264815801</v>
      </c>
    </row>
    <row r="19" spans="1:26" x14ac:dyDescent="0.25">
      <c r="A19" s="1">
        <v>2.12</v>
      </c>
      <c r="B19" s="1"/>
      <c r="C19" s="1">
        <f t="shared" si="0"/>
        <v>2.6170003411208991</v>
      </c>
      <c r="D19" s="1">
        <f t="shared" si="0"/>
        <v>2.6253124509616739</v>
      </c>
      <c r="E19" s="1">
        <f t="shared" si="0"/>
        <v>2.6324572921847245</v>
      </c>
      <c r="F19" s="1">
        <f t="shared" si="0"/>
        <v>2.6394864892685859</v>
      </c>
      <c r="G19" s="1">
        <f t="shared" si="0"/>
        <v>2.6464037262230695</v>
      </c>
      <c r="H19" s="1">
        <f t="shared" si="0"/>
        <v>2.6532125137753435</v>
      </c>
      <c r="I19" s="1">
        <f t="shared" si="0"/>
        <v>2.6599162000698504</v>
      </c>
    </row>
    <row r="20" spans="1:26" x14ac:dyDescent="0.25">
      <c r="A20" s="1">
        <v>2.16</v>
      </c>
      <c r="B20" s="1"/>
      <c r="C20" s="1">
        <f t="shared" si="0"/>
        <v>2.7951845896824241</v>
      </c>
      <c r="D20" s="1">
        <f t="shared" si="0"/>
        <v>2.8041394323353503</v>
      </c>
      <c r="E20" s="1">
        <f t="shared" si="0"/>
        <v>2.8129133566428557</v>
      </c>
      <c r="F20" s="1">
        <f t="shared" si="0"/>
        <v>2.8202014594856402</v>
      </c>
      <c r="G20" s="1">
        <f t="shared" si="0"/>
        <v>2.8273692730538253</v>
      </c>
      <c r="H20" s="1">
        <f t="shared" si="0"/>
        <v>2.8350561017201161</v>
      </c>
      <c r="I20" s="1">
        <f t="shared" si="0"/>
        <v>2.8419848045901137</v>
      </c>
    </row>
    <row r="21" spans="1:26" x14ac:dyDescent="0.25">
      <c r="A21" s="1">
        <v>2.2000000000000002</v>
      </c>
      <c r="B21" s="1"/>
      <c r="C21" s="1">
        <f t="shared" si="0"/>
        <v>2.9434945159061026</v>
      </c>
      <c r="D21" s="1">
        <f t="shared" si="0"/>
        <v>2.9532763366673045</v>
      </c>
      <c r="E21" s="1">
        <f t="shared" si="0"/>
        <v>2.9609461957338312</v>
      </c>
      <c r="F21" s="1">
        <f t="shared" si="0"/>
        <v>2.9680157139936418</v>
      </c>
      <c r="G21" s="1">
        <f t="shared" si="0"/>
        <v>2.9749719942980688</v>
      </c>
      <c r="H21" s="1">
        <f t="shared" si="0"/>
        <v>2.9818186071706636</v>
      </c>
      <c r="I21" s="1">
        <f t="shared" si="0"/>
        <v>2.9881128402683519</v>
      </c>
    </row>
    <row r="23" spans="1:26" x14ac:dyDescent="0.25">
      <c r="A23" s="3" t="s">
        <v>18</v>
      </c>
      <c r="B23" s="3"/>
      <c r="C23" s="3"/>
      <c r="D23" s="3"/>
      <c r="E23" s="3"/>
      <c r="F23" s="3"/>
      <c r="G23" s="3"/>
      <c r="H23" s="3"/>
    </row>
    <row r="24" spans="1:26" x14ac:dyDescent="0.25">
      <c r="A24" s="1" t="s">
        <v>15</v>
      </c>
      <c r="B24" s="1">
        <v>1.95</v>
      </c>
      <c r="C24" s="1">
        <v>2</v>
      </c>
      <c r="D24" s="1">
        <v>2.04</v>
      </c>
      <c r="E24" s="1">
        <v>2.08</v>
      </c>
      <c r="F24" s="1">
        <v>2.12</v>
      </c>
      <c r="G24" s="1">
        <v>2.16</v>
      </c>
      <c r="H24" s="2">
        <v>2.2000000000000002</v>
      </c>
    </row>
    <row r="25" spans="1:26" x14ac:dyDescent="0.25">
      <c r="A25" s="1" t="s">
        <v>11</v>
      </c>
      <c r="B25" s="1">
        <v>1.7672000000000001</v>
      </c>
      <c r="C25" s="1">
        <v>1.9990000000000001</v>
      </c>
      <c r="D25" s="1">
        <v>2.2176</v>
      </c>
      <c r="E25" s="1">
        <v>2.41</v>
      </c>
      <c r="F25" s="1">
        <v>2.5895000000000001</v>
      </c>
      <c r="G25" s="1">
        <v>2.7654000000000001</v>
      </c>
      <c r="H25" s="1">
        <v>2.9159999999999999</v>
      </c>
    </row>
    <row r="26" spans="1:26" x14ac:dyDescent="0.25">
      <c r="A26" s="1" t="s">
        <v>16</v>
      </c>
      <c r="B26" s="1">
        <f t="shared" ref="B26:H26" si="1">B25-LOG10(B24*B24)-6</f>
        <v>-4.8128692227250358</v>
      </c>
      <c r="C26" s="1">
        <f t="shared" si="1"/>
        <v>-4.603059991327962</v>
      </c>
      <c r="D26" s="1">
        <f t="shared" si="1"/>
        <v>-4.4016603348517975</v>
      </c>
      <c r="E26" s="1">
        <f t="shared" si="1"/>
        <v>-4.2261266699255229</v>
      </c>
      <c r="F26" s="1">
        <f t="shared" si="1"/>
        <v>-4.0631717218575023</v>
      </c>
      <c r="G26" s="1">
        <f t="shared" si="1"/>
        <v>-3.9035075023018617</v>
      </c>
      <c r="H26" s="1">
        <f t="shared" si="1"/>
        <v>-3.7688453616444129</v>
      </c>
    </row>
    <row r="27" spans="1:26" x14ac:dyDescent="0.25">
      <c r="A27" s="1" t="s">
        <v>17</v>
      </c>
      <c r="B27" s="1">
        <f t="shared" ref="B27:H27" si="2">0.001/B24</f>
        <v>5.1282051282051282E-4</v>
      </c>
      <c r="C27" s="1">
        <f t="shared" si="2"/>
        <v>5.0000000000000001E-4</v>
      </c>
      <c r="D27" s="1">
        <f t="shared" si="2"/>
        <v>4.9019607843137254E-4</v>
      </c>
      <c r="E27" s="1">
        <f t="shared" si="2"/>
        <v>4.8076923076923074E-4</v>
      </c>
      <c r="F27" s="1">
        <f t="shared" si="2"/>
        <v>4.7169811320754717E-4</v>
      </c>
      <c r="G27" s="1">
        <f t="shared" si="2"/>
        <v>4.6296296296296293E-4</v>
      </c>
      <c r="H27" s="1">
        <f t="shared" si="2"/>
        <v>4.5454545454545455E-4</v>
      </c>
    </row>
    <row r="29" spans="1:26" x14ac:dyDescent="0.25">
      <c r="A29" s="6" t="s">
        <v>4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1:26" x14ac:dyDescent="0.25">
      <c r="A30" s="4" t="s">
        <v>5</v>
      </c>
      <c r="B30" s="1" t="s">
        <v>10</v>
      </c>
      <c r="C30" s="1">
        <v>0.1</v>
      </c>
      <c r="D30" s="1">
        <v>0.31</v>
      </c>
      <c r="E30" s="1">
        <v>0.32</v>
      </c>
      <c r="F30" s="1">
        <v>0.33</v>
      </c>
      <c r="G30" s="1">
        <v>0.34</v>
      </c>
      <c r="H30" s="1">
        <v>0.35</v>
      </c>
      <c r="I30" s="1">
        <v>0.36</v>
      </c>
      <c r="J30" s="1">
        <v>0.37</v>
      </c>
      <c r="K30" s="1">
        <v>0.38</v>
      </c>
      <c r="L30" s="1">
        <v>0.39</v>
      </c>
      <c r="M30" s="1">
        <v>0.4</v>
      </c>
      <c r="N30" s="1">
        <v>0.41</v>
      </c>
      <c r="O30" s="1">
        <v>0.42</v>
      </c>
      <c r="P30" s="1">
        <v>0.43</v>
      </c>
      <c r="Q30" s="1"/>
      <c r="R30" s="1"/>
      <c r="U30" s="3" t="s">
        <v>19</v>
      </c>
      <c r="V30" s="3"/>
      <c r="W30" s="3"/>
      <c r="X30" s="3"/>
      <c r="Y30" s="3"/>
      <c r="Z30" s="3"/>
    </row>
    <row r="31" spans="1:26" x14ac:dyDescent="0.25">
      <c r="A31" s="5"/>
      <c r="B31" s="1" t="s">
        <v>1</v>
      </c>
      <c r="C31" s="1">
        <v>413</v>
      </c>
      <c r="D31" s="1">
        <v>412</v>
      </c>
      <c r="E31" s="1">
        <v>391</v>
      </c>
      <c r="F31" s="1">
        <v>335</v>
      </c>
      <c r="G31" s="1">
        <v>243</v>
      </c>
      <c r="H31" s="1">
        <v>165</v>
      </c>
      <c r="I31" s="1">
        <v>114</v>
      </c>
      <c r="J31" s="1">
        <v>79</v>
      </c>
      <c r="K31" s="1">
        <v>57</v>
      </c>
      <c r="L31" s="1">
        <v>35</v>
      </c>
      <c r="M31" s="1">
        <v>23</v>
      </c>
      <c r="N31" s="1">
        <v>13</v>
      </c>
      <c r="O31" s="1">
        <v>7</v>
      </c>
      <c r="P31" s="1">
        <v>2</v>
      </c>
      <c r="Q31" s="1"/>
      <c r="R31" s="1"/>
      <c r="U31" s="1" t="s">
        <v>2</v>
      </c>
      <c r="V31" s="1">
        <v>10</v>
      </c>
      <c r="W31" s="1">
        <v>15</v>
      </c>
      <c r="X31" s="1">
        <v>20</v>
      </c>
      <c r="Y31" s="1">
        <v>25</v>
      </c>
      <c r="Z31" s="1">
        <v>30</v>
      </c>
    </row>
    <row r="32" spans="1:26" x14ac:dyDescent="0.25">
      <c r="A32" s="4" t="s">
        <v>6</v>
      </c>
      <c r="B32" s="1" t="s">
        <v>10</v>
      </c>
      <c r="C32" s="1">
        <v>0.1</v>
      </c>
      <c r="D32" s="1">
        <v>0.39</v>
      </c>
      <c r="E32" s="1">
        <v>0.4</v>
      </c>
      <c r="F32" s="1">
        <v>0.41</v>
      </c>
      <c r="G32" s="1">
        <v>0.42</v>
      </c>
      <c r="H32" s="1">
        <v>0.43</v>
      </c>
      <c r="I32" s="1">
        <v>0.44</v>
      </c>
      <c r="J32" s="1">
        <v>0.45</v>
      </c>
      <c r="K32" s="1">
        <v>0.46</v>
      </c>
      <c r="L32" s="1">
        <v>0.47</v>
      </c>
      <c r="M32" s="1">
        <v>0.48</v>
      </c>
      <c r="N32" s="1">
        <v>0.51</v>
      </c>
      <c r="O32" s="1"/>
      <c r="P32" s="1"/>
      <c r="Q32" s="1"/>
      <c r="R32" s="1"/>
      <c r="U32" s="1" t="s">
        <v>20</v>
      </c>
      <c r="V32" s="1">
        <v>0.36230000000000001</v>
      </c>
      <c r="W32" s="1">
        <v>0.44529999999999997</v>
      </c>
      <c r="X32" s="1">
        <v>0.51490000000000002</v>
      </c>
      <c r="Y32" s="1">
        <v>0.57330000000000003</v>
      </c>
      <c r="Z32" s="1">
        <v>0.63100000000000001</v>
      </c>
    </row>
    <row r="33" spans="1:26" x14ac:dyDescent="0.25">
      <c r="A33" s="5"/>
      <c r="B33" s="1" t="s">
        <v>1</v>
      </c>
      <c r="C33" s="1">
        <v>419</v>
      </c>
      <c r="D33" s="1">
        <v>416</v>
      </c>
      <c r="E33" s="1">
        <v>383</v>
      </c>
      <c r="F33" s="1">
        <v>320</v>
      </c>
      <c r="G33" s="1">
        <v>240</v>
      </c>
      <c r="H33" s="1">
        <v>176</v>
      </c>
      <c r="I33" s="1">
        <v>125</v>
      </c>
      <c r="J33" s="1">
        <v>90</v>
      </c>
      <c r="K33" s="1">
        <v>64</v>
      </c>
      <c r="L33" s="1">
        <v>42</v>
      </c>
      <c r="M33" s="1">
        <v>27</v>
      </c>
      <c r="N33" s="1">
        <v>1</v>
      </c>
      <c r="O33" s="1"/>
      <c r="P33" s="1"/>
      <c r="Q33" s="1"/>
      <c r="R33" s="1"/>
      <c r="U33" s="1" t="s">
        <v>21</v>
      </c>
      <c r="V33" s="1">
        <f>V32*V32</f>
        <v>0.13126129</v>
      </c>
      <c r="W33" s="1">
        <f t="shared" ref="W33:Z33" si="3">W32*W32</f>
        <v>0.19829208999999998</v>
      </c>
      <c r="X33" s="1">
        <f t="shared" si="3"/>
        <v>0.26512201000000002</v>
      </c>
      <c r="Y33" s="1">
        <f t="shared" si="3"/>
        <v>0.32867289000000005</v>
      </c>
      <c r="Z33" s="1">
        <f t="shared" si="3"/>
        <v>0.39816099999999999</v>
      </c>
    </row>
    <row r="34" spans="1:26" x14ac:dyDescent="0.25">
      <c r="A34" s="4" t="s">
        <v>7</v>
      </c>
      <c r="B34" s="1" t="s">
        <v>10</v>
      </c>
      <c r="C34" s="1">
        <v>0.1</v>
      </c>
      <c r="D34" s="1">
        <v>0.45500000000000002</v>
      </c>
      <c r="E34" s="1">
        <v>0.46500000000000002</v>
      </c>
      <c r="F34" s="1">
        <v>0.47499999999999998</v>
      </c>
      <c r="G34" s="1">
        <v>0.48499999999999999</v>
      </c>
      <c r="H34" s="1">
        <v>0.495</v>
      </c>
      <c r="I34" s="1">
        <v>0.505</v>
      </c>
      <c r="J34" s="1">
        <v>0.51500000000000001</v>
      </c>
      <c r="K34" s="1">
        <v>0.52500000000000002</v>
      </c>
      <c r="L34" s="1">
        <v>0.53500000000000003</v>
      </c>
      <c r="M34" s="1">
        <v>0.54500000000000004</v>
      </c>
      <c r="N34" s="1">
        <v>0.55500000000000005</v>
      </c>
      <c r="O34" s="1"/>
      <c r="P34" s="1"/>
      <c r="Q34" s="1"/>
      <c r="R34" s="1"/>
    </row>
    <row r="35" spans="1:26" x14ac:dyDescent="0.25">
      <c r="A35" s="5"/>
      <c r="B35" s="1" t="s">
        <v>1</v>
      </c>
      <c r="C35" s="1">
        <v>425</v>
      </c>
      <c r="D35" s="1">
        <v>415</v>
      </c>
      <c r="E35" s="1">
        <v>378</v>
      </c>
      <c r="F35" s="1">
        <v>320</v>
      </c>
      <c r="G35" s="1">
        <v>239</v>
      </c>
      <c r="H35" s="1">
        <v>180</v>
      </c>
      <c r="I35" s="1">
        <v>138</v>
      </c>
      <c r="J35" s="1">
        <v>106</v>
      </c>
      <c r="K35" s="1">
        <v>73</v>
      </c>
      <c r="L35" s="1">
        <v>53</v>
      </c>
      <c r="M35" s="1">
        <v>37</v>
      </c>
      <c r="N35" s="1">
        <v>22</v>
      </c>
      <c r="O35" s="1"/>
      <c r="P35" s="1"/>
      <c r="Q35" s="1"/>
      <c r="R35" s="1"/>
    </row>
    <row r="36" spans="1:26" x14ac:dyDescent="0.25">
      <c r="A36" s="4" t="s">
        <v>8</v>
      </c>
      <c r="B36" s="1" t="s">
        <v>10</v>
      </c>
      <c r="C36" s="1">
        <v>0.1</v>
      </c>
      <c r="D36" s="1">
        <v>0.51</v>
      </c>
      <c r="E36" s="1">
        <v>0.52</v>
      </c>
      <c r="F36" s="1">
        <v>0.53</v>
      </c>
      <c r="G36" s="1">
        <v>0.54</v>
      </c>
      <c r="H36" s="1">
        <v>0.55000000000000004</v>
      </c>
      <c r="I36" s="1">
        <v>0.56000000000000005</v>
      </c>
      <c r="J36" s="1">
        <v>0.56999999999999995</v>
      </c>
      <c r="K36" s="1">
        <v>0.57999999999999996</v>
      </c>
      <c r="L36" s="1">
        <v>0.59</v>
      </c>
      <c r="M36" s="1">
        <v>0.6</v>
      </c>
      <c r="N36" s="1">
        <v>0.61</v>
      </c>
      <c r="O36" s="1">
        <v>0.62</v>
      </c>
      <c r="P36" s="1">
        <v>0.63</v>
      </c>
      <c r="Q36" s="1"/>
      <c r="R36" s="1"/>
    </row>
    <row r="37" spans="1:26" x14ac:dyDescent="0.25">
      <c r="A37" s="5"/>
      <c r="B37" s="1" t="s">
        <v>1</v>
      </c>
      <c r="C37" s="1">
        <v>429</v>
      </c>
      <c r="D37" s="1">
        <v>424</v>
      </c>
      <c r="E37" s="1">
        <v>389</v>
      </c>
      <c r="F37" s="1">
        <v>339</v>
      </c>
      <c r="G37" s="1">
        <v>275</v>
      </c>
      <c r="H37" s="1">
        <v>201</v>
      </c>
      <c r="I37" s="1">
        <v>153</v>
      </c>
      <c r="J37" s="1">
        <v>117</v>
      </c>
      <c r="K37" s="1">
        <v>91</v>
      </c>
      <c r="L37" s="1">
        <v>69</v>
      </c>
      <c r="M37" s="1">
        <v>51</v>
      </c>
      <c r="N37" s="1">
        <v>37</v>
      </c>
      <c r="O37" s="1">
        <v>27</v>
      </c>
      <c r="P37" s="1">
        <v>16</v>
      </c>
      <c r="Q37" s="1"/>
      <c r="R37" s="1"/>
    </row>
    <row r="38" spans="1:26" x14ac:dyDescent="0.25">
      <c r="A38" s="4" t="s">
        <v>9</v>
      </c>
      <c r="B38" s="1" t="s">
        <v>10</v>
      </c>
      <c r="C38" s="1">
        <v>0.1</v>
      </c>
      <c r="D38" s="1">
        <v>0.56000000000000005</v>
      </c>
      <c r="E38" s="1">
        <v>0.56999999999999995</v>
      </c>
      <c r="F38" s="1">
        <v>0.57999999999999996</v>
      </c>
      <c r="G38" s="1">
        <v>0.59</v>
      </c>
      <c r="H38" s="1">
        <v>0.6</v>
      </c>
      <c r="I38" s="1">
        <v>0.61</v>
      </c>
      <c r="J38" s="1">
        <v>0.619999999999999</v>
      </c>
      <c r="K38" s="1">
        <v>0.62999999999999901</v>
      </c>
      <c r="L38" s="1">
        <v>0.63999999999999901</v>
      </c>
      <c r="M38" s="1">
        <v>0.64999999999999902</v>
      </c>
      <c r="N38" s="1">
        <v>0.65999999999999903</v>
      </c>
      <c r="O38" s="1">
        <v>0.66999999999999904</v>
      </c>
      <c r="P38" s="1">
        <v>0.67999999999999905</v>
      </c>
      <c r="Q38" s="1">
        <v>0.68999999999999895</v>
      </c>
      <c r="R38" s="1">
        <v>0.73</v>
      </c>
    </row>
    <row r="39" spans="1:26" x14ac:dyDescent="0.25">
      <c r="A39" s="5"/>
      <c r="B39" s="1" t="s">
        <v>1</v>
      </c>
      <c r="C39" s="1">
        <v>430</v>
      </c>
      <c r="D39" s="1">
        <v>427</v>
      </c>
      <c r="E39" s="1">
        <v>396</v>
      </c>
      <c r="F39" s="1">
        <v>352</v>
      </c>
      <c r="G39" s="1">
        <v>299</v>
      </c>
      <c r="H39" s="1">
        <v>239</v>
      </c>
      <c r="I39" s="1">
        <v>180</v>
      </c>
      <c r="J39" s="1">
        <v>142</v>
      </c>
      <c r="K39" s="1">
        <v>110</v>
      </c>
      <c r="L39" s="1">
        <v>90</v>
      </c>
      <c r="M39" s="1">
        <v>69</v>
      </c>
      <c r="N39" s="1">
        <v>50</v>
      </c>
      <c r="O39" s="1">
        <v>39</v>
      </c>
      <c r="P39" s="1">
        <v>30</v>
      </c>
      <c r="Q39" s="1">
        <v>19</v>
      </c>
      <c r="R39" s="1">
        <v>3</v>
      </c>
    </row>
  </sheetData>
  <mergeCells count="10">
    <mergeCell ref="A36:A37"/>
    <mergeCell ref="A38:A39"/>
    <mergeCell ref="A29:R29"/>
    <mergeCell ref="A12:I12"/>
    <mergeCell ref="A23:H23"/>
    <mergeCell ref="A1:I1"/>
    <mergeCell ref="A30:A31"/>
    <mergeCell ref="A32:A33"/>
    <mergeCell ref="A34:A35"/>
    <mergeCell ref="U30:Z30"/>
  </mergeCells>
  <phoneticPr fontId="1" type="noConversion"/>
  <pageMargins left="0" right="0" top="0.19685039370078741" bottom="0" header="0.31496062992125984" footer="0.31496062992125984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cp:lastPrinted>2022-11-11T02:25:44Z</cp:lastPrinted>
  <dcterms:created xsi:type="dcterms:W3CDTF">2022-11-10T14:12:51Z</dcterms:created>
  <dcterms:modified xsi:type="dcterms:W3CDTF">2022-12-04T04:36:15Z</dcterms:modified>
</cp:coreProperties>
</file>