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Users\acade\Documents\SCHOOL\19.20\"/>
    </mc:Choice>
  </mc:AlternateContent>
  <xr:revisionPtr revIDLastSave="0" documentId="8_{A0395AC8-852A-408E-B504-B581547AA86C}" xr6:coauthVersionLast="43" xr6:coauthVersionMax="43" xr10:uidLastSave="{00000000-0000-0000-0000-000000000000}"/>
  <bookViews>
    <workbookView xWindow="-120" yWindow="-120" windowWidth="19440" windowHeight="11040" xr2:uid="{00000000-000D-0000-FFFF-FFFF00000000}"/>
  </bookViews>
  <sheets>
    <sheet name="Gradebook" sheetId="1" r:id="rId1"/>
    <sheet name="Subjects" sheetId="3" r:id="rId2"/>
    <sheet name="Grades" sheetId="2" r:id="rId3"/>
    <sheet name="Instructions" sheetId="8" r:id="rId4"/>
  </sheets>
  <definedNames>
    <definedName name="displayID">Gradebook!$V$23</definedName>
    <definedName name="_xlnm.Print_Area" localSheetId="0">Gradebook!$A$1:$S$42</definedName>
    <definedName name="_xlnm.Print_Area" localSheetId="2">Grades!$A$1:$J$56</definedName>
    <definedName name="_xlnm.Print_Area" localSheetId="1">Subjects!$A$1:$H$109</definedName>
    <definedName name="_xlnm.Print_Titles" localSheetId="0">Gradebook!$6:$10</definedName>
    <definedName name="valuevx">42.314159</definedName>
    <definedName name="vertex42_copyright" hidden="1">"© 2009-2014 Vertex42 LLC"</definedName>
    <definedName name="vertex42_id" hidden="1">"gradebook_percentage.xlsx"</definedName>
    <definedName name="vertex42_title" hidden="1">"Gradebook Template - Percentage System"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V23" i="1"/>
  <c r="R37" i="1"/>
  <c r="R38" i="1"/>
  <c r="R39" i="1"/>
  <c r="R40" i="1"/>
  <c r="R41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S34" i="1"/>
  <c r="Q36" i="1"/>
  <c r="R36" i="1"/>
  <c r="A18" i="2"/>
  <c r="A21" i="2"/>
  <c r="Q35" i="1"/>
  <c r="R35" i="1"/>
  <c r="S35" i="1"/>
  <c r="Q37" i="1"/>
  <c r="A20" i="2"/>
  <c r="A14" i="2"/>
  <c r="A17" i="2"/>
  <c r="A23" i="2"/>
  <c r="A24" i="2"/>
  <c r="S37" i="1"/>
  <c r="S38" i="1"/>
  <c r="S39" i="1"/>
  <c r="S40" i="1"/>
  <c r="S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2" i="1"/>
  <c r="Q41" i="1"/>
  <c r="Q38" i="1"/>
  <c r="Q39" i="1"/>
  <c r="Q40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S36" i="1"/>
  <c r="S31" i="1"/>
  <c r="S27" i="1"/>
  <c r="S23" i="1"/>
  <c r="S19" i="1"/>
  <c r="S15" i="1"/>
  <c r="S30" i="1"/>
  <c r="S26" i="1"/>
  <c r="S22" i="1"/>
  <c r="S18" i="1"/>
  <c r="S14" i="1"/>
  <c r="S33" i="1"/>
  <c r="S29" i="1"/>
  <c r="S25" i="1"/>
  <c r="S21" i="1"/>
  <c r="S17" i="1"/>
  <c r="S13" i="1"/>
  <c r="S32" i="1"/>
  <c r="S28" i="1"/>
  <c r="S24" i="1"/>
  <c r="S20" i="1"/>
  <c r="S16" i="1"/>
  <c r="S12" i="1"/>
  <c r="B53" i="2"/>
  <c r="B54" i="2"/>
  <c r="C13" i="2"/>
  <c r="C17" i="2"/>
  <c r="C21" i="2"/>
  <c r="C22" i="2"/>
  <c r="R42" i="1"/>
  <c r="B55" i="2"/>
  <c r="B30" i="2"/>
  <c r="C14" i="2"/>
  <c r="C18" i="2"/>
  <c r="B56" i="2"/>
  <c r="C15" i="2"/>
  <c r="C19" i="2"/>
  <c r="C23" i="2"/>
  <c r="B31" i="2"/>
  <c r="S11" i="1"/>
  <c r="C12" i="2"/>
  <c r="C16" i="2"/>
  <c r="C20" i="2"/>
  <c r="C24" i="2"/>
  <c r="B12" i="1"/>
  <c r="S42" i="1"/>
  <c r="A28" i="2"/>
  <c r="B28" i="2"/>
  <c r="B13" i="1"/>
  <c r="C25" i="2"/>
  <c r="D20" i="2"/>
  <c r="D22" i="2"/>
  <c r="D21" i="2"/>
  <c r="D14" i="2"/>
  <c r="D24" i="2"/>
  <c r="D12" i="2"/>
  <c r="D13" i="2"/>
  <c r="D23" i="2"/>
  <c r="D16" i="2"/>
  <c r="D17" i="2"/>
  <c r="B14" i="1"/>
  <c r="D15" i="2"/>
  <c r="D19" i="2"/>
  <c r="D18" i="2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39" i="1"/>
</calcChain>
</file>

<file path=xl/sharedStrings.xml><?xml version="1.0" encoding="utf-8"?>
<sst xmlns="http://schemas.openxmlformats.org/spreadsheetml/2006/main" count="153" uniqueCount="127">
  <si>
    <t>Assignments</t>
  </si>
  <si>
    <t>Final</t>
  </si>
  <si>
    <t>Total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</si>
  <si>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</si>
  <si>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</si>
  <si>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</si>
  <si>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</si>
  <si>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</si>
  <si>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</si>
  <si>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</si>
  <si>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</si>
  <si>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</si>
  <si>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</si>
  <si>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</si>
  <si>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</si>
  <si>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</si>
  <si>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</si>
  <si>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</si>
  <si>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</si>
  <si>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</si>
  <si>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Name</t>
  </si>
  <si>
    <t>ID</t>
  </si>
  <si>
    <t>DisplayID</t>
  </si>
  <si>
    <t>is A&gt;=90, 80&lt;=B&lt;90, 70&lt;=C&lt;80, 60&lt;=D&lt;70, F&lt;60, with plus (+) and minus (-) used for the upper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</si>
  <si>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</si>
  <si>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</si>
  <si>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</si>
  <si>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</si>
  <si>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</si>
  <si>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</si>
  <si>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</si>
  <si>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</si>
  <si>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</si>
  <si>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</si>
  <si>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</si>
  <si>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</si>
  <si>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</si>
  <si>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</si>
  <si>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</si>
  <si>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</si>
  <si>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</si>
  <si>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</si>
  <si>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Mean:</t>
  </si>
  <si>
    <t>HELP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</si>
  <si>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</si>
  <si>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</si>
  <si>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</si>
  <si>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</si>
  <si>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</si>
  <si>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</si>
  <si>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</si>
  <si>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</si>
  <si>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</si>
  <si>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</si>
  <si>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</si>
  <si>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</si>
  <si>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© 2009-2014 Vertex42 LLC</t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</si>
  <si>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</si>
  <si>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</si>
  <si>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</si>
  <si>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</si>
  <si>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</si>
  <si>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</si>
  <si>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</si>
  <si>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</si>
  <si>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</si>
  <si>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</si>
  <si>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</si>
  <si>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</si>
  <si>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</si>
  <si>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</si>
  <si>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No</t>
  </si>
  <si>
    <t>► Select Yes/No from the Display IDs box below to show either names or IDs.</t>
  </si>
  <si>
    <t>E</t>
  </si>
  <si>
    <t>SAMPLE</t>
  </si>
  <si>
    <t>STUDENT Name]</t>
  </si>
  <si>
    <t>Course Name</t>
  </si>
  <si>
    <t>Math</t>
  </si>
  <si>
    <t>Sceince</t>
  </si>
  <si>
    <t>Theology</t>
  </si>
  <si>
    <t>Literature</t>
  </si>
  <si>
    <t>Writing</t>
  </si>
  <si>
    <t>Accounting / Business</t>
  </si>
  <si>
    <t>Computers</t>
  </si>
  <si>
    <t>Economics</t>
  </si>
  <si>
    <t>Fine Arts</t>
  </si>
  <si>
    <t>Government / Law</t>
  </si>
  <si>
    <t>History</t>
  </si>
  <si>
    <t>Languages</t>
  </si>
  <si>
    <t>Life Skills</t>
  </si>
  <si>
    <t>Philosophy / Logic</t>
  </si>
  <si>
    <t>Psychology</t>
  </si>
  <si>
    <t>Speech</t>
  </si>
  <si>
    <t>Test Prep</t>
  </si>
  <si>
    <t xml:space="preserve"> List of Course/Subject Names</t>
  </si>
  <si>
    <t>Drama / Performance</t>
  </si>
  <si>
    <t>[Grade Level]</t>
  </si>
  <si>
    <t>Student GPA:</t>
  </si>
  <si>
    <t>[Semester / Year]</t>
  </si>
  <si>
    <t>Homeschool Gradebook</t>
  </si>
  <si>
    <t>Instructions</t>
  </si>
  <si>
    <t>Write in the student name, semester/year, and the student's grade level</t>
  </si>
  <si>
    <t>Decide how you want to weight assignments. For example if exams carry double the weight of weekly quizzes, then give quizzes a score of 50 and exams a score of 100 (double).</t>
  </si>
  <si>
    <t>SUBJECTS</t>
  </si>
  <si>
    <t>GRADES</t>
  </si>
  <si>
    <t>HOW TO ADD MORE WEEKS IN THE GRADEBOOK</t>
  </si>
  <si>
    <t>In the Gradebook go to the column where you want to add an extra week or weeks.</t>
  </si>
  <si>
    <t>Click on "Insert" and then "Column"</t>
  </si>
  <si>
    <t>Fill in the Week Number and then the Points/Weighting that you want to assign to that week.</t>
  </si>
  <si>
    <t>The final grade will automatically adjust.</t>
  </si>
  <si>
    <t>If an assignment is not completed and is unexcused, enter a 0 (zero). If the missed assignment is excused, enter an E and it will not be calculated into the final grade.</t>
  </si>
  <si>
    <r>
      <t>W</t>
    </r>
    <r>
      <rPr>
        <sz val="8"/>
        <rFont val="Arial"/>
        <family val="2"/>
      </rPr>
      <t>k</t>
    </r>
    <r>
      <rPr>
        <sz val="8"/>
        <rFont val="Arial"/>
        <family val="2"/>
      </rPr>
      <t xml:space="preserve"> 1</t>
    </r>
  </si>
  <si>
    <r>
      <t>W</t>
    </r>
    <r>
      <rPr>
        <sz val="8"/>
        <rFont val="Arial"/>
        <family val="2"/>
      </rPr>
      <t>k</t>
    </r>
    <r>
      <rPr>
        <sz val="8"/>
        <rFont val="Arial"/>
        <family val="2"/>
      </rPr>
      <t xml:space="preserve"> 2</t>
    </r>
  </si>
  <si>
    <r>
      <t>W</t>
    </r>
    <r>
      <rPr>
        <sz val="8"/>
        <rFont val="Arial"/>
        <family val="2"/>
      </rPr>
      <t>k</t>
    </r>
    <r>
      <rPr>
        <sz val="8"/>
        <rFont val="Arial"/>
        <family val="2"/>
      </rPr>
      <t xml:space="preserve"> 3</t>
    </r>
  </si>
  <si>
    <r>
      <t>W</t>
    </r>
    <r>
      <rPr>
        <sz val="8"/>
        <rFont val="Arial"/>
        <family val="2"/>
      </rPr>
      <t>k</t>
    </r>
    <r>
      <rPr>
        <sz val="8"/>
        <rFont val="Arial"/>
        <family val="2"/>
      </rPr>
      <t xml:space="preserve"> 4</t>
    </r>
  </si>
  <si>
    <r>
      <t>W</t>
    </r>
    <r>
      <rPr>
        <sz val="8"/>
        <rFont val="Arial"/>
        <family val="2"/>
      </rPr>
      <t>k</t>
    </r>
    <r>
      <rPr>
        <sz val="8"/>
        <rFont val="Arial"/>
        <family val="2"/>
      </rPr>
      <t xml:space="preserve"> 7</t>
    </r>
  </si>
  <si>
    <r>
      <rPr>
        <sz val="8"/>
        <rFont val="Arial"/>
        <family val="2"/>
      </rPr>
      <t>Wk</t>
    </r>
    <r>
      <rPr>
        <sz val="8"/>
        <rFont val="Arial"/>
        <family val="2"/>
      </rPr>
      <t xml:space="preserve"> 8</t>
    </r>
  </si>
  <si>
    <t>Wk 9</t>
  </si>
  <si>
    <t>Wk 10</t>
  </si>
  <si>
    <t>Wk 11</t>
  </si>
  <si>
    <t>Wk 12</t>
  </si>
  <si>
    <t>Midterm</t>
  </si>
  <si>
    <t>Wk 5</t>
  </si>
  <si>
    <t>Wk 6</t>
  </si>
  <si>
    <t>GRADEBOOK SHEET</t>
  </si>
  <si>
    <t>This sheet is simply a place to list your subjects or courses, which are then automatically transferred to the Gradebook</t>
  </si>
  <si>
    <t>This sheet is where grades are calculated. You can change the percentages that pertain to letter grades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</si>
</sst>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"/>
    <numFmt numFmtId="165" formatCode="d"/>
    <numFmt numFmtId="166" formatCode="0.0"/>
    <numFmt numFmtId="167" formatCode="0.0%"/>
    <numFmt numFmtId="168" formatCode="General;;&quot;&quot;;@"/>
  </numFmts>
  <fonts count="30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10"/>
      <color indexed="22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5" fillId="0" borderId="0" xfId="0" applyFont="1" applyAlignment="1" applyProtection="1">
      <alignment vertical="top"/>
    </xf>
    <xf numFmtId="0" fontId="6" fillId="0" borderId="0" xfId="0" applyFont="1" applyProtection="1"/>
    <xf numFmtId="0" fontId="5" fillId="0" borderId="0" xfId="0" applyFont="1" applyProtection="1"/>
    <xf numFmtId="0" fontId="5" fillId="0" borderId="0" xfId="0" applyFont="1" applyBorder="1" applyProtection="1"/>
    <xf numFmtId="164" fontId="6" fillId="0" borderId="0" xfId="0" applyNumberFormat="1" applyFont="1" applyBorder="1" applyAlignment="1" applyProtection="1">
      <alignment horizontal="left"/>
    </xf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/>
    <xf numFmtId="0" fontId="10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 applyProtection="1"/>
    <xf numFmtId="0" fontId="10" fillId="0" borderId="0" xfId="0" applyFont="1" applyProtection="1"/>
    <xf numFmtId="0" fontId="6" fillId="0" borderId="0" xfId="0" applyFont="1" applyAlignment="1">
      <alignment horizontal="center"/>
    </xf>
    <xf numFmtId="0" fontId="5" fillId="0" borderId="1" xfId="0" applyNumberFormat="1" applyFont="1" applyFill="1" applyBorder="1" applyAlignment="1" applyProtection="1">
      <alignment horizontal="center"/>
      <protection locked="0"/>
    </xf>
    <xf numFmtId="43" fontId="13" fillId="0" borderId="0" xfId="1" applyFont="1" applyFill="1" applyAlignment="1">
      <alignment horizontal="left" vertical="center"/>
    </xf>
    <xf numFmtId="167" fontId="0" fillId="0" borderId="0" xfId="3" applyNumberFormat="1" applyFont="1"/>
    <xf numFmtId="0" fontId="5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5" fillId="0" borderId="0" xfId="0" applyFont="1" applyAlignment="1" applyProtection="1">
      <alignment horizontal="right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right" vertical="center"/>
    </xf>
    <xf numFmtId="0" fontId="17" fillId="0" borderId="0" xfId="2" applyFont="1" applyAlignment="1" applyProtection="1"/>
    <xf numFmtId="0" fontId="10" fillId="0" borderId="0" xfId="0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7" fontId="0" fillId="0" borderId="3" xfId="3" applyNumberFormat="1" applyFont="1" applyBorder="1"/>
    <xf numFmtId="0" fontId="0" fillId="0" borderId="0" xfId="0" applyAlignment="1">
      <alignment horizontal="left" indent="1"/>
    </xf>
    <xf numFmtId="0" fontId="19" fillId="0" borderId="0" xfId="0" applyFont="1" applyAlignment="1" applyProtection="1">
      <alignment horizontal="right"/>
    </xf>
    <xf numFmtId="0" fontId="18" fillId="0" borderId="0" xfId="0" applyFont="1"/>
    <xf numFmtId="0" fontId="5" fillId="0" borderId="0" xfId="0" applyFont="1" applyBorder="1" applyAlignment="1" applyProtection="1">
      <alignment horizontal="right"/>
    </xf>
    <xf numFmtId="0" fontId="20" fillId="0" borderId="0" xfId="0" applyFont="1" applyAlignment="1">
      <alignment horizontal="center"/>
    </xf>
    <xf numFmtId="0" fontId="3" fillId="0" borderId="0" xfId="1" applyNumberFormat="1" applyFont="1" applyFill="1" applyAlignment="1">
      <alignment horizontal="left"/>
    </xf>
    <xf numFmtId="0" fontId="21" fillId="0" borderId="0" xfId="0" applyFont="1" applyAlignment="1" applyProtection="1">
      <alignment vertical="top"/>
    </xf>
    <xf numFmtId="0" fontId="7" fillId="3" borderId="0" xfId="0" applyFont="1" applyFill="1" applyBorder="1" applyAlignment="1" applyProtection="1">
      <alignment horizontal="center" vertical="center"/>
    </xf>
    <xf numFmtId="0" fontId="5" fillId="0" borderId="4" xfId="0" applyFont="1" applyBorder="1" applyAlignment="1" applyProtection="1"/>
    <xf numFmtId="0" fontId="5" fillId="0" borderId="4" xfId="0" applyFont="1" applyBorder="1" applyAlignment="1" applyProtection="1">
      <alignment horizontal="center"/>
    </xf>
    <xf numFmtId="167" fontId="9" fillId="3" borderId="0" xfId="0" applyNumberFormat="1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9" fillId="3" borderId="0" xfId="0" applyFont="1" applyFill="1" applyBorder="1" applyAlignment="1" applyProtection="1">
      <alignment horizontal="left" vertical="center"/>
    </xf>
    <xf numFmtId="167" fontId="0" fillId="0" borderId="5" xfId="3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7" fontId="0" fillId="2" borderId="5" xfId="3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9" fontId="0" fillId="0" borderId="5" xfId="3" applyFont="1" applyBorder="1" applyAlignment="1">
      <alignment horizontal="center"/>
    </xf>
    <xf numFmtId="0" fontId="22" fillId="0" borderId="0" xfId="0" applyFont="1"/>
    <xf numFmtId="0" fontId="24" fillId="0" borderId="0" xfId="0" applyFont="1"/>
    <xf numFmtId="0" fontId="25" fillId="0" borderId="0" xfId="0" applyFont="1"/>
    <xf numFmtId="0" fontId="8" fillId="3" borderId="0" xfId="0" applyFont="1" applyFill="1" applyBorder="1" applyAlignment="1" applyProtection="1">
      <alignment horizontal="left" indent="2"/>
    </xf>
    <xf numFmtId="0" fontId="8" fillId="3" borderId="0" xfId="0" applyFont="1" applyFill="1" applyBorder="1" applyAlignment="1" applyProtection="1"/>
    <xf numFmtId="167" fontId="5" fillId="3" borderId="0" xfId="3" applyNumberFormat="1" applyFont="1" applyFill="1" applyBorder="1" applyProtection="1"/>
    <xf numFmtId="0" fontId="5" fillId="3" borderId="0" xfId="0" applyFont="1" applyFill="1" applyAlignment="1" applyProtection="1">
      <alignment horizontal="center"/>
    </xf>
    <xf numFmtId="0" fontId="9" fillId="3" borderId="0" xfId="0" applyFont="1" applyFill="1" applyBorder="1" applyAlignment="1" applyProtection="1">
      <alignment horizontal="right" vertical="center"/>
    </xf>
    <xf numFmtId="167" fontId="15" fillId="4" borderId="0" xfId="3" applyNumberFormat="1" applyFont="1" applyFill="1" applyBorder="1" applyProtection="1"/>
    <xf numFmtId="166" fontId="5" fillId="4" borderId="0" xfId="0" applyNumberFormat="1" applyFont="1" applyFill="1" applyBorder="1" applyAlignment="1" applyProtection="1">
      <alignment horizontal="center"/>
    </xf>
    <xf numFmtId="167" fontId="5" fillId="4" borderId="0" xfId="3" applyNumberFormat="1" applyFont="1" applyFill="1" applyBorder="1" applyProtection="1"/>
    <xf numFmtId="0" fontId="5" fillId="4" borderId="0" xfId="0" applyFont="1" applyFill="1" applyAlignment="1" applyProtection="1">
      <alignment horizontal="center"/>
    </xf>
    <xf numFmtId="0" fontId="14" fillId="5" borderId="0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center"/>
    </xf>
    <xf numFmtId="168" fontId="5" fillId="5" borderId="4" xfId="0" applyNumberFormat="1" applyFont="1" applyFill="1" applyBorder="1" applyAlignment="1" applyProtection="1">
      <alignment horizontal="left"/>
    </xf>
    <xf numFmtId="167" fontId="15" fillId="0" borderId="4" xfId="3" applyNumberFormat="1" applyFont="1" applyBorder="1" applyAlignment="1" applyProtection="1">
      <alignment horizontal="right"/>
      <protection locked="0"/>
    </xf>
    <xf numFmtId="10" fontId="15" fillId="0" borderId="4" xfId="3" applyNumberFormat="1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right"/>
    </xf>
    <xf numFmtId="0" fontId="23" fillId="0" borderId="0" xfId="0" applyFont="1" applyProtection="1"/>
    <xf numFmtId="0" fontId="23" fillId="0" borderId="0" xfId="0" applyFont="1" applyAlignment="1" applyProtection="1">
      <alignment vertical="center"/>
    </xf>
    <xf numFmtId="0" fontId="26" fillId="0" borderId="0" xfId="0" applyFont="1" applyAlignment="1" applyProtection="1">
      <alignment vertical="center"/>
    </xf>
    <xf numFmtId="0" fontId="27" fillId="0" borderId="0" xfId="0" applyFont="1" applyAlignment="1" applyProtection="1">
      <alignment horizontal="right" vertical="center" indent="1"/>
    </xf>
    <xf numFmtId="0" fontId="27" fillId="0" borderId="1" xfId="0" applyFont="1" applyBorder="1" applyAlignment="1" applyProtection="1">
      <alignment horizontal="center" vertical="center"/>
    </xf>
    <xf numFmtId="0" fontId="28" fillId="0" borderId="0" xfId="0" applyFont="1" applyAlignment="1">
      <alignment horizontal="right"/>
    </xf>
    <xf numFmtId="0" fontId="29" fillId="0" borderId="0" xfId="0" applyFont="1"/>
    <xf numFmtId="0" fontId="21" fillId="0" borderId="0" xfId="0" applyFont="1" applyAlignment="1" applyProtection="1">
      <alignment vertical="center"/>
    </xf>
    <xf numFmtId="168" fontId="0" fillId="5" borderId="4" xfId="0" applyNumberFormat="1" applyFont="1" applyFill="1" applyBorder="1" applyAlignment="1" applyProtection="1">
      <alignment horizontal="left"/>
    </xf>
    <xf numFmtId="0" fontId="0" fillId="0" borderId="4" xfId="0" applyFont="1" applyBorder="1" applyAlignment="1" applyProtection="1"/>
    <xf numFmtId="165" fontId="2" fillId="0" borderId="6" xfId="0" applyNumberFormat="1" applyFont="1" applyFill="1" applyBorder="1" applyAlignment="1" applyProtection="1">
      <alignment horizontal="center" textRotation="90"/>
      <protection locked="0"/>
    </xf>
    <xf numFmtId="0" fontId="9" fillId="3" borderId="0" xfId="0" applyFont="1" applyFill="1" applyBorder="1" applyAlignment="1" applyProtection="1">
      <alignment horizontal="center" vertical="center"/>
    </xf>
  </cellXfs>
  <cellStyles count="4">
    <cellStyle name="Comma" xfId="1" builtinId="3"/>
    <cellStyle name="Hyperlink" xfId="2" builtinId="8" customBuiltin="1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1.9607918228853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5.8823754686560502E-2"/>
          <c:w val="0.85677301221977797"/>
          <c:h val="0.80784623102876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C-4F99-A7FB-FAD2277A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988568"/>
        <c:axId val="-2137153496"/>
      </c:barChart>
      <c:catAx>
        <c:axId val="212398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15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15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30208664471091E-2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988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20</xdr:col>
          <xdr:colOff>0</xdr:colOff>
          <xdr:row>24</xdr:row>
          <xdr:rowOff>114300</xdr:rowOff>
        </xdr:from>
        <xdr:to>
          <xdr:col>23</xdr:col>
          <xdr:colOff>162511</xdr:colOff>
          <xdr:row>39</xdr:row>
          <xdr:rowOff>38100</xdr:rowOff>
        </xdr:to>
        <xdr:pic>
          <xdr:nvPicPr>
            <xdr:cNvPr id="1042" name="Picture 18">
              <a:extLs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ades!A34:E49" spid="_x0000_s10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820275" y="4581525"/>
              <a:ext cx="2753311" cy="2352675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20</xdr:col>
      <xdr:colOff>0</xdr:colOff>
      <xdr:row>0</xdr:row>
      <xdr:rowOff>41910</xdr:rowOff>
    </xdr:from>
    <xdr:to>
      <xdr:col>20</xdr:col>
      <xdr:colOff>1295400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volution">
      <a:dk1>
        <a:sysClr val="windowText" lastClr="000000"/>
      </a:dk1>
      <a:lt1>
        <a:sysClr val="window" lastClr="FFFFFF"/>
      </a:lt1>
      <a:dk2>
        <a:srgbClr val="1B3861"/>
      </a:dk2>
      <a:lt2>
        <a:srgbClr val="38ABED"/>
      </a:lt2>
      <a:accent1>
        <a:srgbClr val="0C5986"/>
      </a:accent1>
      <a:accent2>
        <a:srgbClr val="DDF53D"/>
      </a:accent2>
      <a:accent3>
        <a:srgbClr val="508709"/>
      </a:accent3>
      <a:accent4>
        <a:srgbClr val="BF5E00"/>
      </a:accent4>
      <a:accent5>
        <a:srgbClr val="9C0001"/>
      </a:accent5>
      <a:accent6>
        <a:srgbClr val="660075"/>
      </a:accent6>
      <a:hlink>
        <a:srgbClr val="ABF24D"/>
      </a:hlink>
      <a:folHlink>
        <a:srgbClr val="A0E7F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vertex42.com/ExcelTemplates/gradebook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42"/>
  <sheetViews>
    <sheetView showGridLines="0" tabSelected="1" workbookViewId="0">
      <selection activeCell="D9" sqref="D9"/>
    </sheetView>
  </sheetViews>
  <sheetFormatPr defaultColWidth="8.85546875" defaultRowHeight="12.75" x14ac:dyDescent="0.2"/>
  <cols>
    <col min="1" max="1" width="3.28515625" style="3" customWidth="1"/>
    <col min="2" max="2" width="15.7109375" style="3" customWidth="1"/>
    <col min="3" max="16" width="7" style="3" customWidth="1"/>
    <col min="17" max="17" width="8.42578125" style="3" customWidth="1"/>
    <col min="18" max="18" width="7.42578125" style="3" customWidth="1"/>
    <col min="19" max="19" width="8.85546875" style="3"/>
    <col min="20" max="20" width="5.28515625" style="3" customWidth="1"/>
    <col min="21" max="21" width="20.42578125" style="3" customWidth="1"/>
    <col min="22" max="16384" width="8.85546875" style="3"/>
  </cols>
  <sheetData>
    <row r="1" spans="1:21" s="1" customFormat="1" ht="26.25" customHeight="1" x14ac:dyDescent="0.2">
      <c r="A1" s="76" t="s">
        <v>99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U1" s="15"/>
    </row>
    <row r="2" spans="1:21" ht="15" x14ac:dyDescent="0.25">
      <c r="A2" s="2"/>
      <c r="B2" s="12" t="s">
        <v>75</v>
      </c>
      <c r="F2" s="4"/>
      <c r="U2" s="35" t="s">
        <v>56</v>
      </c>
    </row>
    <row r="3" spans="1:21" ht="14.25" x14ac:dyDescent="0.2">
      <c r="A3" s="2"/>
      <c r="B3" s="11" t="s">
        <v>98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U3" s="22" t="s">
        <v>43</v>
      </c>
    </row>
    <row r="4" spans="1:21" ht="14.25" x14ac:dyDescent="0.2">
      <c r="A4" s="2"/>
      <c r="B4" s="11" t="s">
        <v>96</v>
      </c>
      <c r="F4" s="4"/>
      <c r="O4" s="68" t="s">
        <v>57</v>
      </c>
      <c r="P4" s="69" t="s">
        <v>58</v>
      </c>
    </row>
    <row r="5" spans="1:21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1" ht="15" x14ac:dyDescent="0.25">
      <c r="B6" s="4"/>
      <c r="C6" s="54" t="s">
        <v>0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4"/>
    </row>
    <row r="7" spans="1:21" ht="42" customHeight="1" x14ac:dyDescent="0.2">
      <c r="A7" s="4"/>
      <c r="B7" s="4"/>
      <c r="C7" s="79" t="s">
        <v>111</v>
      </c>
      <c r="D7" s="79" t="s">
        <v>112</v>
      </c>
      <c r="E7" s="79" t="s">
        <v>113</v>
      </c>
      <c r="F7" s="79" t="s">
        <v>114</v>
      </c>
      <c r="G7" s="79" t="s">
        <v>122</v>
      </c>
      <c r="H7" s="79" t="s">
        <v>123</v>
      </c>
      <c r="I7" s="79" t="s">
        <v>121</v>
      </c>
      <c r="J7" s="79" t="s">
        <v>115</v>
      </c>
      <c r="K7" s="79" t="s">
        <v>116</v>
      </c>
      <c r="L7" s="79" t="s">
        <v>117</v>
      </c>
      <c r="M7" s="79" t="s">
        <v>118</v>
      </c>
      <c r="N7" s="79" t="s">
        <v>119</v>
      </c>
      <c r="O7" s="79" t="s">
        <v>120</v>
      </c>
      <c r="P7" s="79" t="s">
        <v>1</v>
      </c>
      <c r="Q7" s="4"/>
    </row>
    <row r="8" spans="1:21" x14ac:dyDescent="0.2">
      <c r="A8" s="4"/>
      <c r="B8" s="21" t="s">
        <v>31</v>
      </c>
      <c r="C8" s="14">
        <v>50</v>
      </c>
      <c r="D8" s="14">
        <v>50</v>
      </c>
      <c r="E8" s="14">
        <v>50</v>
      </c>
      <c r="F8" s="14">
        <v>50</v>
      </c>
      <c r="G8" s="14">
        <v>50</v>
      </c>
      <c r="H8" s="14">
        <v>50</v>
      </c>
      <c r="I8" s="14">
        <v>150</v>
      </c>
      <c r="J8" s="14">
        <v>50</v>
      </c>
      <c r="K8" s="14">
        <v>50</v>
      </c>
      <c r="L8" s="14">
        <v>50</v>
      </c>
      <c r="M8" s="14">
        <v>50</v>
      </c>
      <c r="N8" s="14">
        <v>50</v>
      </c>
      <c r="O8" s="14">
        <v>50</v>
      </c>
      <c r="P8" s="14">
        <v>250</v>
      </c>
      <c r="Q8" s="33" t="s">
        <v>55</v>
      </c>
      <c r="R8" s="67">
        <v>0</v>
      </c>
      <c r="U8" s="71" t="s">
        <v>60</v>
      </c>
    </row>
    <row r="9" spans="1:21" ht="6" customHeight="1" x14ac:dyDescent="0.2"/>
    <row r="10" spans="1:21" ht="15" x14ac:dyDescent="0.25">
      <c r="A10" s="4"/>
      <c r="B10" s="12" t="s">
        <v>76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8" t="s">
        <v>2</v>
      </c>
      <c r="R10" s="8" t="s">
        <v>3</v>
      </c>
      <c r="S10" s="8" t="s">
        <v>9</v>
      </c>
      <c r="U10" s="70" t="s">
        <v>61</v>
      </c>
    </row>
    <row r="11" spans="1:21" x14ac:dyDescent="0.2">
      <c r="A11" s="5">
        <f ca="1">OFFSET(A11,-1,0,1,1)+1</f>
        <v>1</v>
      </c>
      <c r="B11" s="77" t="s">
        <v>74</v>
      </c>
      <c r="C11" s="66">
        <v>0.87</v>
      </c>
      <c r="D11" s="66">
        <v>0.66</v>
      </c>
      <c r="E11" s="66" t="s">
        <v>73</v>
      </c>
      <c r="F11" s="66">
        <v>0.89</v>
      </c>
      <c r="G11" s="66">
        <v>0.94</v>
      </c>
      <c r="H11" s="66">
        <v>0.96</v>
      </c>
      <c r="I11" s="66">
        <v>0.85</v>
      </c>
      <c r="J11" s="66">
        <v>0</v>
      </c>
      <c r="K11" s="66">
        <v>0.92</v>
      </c>
      <c r="L11" s="66">
        <v>0.89</v>
      </c>
      <c r="M11" s="66">
        <v>1</v>
      </c>
      <c r="N11" s="66">
        <v>0.98</v>
      </c>
      <c r="O11" s="66">
        <v>0.86</v>
      </c>
      <c r="P11" s="66">
        <v>0.92</v>
      </c>
      <c r="Q11" s="60">
        <f t="shared" ref="Q11:Q41" si="0">IF(SUM(C11:P11)=0,"",SUMPRODUCT(C11:P11,$C$8:$P$8))</f>
        <v>806</v>
      </c>
      <c r="R11" s="61">
        <f t="shared" ref="R11:R41" si="1">IF(SUM(C11:P11)=0,"",$R$8+Q11/(SUMIF(C11:P11,"&lt;&gt;",$C$8:$P$8)-SUMIF(C11:P11,"=E",$C$8:$P$8)))</f>
        <v>0.84842105263157896</v>
      </c>
      <c r="S11" s="62" t="str">
        <f>IF(R11="","",INDEX(Grades!$B$12:$B$24,MATCH(R11,Grades!$A$12:$A$24,1)))</f>
        <v>B</v>
      </c>
      <c r="U11" s="70" t="s">
        <v>66</v>
      </c>
    </row>
    <row r="12" spans="1:21" x14ac:dyDescent="0.2">
      <c r="A12" s="5">
        <f t="shared" ref="A12:A40" ca="1" si="2">OFFSET(A12,-1,0,1,1)+1</f>
        <v>2</v>
      </c>
      <c r="B12" s="65" t="str">
        <f ca="1">IF(displayID,INDEX(Subjects!$C$10:$C$109,Gradebook!A12),INDEX(Subjects!$B$10:$B$109,Gradebook!A12))</f>
        <v>Computers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0" t="str">
        <f t="shared" si="0"/>
        <v/>
      </c>
      <c r="R12" s="61" t="str">
        <f t="shared" si="1"/>
        <v/>
      </c>
      <c r="S12" s="62" t="str">
        <f>IF(R12="","",INDEX(Grades!$B$12:$B$24,MATCH(R12,Grades!$A$12:$A$24,1)))</f>
        <v/>
      </c>
      <c r="U12" s="70" t="s">
        <v>67</v>
      </c>
    </row>
    <row r="13" spans="1:21" x14ac:dyDescent="0.2">
      <c r="A13" s="5">
        <f t="shared" ca="1" si="2"/>
        <v>3</v>
      </c>
      <c r="B13" s="65" t="str">
        <f ca="1">IF(displayID,INDEX(Subjects!$C$10:$C$109,Gradebook!A13),INDEX(Subjects!$B$10:$B$109,Gradebook!A13))</f>
        <v>Drama / Performance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0" t="str">
        <f t="shared" si="0"/>
        <v/>
      </c>
      <c r="R13" s="61" t="str">
        <f t="shared" si="1"/>
        <v/>
      </c>
      <c r="S13" s="62" t="str">
        <f>IF(R13="","",INDEX(Grades!$B$12:$B$24,MATCH(R13,Grades!$A$12:$A$24,1)))</f>
        <v/>
      </c>
      <c r="U13" s="70" t="s">
        <v>72</v>
      </c>
    </row>
    <row r="14" spans="1:21" x14ac:dyDescent="0.2">
      <c r="A14" s="5">
        <f t="shared" ca="1" si="2"/>
        <v>4</v>
      </c>
      <c r="B14" s="65" t="str">
        <f ca="1">IF(displayID,INDEX(Subjects!$C$10:$C$109,Gradebook!A14),INDEX(Subjects!$B$10:$B$109,Gradebook!A14))</f>
        <v>Economics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0" t="str">
        <f t="shared" si="0"/>
        <v/>
      </c>
      <c r="R14" s="61" t="str">
        <f t="shared" si="1"/>
        <v/>
      </c>
      <c r="S14" s="62" t="str">
        <f>IF(R14="","",INDEX(Grades!$B$12:$B$24,MATCH(R14,Grades!$A$12:$A$24,1)))</f>
        <v/>
      </c>
      <c r="U14" s="70" t="s">
        <v>62</v>
      </c>
    </row>
    <row r="15" spans="1:21" x14ac:dyDescent="0.2">
      <c r="A15" s="5">
        <f t="shared" ca="1" si="2"/>
        <v>5</v>
      </c>
      <c r="B15" s="65" t="str">
        <f ca="1">IF(displayID,INDEX(Subjects!$C$10:$C$109,Gradebook!A15),INDEX(Subjects!$B$10:$B$109,Gradebook!A15))</f>
        <v>Fine Arts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0" t="str">
        <f t="shared" si="0"/>
        <v/>
      </c>
      <c r="R15" s="61" t="str">
        <f t="shared" si="1"/>
        <v/>
      </c>
      <c r="S15" s="62" t="str">
        <f>IF(R15="","",INDEX(Grades!$B$12:$B$24,MATCH(R15,Grades!$A$12:$A$24,1)))</f>
        <v/>
      </c>
      <c r="U15" s="70" t="s">
        <v>63</v>
      </c>
    </row>
    <row r="16" spans="1:21" x14ac:dyDescent="0.2">
      <c r="A16" s="5">
        <f t="shared" ca="1" si="2"/>
        <v>6</v>
      </c>
      <c r="B16" s="65" t="str">
        <f ca="1">IF(displayID,INDEX(Subjects!$C$10:$C$109,Gradebook!A16),INDEX(Subjects!$B$10:$B$109,Gradebook!A16))</f>
        <v>Government / Law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0" t="str">
        <f t="shared" si="0"/>
        <v/>
      </c>
      <c r="R16" s="61" t="str">
        <f t="shared" si="1"/>
        <v/>
      </c>
      <c r="S16" s="62" t="str">
        <f>IF(R16="","",INDEX(Grades!$B$12:$B$24,MATCH(R16,Grades!$A$12:$A$24,1)))</f>
        <v/>
      </c>
      <c r="U16" s="70" t="s">
        <v>64</v>
      </c>
    </row>
    <row r="17" spans="1:22" x14ac:dyDescent="0.2">
      <c r="A17" s="5">
        <f t="shared" ca="1" si="2"/>
        <v>7</v>
      </c>
      <c r="B17" s="65" t="str">
        <f ca="1">IF(displayID,INDEX(Subjects!$C$10:$C$109,Gradebook!A17),INDEX(Subjects!$B$10:$B$109,Gradebook!A17))</f>
        <v>History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0" t="str">
        <f t="shared" si="0"/>
        <v/>
      </c>
      <c r="R17" s="61" t="str">
        <f t="shared" si="1"/>
        <v/>
      </c>
      <c r="S17" s="62" t="str">
        <f>IF(R17="","",INDEX(Grades!$B$12:$B$24,MATCH(R17,Grades!$A$12:$A$24,1)))</f>
        <v/>
      </c>
      <c r="U17" s="70" t="s">
        <v>65</v>
      </c>
    </row>
    <row r="18" spans="1:22" x14ac:dyDescent="0.2">
      <c r="A18" s="5">
        <f t="shared" ca="1" si="2"/>
        <v>8</v>
      </c>
      <c r="B18" s="65" t="str">
        <f ca="1">IF(displayID,INDEX(Subjects!$C$10:$C$109,Gradebook!A18),INDEX(Subjects!$B$10:$B$109,Gradebook!A18))</f>
        <v>Languages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0" t="str">
        <f t="shared" si="0"/>
        <v/>
      </c>
      <c r="R18" s="61" t="str">
        <f t="shared" si="1"/>
        <v/>
      </c>
      <c r="S18" s="62" t="str">
        <f>IF(R18="","",INDEX(Grades!$B$12:$B$24,MATCH(R18,Grades!$A$12:$A$24,1)))</f>
        <v/>
      </c>
      <c r="U18" s="70" t="s">
        <v>68</v>
      </c>
    </row>
    <row r="19" spans="1:22" x14ac:dyDescent="0.2">
      <c r="A19" s="5">
        <f t="shared" ca="1" si="2"/>
        <v>9</v>
      </c>
      <c r="B19" s="65" t="str">
        <f ca="1">IF(displayID,INDEX(Subjects!$C$10:$C$109,Gradebook!A19),INDEX(Subjects!$B$10:$B$109,Gradebook!A19))</f>
        <v>Life Skills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0" t="str">
        <f t="shared" si="0"/>
        <v/>
      </c>
      <c r="R19" s="61" t="str">
        <f t="shared" si="1"/>
        <v/>
      </c>
      <c r="S19" s="62" t="str">
        <f>IF(R19="","",INDEX(Grades!$B$12:$B$24,MATCH(R19,Grades!$A$12:$A$24,1)))</f>
        <v/>
      </c>
      <c r="U19" s="70" t="s">
        <v>69</v>
      </c>
    </row>
    <row r="20" spans="1:22" x14ac:dyDescent="0.2">
      <c r="A20" s="5">
        <f t="shared" ca="1" si="2"/>
        <v>10</v>
      </c>
      <c r="B20" s="65" t="str">
        <f ca="1">IF(displayID,INDEX(Subjects!$C$10:$C$109,Gradebook!A20),INDEX(Subjects!$B$10:$B$109,Gradebook!A20))</f>
        <v>Literature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0" t="str">
        <f t="shared" si="0"/>
        <v/>
      </c>
      <c r="R20" s="61" t="str">
        <f t="shared" si="1"/>
        <v/>
      </c>
      <c r="S20" s="62" t="str">
        <f>IF(R20="","",INDEX(Grades!$B$12:$B$24,MATCH(R20,Grades!$A$12:$A$24,1)))</f>
        <v/>
      </c>
      <c r="U20" s="70"/>
    </row>
    <row r="21" spans="1:22" x14ac:dyDescent="0.2">
      <c r="A21" s="5">
        <f t="shared" ca="1" si="2"/>
        <v>11</v>
      </c>
      <c r="B21" s="65" t="str">
        <f ca="1">IF(displayID,INDEX(Subjects!$C$10:$C$109,Gradebook!A21),INDEX(Subjects!$B$10:$B$109,Gradebook!A21))</f>
        <v>Math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0" t="str">
        <f t="shared" si="0"/>
        <v/>
      </c>
      <c r="R21" s="61" t="str">
        <f t="shared" si="1"/>
        <v/>
      </c>
      <c r="S21" s="62" t="str">
        <f>IF(R21="","",INDEX(Grades!$B$12:$B$24,MATCH(R21,Grades!$A$12:$A$24,1)))</f>
        <v/>
      </c>
      <c r="U21" s="72" t="s">
        <v>70</v>
      </c>
      <c r="V21" s="73" t="s">
        <v>71</v>
      </c>
    </row>
    <row r="22" spans="1:22" x14ac:dyDescent="0.2">
      <c r="A22" s="5">
        <f t="shared" ca="1" si="2"/>
        <v>12</v>
      </c>
      <c r="B22" s="65" t="str">
        <f ca="1">IF(displayID,INDEX(Subjects!$C$10:$C$109,Gradebook!A22),INDEX(Subjects!$B$10:$B$109,Gradebook!A22))</f>
        <v>Philosophy / Logic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0" t="str">
        <f t="shared" si="0"/>
        <v/>
      </c>
      <c r="R22" s="61" t="str">
        <f t="shared" si="1"/>
        <v/>
      </c>
      <c r="S22" s="62" t="str">
        <f>IF(R22="","",INDEX(Grades!$B$12:$B$24,MATCH(R22,Grades!$A$12:$A$24,1)))</f>
        <v/>
      </c>
    </row>
    <row r="23" spans="1:22" x14ac:dyDescent="0.2">
      <c r="A23" s="5">
        <f t="shared" ca="1" si="2"/>
        <v>13</v>
      </c>
      <c r="B23" s="65" t="str">
        <f ca="1">IF(displayID,INDEX(Subjects!$C$10:$C$109,Gradebook!A23),INDEX(Subjects!$B$10:$B$109,Gradebook!A23))</f>
        <v>Psychology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0" t="str">
        <f t="shared" si="0"/>
        <v/>
      </c>
      <c r="R23" s="61" t="str">
        <f t="shared" si="1"/>
        <v/>
      </c>
      <c r="S23" s="62" t="str">
        <f>IF(R23="","",INDEX(Grades!$B$12:$B$24,MATCH(R23,Grades!$A$12:$A$24,1)))</f>
        <v/>
      </c>
      <c r="U23" s="74" t="s">
        <v>22</v>
      </c>
      <c r="V23" s="75" t="b">
        <f>V21="Yes"</f>
        <v>0</v>
      </c>
    </row>
    <row r="24" spans="1:22" x14ac:dyDescent="0.2">
      <c r="A24" s="5">
        <f t="shared" ca="1" si="2"/>
        <v>14</v>
      </c>
      <c r="B24" s="65" t="str">
        <f ca="1">IF(displayID,INDEX(Subjects!$C$10:$C$109,Gradebook!A24),INDEX(Subjects!$B$10:$B$109,Gradebook!A24))</f>
        <v>Sceince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0" t="str">
        <f t="shared" si="0"/>
        <v/>
      </c>
      <c r="R24" s="61" t="str">
        <f t="shared" si="1"/>
        <v/>
      </c>
      <c r="S24" s="62" t="str">
        <f>IF(R24="","",INDEX(Grades!$B$12:$B$24,MATCH(R24,Grades!$A$12:$A$24,1)))</f>
        <v/>
      </c>
    </row>
    <row r="25" spans="1:22" x14ac:dyDescent="0.2">
      <c r="A25" s="5">
        <f t="shared" ca="1" si="2"/>
        <v>15</v>
      </c>
      <c r="B25" s="65" t="str">
        <f ca="1">IF(displayID,INDEX(Subjects!$C$10:$C$109,Gradebook!A25),INDEX(Subjects!$B$10:$B$109,Gradebook!A25))</f>
        <v>Speech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0" t="str">
        <f t="shared" si="0"/>
        <v/>
      </c>
      <c r="R25" s="61" t="str">
        <f t="shared" si="1"/>
        <v/>
      </c>
      <c r="S25" s="62" t="str">
        <f>IF(R25="","",INDEX(Grades!$B$12:$B$24,MATCH(R25,Grades!$A$12:$A$24,1)))</f>
        <v/>
      </c>
    </row>
    <row r="26" spans="1:22" x14ac:dyDescent="0.2">
      <c r="A26" s="5">
        <f t="shared" ca="1" si="2"/>
        <v>16</v>
      </c>
      <c r="B26" s="65" t="str">
        <f ca="1">IF(displayID,INDEX(Subjects!$C$10:$C$109,Gradebook!A26),INDEX(Subjects!$B$10:$B$109,Gradebook!A26))</f>
        <v>Test Prep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0" t="str">
        <f t="shared" si="0"/>
        <v/>
      </c>
      <c r="R26" s="61" t="str">
        <f t="shared" si="1"/>
        <v/>
      </c>
      <c r="S26" s="62" t="str">
        <f>IF(R26="","",INDEX(Grades!$B$12:$B$24,MATCH(R26,Grades!$A$12:$A$24,1)))</f>
        <v/>
      </c>
    </row>
    <row r="27" spans="1:22" x14ac:dyDescent="0.2">
      <c r="A27" s="5">
        <f t="shared" ca="1" si="2"/>
        <v>17</v>
      </c>
      <c r="B27" s="65" t="str">
        <f ca="1">IF(displayID,INDEX(Subjects!$C$10:$C$109,Gradebook!A27),INDEX(Subjects!$B$10:$B$109,Gradebook!A27))</f>
        <v>Theology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0" t="str">
        <f t="shared" si="0"/>
        <v/>
      </c>
      <c r="R27" s="61" t="str">
        <f t="shared" si="1"/>
        <v/>
      </c>
      <c r="S27" s="62" t="str">
        <f>IF(R27="","",INDEX(Grades!$B$12:$B$24,MATCH(R27,Grades!$A$12:$A$24,1)))</f>
        <v/>
      </c>
    </row>
    <row r="28" spans="1:22" x14ac:dyDescent="0.2">
      <c r="A28" s="5">
        <f t="shared" ca="1" si="2"/>
        <v>18</v>
      </c>
      <c r="B28" s="65" t="str">
        <f ca="1">IF(displayID,INDEX(Subjects!$C$10:$C$109,Gradebook!A28),INDEX(Subjects!$B$10:$B$109,Gradebook!A28))</f>
        <v>Writing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0" t="str">
        <f t="shared" si="0"/>
        <v/>
      </c>
      <c r="R28" s="61" t="str">
        <f t="shared" si="1"/>
        <v/>
      </c>
      <c r="S28" s="62" t="str">
        <f>IF(R28="","",INDEX(Grades!$B$12:$B$24,MATCH(R28,Grades!$A$12:$A$24,1)))</f>
        <v/>
      </c>
    </row>
    <row r="29" spans="1:22" x14ac:dyDescent="0.2">
      <c r="A29" s="5">
        <f t="shared" ca="1" si="2"/>
        <v>19</v>
      </c>
      <c r="B29" s="65">
        <f ca="1">IF(displayID,INDEX(Subjects!$C$10:$C$109,Gradebook!A29),INDEX(Subjects!$B$10:$B$109,Gradebook!A29))</f>
        <v>0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0" t="str">
        <f t="shared" si="0"/>
        <v/>
      </c>
      <c r="R29" s="61" t="str">
        <f t="shared" si="1"/>
        <v/>
      </c>
      <c r="S29" s="62" t="str">
        <f>IF(R29="","",INDEX(Grades!$B$12:$B$24,MATCH(R29,Grades!$A$12:$A$24,1)))</f>
        <v/>
      </c>
    </row>
    <row r="30" spans="1:22" x14ac:dyDescent="0.2">
      <c r="A30" s="5">
        <f t="shared" ca="1" si="2"/>
        <v>20</v>
      </c>
      <c r="B30" s="65">
        <f ca="1">IF(displayID,INDEX(Subjects!$C$10:$C$109,Gradebook!A30),INDEX(Subjects!$B$10:$B$109,Gradebook!A30))</f>
        <v>0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0" t="str">
        <f t="shared" si="0"/>
        <v/>
      </c>
      <c r="R30" s="61" t="str">
        <f t="shared" si="1"/>
        <v/>
      </c>
      <c r="S30" s="62" t="str">
        <f>IF(R30="","",INDEX(Grades!$B$12:$B$24,MATCH(R30,Grades!$A$12:$A$24,1)))</f>
        <v/>
      </c>
    </row>
    <row r="31" spans="1:22" x14ac:dyDescent="0.2">
      <c r="A31" s="5">
        <f t="shared" ca="1" si="2"/>
        <v>21</v>
      </c>
      <c r="B31" s="65">
        <f ca="1">IF(displayID,INDEX(Subjects!$C$10:$C$109,Gradebook!A31),INDEX(Subjects!$B$10:$B$109,Gradebook!A31))</f>
        <v>0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0" t="str">
        <f t="shared" si="0"/>
        <v/>
      </c>
      <c r="R31" s="61" t="str">
        <f t="shared" si="1"/>
        <v/>
      </c>
      <c r="S31" s="62" t="str">
        <f>IF(R31="","",INDEX(Grades!$B$12:$B$24,MATCH(R31,Grades!$A$12:$A$24,1)))</f>
        <v/>
      </c>
    </row>
    <row r="32" spans="1:22" x14ac:dyDescent="0.2">
      <c r="A32" s="5">
        <f t="shared" ca="1" si="2"/>
        <v>22</v>
      </c>
      <c r="B32" s="65">
        <f ca="1">IF(displayID,INDEX(Subjects!$C$10:$C$109,Gradebook!A32),INDEX(Subjects!$B$10:$B$109,Gradebook!A32))</f>
        <v>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0" t="str">
        <f t="shared" si="0"/>
        <v/>
      </c>
      <c r="R32" s="61" t="str">
        <f t="shared" si="1"/>
        <v/>
      </c>
      <c r="S32" s="62" t="str">
        <f>IF(R32="","",INDEX(Grades!$B$12:$B$24,MATCH(R32,Grades!$A$12:$A$24,1)))</f>
        <v/>
      </c>
    </row>
    <row r="33" spans="1:21" x14ac:dyDescent="0.2">
      <c r="A33" s="5">
        <f t="shared" ca="1" si="2"/>
        <v>23</v>
      </c>
      <c r="B33" s="65">
        <f ca="1">IF(displayID,INDEX(Subjects!$C$10:$C$109,Gradebook!A33),INDEX(Subjects!$B$10:$B$109,Gradebook!A33))</f>
        <v>0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0" t="str">
        <f t="shared" si="0"/>
        <v/>
      </c>
      <c r="R33" s="61" t="str">
        <f t="shared" si="1"/>
        <v/>
      </c>
      <c r="S33" s="62" t="str">
        <f>IF(R33="","",INDEX(Grades!$B$12:$B$24,MATCH(R33,Grades!$A$12:$A$24,1)))</f>
        <v/>
      </c>
    </row>
    <row r="34" spans="1:21" x14ac:dyDescent="0.2">
      <c r="A34" s="5">
        <f t="shared" ca="1" si="2"/>
        <v>24</v>
      </c>
      <c r="B34" s="65">
        <f ca="1">IF(displayID,INDEX(Subjects!$C$10:$C$109,Gradebook!A34),INDEX(Subjects!$B$10:$B$109,Gradebook!A34))</f>
        <v>0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0" t="str">
        <f t="shared" si="0"/>
        <v/>
      </c>
      <c r="R34" s="61" t="str">
        <f t="shared" si="1"/>
        <v/>
      </c>
      <c r="S34" s="62" t="str">
        <f>IF(R34="","",INDEX(Grades!$B$12:$B$24,MATCH(R34,Grades!$A$12:$A$24,1)))</f>
        <v/>
      </c>
    </row>
    <row r="35" spans="1:21" x14ac:dyDescent="0.2">
      <c r="A35" s="5">
        <f t="shared" ca="1" si="2"/>
        <v>25</v>
      </c>
      <c r="B35" s="65">
        <f ca="1">IF(displayID,INDEX(Subjects!$C$10:$C$109,Gradebook!A35),INDEX(Subjects!$B$10:$B$109,Gradebook!A35))</f>
        <v>0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0" t="str">
        <f t="shared" si="0"/>
        <v/>
      </c>
      <c r="R35" s="61" t="str">
        <f t="shared" si="1"/>
        <v/>
      </c>
      <c r="S35" s="62" t="str">
        <f>IF(R35="","",INDEX(Grades!$B$12:$B$24,MATCH(R35,Grades!$A$12:$A$24,1)))</f>
        <v/>
      </c>
    </row>
    <row r="36" spans="1:21" x14ac:dyDescent="0.2">
      <c r="A36" s="5">
        <f t="shared" ca="1" si="2"/>
        <v>26</v>
      </c>
      <c r="B36" s="65">
        <f ca="1">IF(displayID,INDEX(Subjects!$C$10:$C$109,Gradebook!A36),INDEX(Subjects!$B$10:$B$109,Gradebook!A36))</f>
        <v>0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0" t="str">
        <f t="shared" si="0"/>
        <v/>
      </c>
      <c r="R36" s="61" t="str">
        <f t="shared" si="1"/>
        <v/>
      </c>
      <c r="S36" s="62" t="str">
        <f>IF(R36="","",INDEX(Grades!$B$12:$B$24,MATCH(R36,Grades!$A$12:$A$24,1)))</f>
        <v/>
      </c>
    </row>
    <row r="37" spans="1:21" x14ac:dyDescent="0.2">
      <c r="A37" s="5">
        <f t="shared" ca="1" si="2"/>
        <v>27</v>
      </c>
      <c r="B37" s="65">
        <f ca="1">IF(displayID,INDEX(Subjects!$C$10:$C$109,Gradebook!A37),INDEX(Subjects!$B$10:$B$109,Gradebook!A37))</f>
        <v>0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0" t="str">
        <f t="shared" si="0"/>
        <v/>
      </c>
      <c r="R37" s="61" t="str">
        <f t="shared" si="1"/>
        <v/>
      </c>
      <c r="S37" s="62" t="str">
        <f>IF(R37="","",INDEX(Grades!$B$12:$B$24,MATCH(R37,Grades!$A$12:$A$24,1)))</f>
        <v/>
      </c>
    </row>
    <row r="38" spans="1:21" x14ac:dyDescent="0.2">
      <c r="A38" s="5">
        <f t="shared" ca="1" si="2"/>
        <v>28</v>
      </c>
      <c r="B38" s="65">
        <f ca="1">IF(displayID,INDEX(Subjects!$C$10:$C$109,Gradebook!A38),INDEX(Subjects!$B$10:$B$109,Gradebook!A38))</f>
        <v>0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0" t="str">
        <f t="shared" si="0"/>
        <v/>
      </c>
      <c r="R38" s="61" t="str">
        <f t="shared" si="1"/>
        <v/>
      </c>
      <c r="S38" s="62" t="str">
        <f>IF(R38="","",INDEX(Grades!$B$12:$B$24,MATCH(R38,Grades!$A$12:$A$24,1)))</f>
        <v/>
      </c>
    </row>
    <row r="39" spans="1:21" x14ac:dyDescent="0.2">
      <c r="A39" s="5">
        <f t="shared" ca="1" si="2"/>
        <v>29</v>
      </c>
      <c r="B39" s="65">
        <f ca="1">IF(displayID,INDEX(Subjects!$C$10:$C$109,Gradebook!A39),INDEX(Subjects!$B$10:$B$109,Gradebook!A39))</f>
        <v>0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0" t="str">
        <f t="shared" si="0"/>
        <v/>
      </c>
      <c r="R39" s="61" t="str">
        <f t="shared" si="1"/>
        <v/>
      </c>
      <c r="S39" s="62" t="str">
        <f>IF(R39="","",INDEX(Grades!$B$12:$B$24,MATCH(R39,Grades!$A$12:$A$24,1)))</f>
        <v/>
      </c>
    </row>
    <row r="40" spans="1:21" x14ac:dyDescent="0.2">
      <c r="A40" s="5">
        <f t="shared" ca="1" si="2"/>
        <v>30</v>
      </c>
      <c r="B40" s="65">
        <f ca="1">IF(displayID,INDEX(Subjects!$C$10:$C$109,Gradebook!A40),INDEX(Subjects!$B$10:$B$109,Gradebook!A40))</f>
        <v>0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0" t="str">
        <f t="shared" si="0"/>
        <v/>
      </c>
      <c r="R40" s="61" t="str">
        <f t="shared" si="1"/>
        <v/>
      </c>
      <c r="S40" s="62" t="str">
        <f>IF(R40="","",INDEX(Grades!$B$12:$B$24,MATCH(R40,Grades!$A$12:$A$24,1)))</f>
        <v/>
      </c>
    </row>
    <row r="41" spans="1:21" x14ac:dyDescent="0.2">
      <c r="A41" s="31" t="s">
        <v>54</v>
      </c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0" t="str">
        <f t="shared" si="0"/>
        <v/>
      </c>
      <c r="R41" s="61" t="str">
        <f t="shared" si="1"/>
        <v/>
      </c>
      <c r="S41" s="62" t="str">
        <f>IF(R41="","",INDEX(Grades!$B$12:$B$24,MATCH(R41,Grades!$A$12:$A$24,1)))</f>
        <v/>
      </c>
      <c r="U41" s="70" t="s">
        <v>59</v>
      </c>
    </row>
    <row r="42" spans="1:21" x14ac:dyDescent="0.2">
      <c r="B42" s="58" t="s">
        <v>97</v>
      </c>
      <c r="C42" s="59">
        <f t="shared" ref="C42:P42" si="3">IF(SUM(C11:C41)=0,"",AVERAGE(C11:C41))</f>
        <v>0.87</v>
      </c>
      <c r="D42" s="59">
        <f t="shared" si="3"/>
        <v>0.66</v>
      </c>
      <c r="E42" s="59" t="str">
        <f t="shared" si="3"/>
        <v/>
      </c>
      <c r="F42" s="59">
        <f t="shared" si="3"/>
        <v>0.89</v>
      </c>
      <c r="G42" s="59">
        <f t="shared" si="3"/>
        <v>0.94</v>
      </c>
      <c r="H42" s="59">
        <f t="shared" si="3"/>
        <v>0.96</v>
      </c>
      <c r="I42" s="59">
        <f t="shared" si="3"/>
        <v>0.85</v>
      </c>
      <c r="J42" s="59" t="str">
        <f t="shared" si="3"/>
        <v/>
      </c>
      <c r="K42" s="59">
        <f t="shared" si="3"/>
        <v>0.92</v>
      </c>
      <c r="L42" s="59">
        <f t="shared" si="3"/>
        <v>0.89</v>
      </c>
      <c r="M42" s="59">
        <f t="shared" si="3"/>
        <v>1</v>
      </c>
      <c r="N42" s="59">
        <f t="shared" si="3"/>
        <v>0.98</v>
      </c>
      <c r="O42" s="59">
        <f t="shared" si="3"/>
        <v>0.86</v>
      </c>
      <c r="P42" s="59">
        <f t="shared" si="3"/>
        <v>0.92</v>
      </c>
      <c r="Q42" s="19" t="s">
        <v>42</v>
      </c>
      <c r="R42" s="56">
        <f>AVERAGE(R11:R41)</f>
        <v>0.84842105263157896</v>
      </c>
      <c r="S42" s="57" t="str">
        <f>IF(R42="","",INDEX(Grades!$B$12:$B$24,MATCH(R42,Grades!$A$12:$A$24,1)))</f>
        <v>B</v>
      </c>
    </row>
  </sheetData>
  <phoneticPr fontId="2" type="noConversion"/>
  <dataValidations count="1">
    <dataValidation type="list" allowBlank="1" showInputMessage="1" showErrorMessage="1" sqref="V21" xr:uid="{00000000-0002-0000-0000-000000000000}">
      <formula1>"Yes,No"</formula1>
    </dataValidation>
  </dataValidations>
  <hyperlinks>
    <hyperlink ref="U3" r:id="rId1" display="https://www.vertex42.com/ExcelTemplates/gradebook.html" xr:uid="{00000000-0004-0000-0000-000000000000}"/>
  </hyperlinks>
  <printOptions horizontalCentered="1"/>
  <pageMargins left="0.25" right="0.25" top="0.25" bottom="0.25" header="0.5" footer="0.5"/>
  <pageSetup scale="96" fitToHeight="0" orientation="landscape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9"/>
  <sheetViews>
    <sheetView showGridLines="0" workbookViewId="0">
      <selection activeCell="G16" sqref="G16"/>
    </sheetView>
  </sheetViews>
  <sheetFormatPr defaultColWidth="8.85546875" defaultRowHeight="12.75" x14ac:dyDescent="0.2"/>
  <cols>
    <col min="1" max="1" width="5" customWidth="1"/>
    <col min="2" max="2" width="20.85546875" customWidth="1"/>
    <col min="9" max="9" width="9.140625" hidden="1" customWidth="1"/>
    <col min="10" max="10" width="22.42578125" customWidth="1"/>
  </cols>
  <sheetData>
    <row r="1" spans="1:10" ht="23.25" x14ac:dyDescent="0.2">
      <c r="A1" s="36" t="s">
        <v>94</v>
      </c>
      <c r="J1" s="15"/>
    </row>
    <row r="2" spans="1:10" x14ac:dyDescent="0.2">
      <c r="A2" s="51"/>
      <c r="J2" s="35"/>
    </row>
    <row r="3" spans="1:10" x14ac:dyDescent="0.2">
      <c r="A3" s="51"/>
      <c r="J3" s="22"/>
    </row>
    <row r="4" spans="1:10" x14ac:dyDescent="0.2">
      <c r="A4" s="51"/>
    </row>
    <row r="5" spans="1:10" x14ac:dyDescent="0.2">
      <c r="A5" s="51"/>
    </row>
    <row r="6" spans="1:10" x14ac:dyDescent="0.2">
      <c r="A6" s="51"/>
    </row>
    <row r="7" spans="1:10" x14ac:dyDescent="0.2">
      <c r="A7" s="51"/>
    </row>
    <row r="8" spans="1:10" x14ac:dyDescent="0.2">
      <c r="A8" s="10"/>
    </row>
    <row r="9" spans="1:10" x14ac:dyDescent="0.2">
      <c r="B9" s="37" t="s">
        <v>20</v>
      </c>
      <c r="C9" s="37" t="s">
        <v>21</v>
      </c>
    </row>
    <row r="10" spans="1:10" x14ac:dyDescent="0.2">
      <c r="A10" s="13">
        <f t="shared" ref="A10:A41" ca="1" si="0">OFFSET(A10,-1,0,1,1)+1</f>
        <v>1</v>
      </c>
      <c r="B10" s="78" t="s">
        <v>82</v>
      </c>
      <c r="C10" s="39"/>
    </row>
    <row r="11" spans="1:10" x14ac:dyDescent="0.2">
      <c r="A11" s="13">
        <f t="shared" ca="1" si="0"/>
        <v>2</v>
      </c>
      <c r="B11" s="78" t="s">
        <v>83</v>
      </c>
      <c r="C11" s="39"/>
    </row>
    <row r="12" spans="1:10" x14ac:dyDescent="0.2">
      <c r="A12" s="13">
        <f t="shared" ca="1" si="0"/>
        <v>3</v>
      </c>
      <c r="B12" s="78" t="s">
        <v>95</v>
      </c>
      <c r="C12" s="39"/>
    </row>
    <row r="13" spans="1:10" x14ac:dyDescent="0.2">
      <c r="A13" s="13">
        <f t="shared" ca="1" si="0"/>
        <v>4</v>
      </c>
      <c r="B13" s="78" t="s">
        <v>84</v>
      </c>
      <c r="C13" s="39"/>
    </row>
    <row r="14" spans="1:10" x14ac:dyDescent="0.2">
      <c r="A14" s="13">
        <f t="shared" ca="1" si="0"/>
        <v>5</v>
      </c>
      <c r="B14" s="78" t="s">
        <v>85</v>
      </c>
      <c r="C14" s="39"/>
    </row>
    <row r="15" spans="1:10" x14ac:dyDescent="0.2">
      <c r="A15" s="13">
        <f t="shared" ca="1" si="0"/>
        <v>6</v>
      </c>
      <c r="B15" s="78" t="s">
        <v>86</v>
      </c>
      <c r="C15" s="39"/>
    </row>
    <row r="16" spans="1:10" x14ac:dyDescent="0.2">
      <c r="A16" s="13">
        <f t="shared" ca="1" si="0"/>
        <v>7</v>
      </c>
      <c r="B16" s="78" t="s">
        <v>87</v>
      </c>
      <c r="C16" s="39"/>
    </row>
    <row r="17" spans="1:3" x14ac:dyDescent="0.2">
      <c r="A17" s="13">
        <f t="shared" ca="1" si="0"/>
        <v>8</v>
      </c>
      <c r="B17" s="78" t="s">
        <v>88</v>
      </c>
      <c r="C17" s="39"/>
    </row>
    <row r="18" spans="1:3" x14ac:dyDescent="0.2">
      <c r="A18" s="13">
        <f t="shared" ca="1" si="0"/>
        <v>9</v>
      </c>
      <c r="B18" s="78" t="s">
        <v>89</v>
      </c>
      <c r="C18" s="39"/>
    </row>
    <row r="19" spans="1:3" x14ac:dyDescent="0.2">
      <c r="A19" s="13">
        <f t="shared" ca="1" si="0"/>
        <v>10</v>
      </c>
      <c r="B19" s="78" t="s">
        <v>80</v>
      </c>
      <c r="C19" s="39"/>
    </row>
    <row r="20" spans="1:3" x14ac:dyDescent="0.2">
      <c r="A20" s="13">
        <f t="shared" ca="1" si="0"/>
        <v>11</v>
      </c>
      <c r="B20" s="78" t="s">
        <v>77</v>
      </c>
      <c r="C20" s="39"/>
    </row>
    <row r="21" spans="1:3" x14ac:dyDescent="0.2">
      <c r="A21" s="13">
        <f t="shared" ca="1" si="0"/>
        <v>12</v>
      </c>
      <c r="B21" s="78" t="s">
        <v>90</v>
      </c>
      <c r="C21" s="39"/>
    </row>
    <row r="22" spans="1:3" x14ac:dyDescent="0.2">
      <c r="A22" s="13">
        <f t="shared" ca="1" si="0"/>
        <v>13</v>
      </c>
      <c r="B22" s="78" t="s">
        <v>91</v>
      </c>
      <c r="C22" s="39"/>
    </row>
    <row r="23" spans="1:3" x14ac:dyDescent="0.2">
      <c r="A23" s="13">
        <f t="shared" ca="1" si="0"/>
        <v>14</v>
      </c>
      <c r="B23" s="78" t="s">
        <v>78</v>
      </c>
      <c r="C23" s="39"/>
    </row>
    <row r="24" spans="1:3" x14ac:dyDescent="0.2">
      <c r="A24" s="13">
        <f t="shared" ca="1" si="0"/>
        <v>15</v>
      </c>
      <c r="B24" s="78" t="s">
        <v>92</v>
      </c>
      <c r="C24" s="39"/>
    </row>
    <row r="25" spans="1:3" x14ac:dyDescent="0.2">
      <c r="A25" s="13">
        <f t="shared" ca="1" si="0"/>
        <v>16</v>
      </c>
      <c r="B25" s="78" t="s">
        <v>93</v>
      </c>
      <c r="C25" s="39"/>
    </row>
    <row r="26" spans="1:3" x14ac:dyDescent="0.2">
      <c r="A26" s="13">
        <f t="shared" ca="1" si="0"/>
        <v>17</v>
      </c>
      <c r="B26" s="78" t="s">
        <v>79</v>
      </c>
      <c r="C26" s="39"/>
    </row>
    <row r="27" spans="1:3" x14ac:dyDescent="0.2">
      <c r="A27" s="13">
        <f t="shared" ca="1" si="0"/>
        <v>18</v>
      </c>
      <c r="B27" s="78" t="s">
        <v>81</v>
      </c>
      <c r="C27" s="39"/>
    </row>
    <row r="28" spans="1:3" x14ac:dyDescent="0.2">
      <c r="A28" s="13">
        <f t="shared" ca="1" si="0"/>
        <v>19</v>
      </c>
      <c r="B28" s="38"/>
      <c r="C28" s="39"/>
    </row>
    <row r="29" spans="1:3" x14ac:dyDescent="0.2">
      <c r="A29" s="13">
        <f t="shared" ca="1" si="0"/>
        <v>20</v>
      </c>
      <c r="B29" s="38"/>
      <c r="C29" s="39"/>
    </row>
    <row r="30" spans="1:3" x14ac:dyDescent="0.2">
      <c r="A30" s="13">
        <f t="shared" ca="1" si="0"/>
        <v>21</v>
      </c>
      <c r="B30" s="38"/>
      <c r="C30" s="39"/>
    </row>
    <row r="31" spans="1:3" x14ac:dyDescent="0.2">
      <c r="A31" s="13">
        <f t="shared" ca="1" si="0"/>
        <v>22</v>
      </c>
      <c r="B31" s="38"/>
      <c r="C31" s="39"/>
    </row>
    <row r="32" spans="1:3" x14ac:dyDescent="0.2">
      <c r="A32" s="13">
        <f t="shared" ca="1" si="0"/>
        <v>23</v>
      </c>
      <c r="B32" s="38"/>
      <c r="C32" s="39"/>
    </row>
    <row r="33" spans="1:3" x14ac:dyDescent="0.2">
      <c r="A33" s="13">
        <f t="shared" ca="1" si="0"/>
        <v>24</v>
      </c>
      <c r="B33" s="38"/>
      <c r="C33" s="39"/>
    </row>
    <row r="34" spans="1:3" x14ac:dyDescent="0.2">
      <c r="A34" s="13">
        <f t="shared" ca="1" si="0"/>
        <v>25</v>
      </c>
      <c r="B34" s="38"/>
      <c r="C34" s="39"/>
    </row>
    <row r="35" spans="1:3" x14ac:dyDescent="0.2">
      <c r="A35" s="13">
        <f t="shared" ca="1" si="0"/>
        <v>26</v>
      </c>
      <c r="B35" s="38"/>
      <c r="C35" s="39"/>
    </row>
    <row r="36" spans="1:3" x14ac:dyDescent="0.2">
      <c r="A36" s="13">
        <f t="shared" ca="1" si="0"/>
        <v>27</v>
      </c>
      <c r="B36" s="38"/>
      <c r="C36" s="39"/>
    </row>
    <row r="37" spans="1:3" x14ac:dyDescent="0.2">
      <c r="A37" s="13">
        <f t="shared" ca="1" si="0"/>
        <v>28</v>
      </c>
      <c r="B37" s="38"/>
      <c r="C37" s="39"/>
    </row>
    <row r="38" spans="1:3" x14ac:dyDescent="0.2">
      <c r="A38" s="13">
        <f t="shared" ca="1" si="0"/>
        <v>29</v>
      </c>
      <c r="B38" s="38"/>
      <c r="C38" s="39"/>
    </row>
    <row r="39" spans="1:3" x14ac:dyDescent="0.2">
      <c r="A39" s="13">
        <f t="shared" ca="1" si="0"/>
        <v>30</v>
      </c>
      <c r="B39" s="38"/>
      <c r="C39" s="39"/>
    </row>
    <row r="40" spans="1:3" x14ac:dyDescent="0.2">
      <c r="A40" s="13">
        <f t="shared" ca="1" si="0"/>
        <v>31</v>
      </c>
      <c r="B40" s="38"/>
      <c r="C40" s="39"/>
    </row>
    <row r="41" spans="1:3" x14ac:dyDescent="0.2">
      <c r="A41" s="13">
        <f t="shared" ca="1" si="0"/>
        <v>32</v>
      </c>
      <c r="B41" s="38"/>
      <c r="C41" s="39"/>
    </row>
    <row r="42" spans="1:3" x14ac:dyDescent="0.2">
      <c r="A42" s="13">
        <f t="shared" ref="A42:A73" ca="1" si="1">OFFSET(A42,-1,0,1,1)+1</f>
        <v>33</v>
      </c>
      <c r="B42" s="38"/>
      <c r="C42" s="39"/>
    </row>
    <row r="43" spans="1:3" x14ac:dyDescent="0.2">
      <c r="A43" s="13">
        <f t="shared" ca="1" si="1"/>
        <v>34</v>
      </c>
      <c r="B43" s="38"/>
      <c r="C43" s="39"/>
    </row>
    <row r="44" spans="1:3" x14ac:dyDescent="0.2">
      <c r="A44" s="13">
        <f t="shared" ca="1" si="1"/>
        <v>35</v>
      </c>
      <c r="B44" s="38"/>
      <c r="C44" s="39"/>
    </row>
    <row r="45" spans="1:3" x14ac:dyDescent="0.2">
      <c r="A45" s="13">
        <f t="shared" ca="1" si="1"/>
        <v>36</v>
      </c>
      <c r="B45" s="38"/>
      <c r="C45" s="39"/>
    </row>
    <row r="46" spans="1:3" x14ac:dyDescent="0.2">
      <c r="A46" s="13">
        <f t="shared" ca="1" si="1"/>
        <v>37</v>
      </c>
      <c r="B46" s="38"/>
      <c r="C46" s="39"/>
    </row>
    <row r="47" spans="1:3" x14ac:dyDescent="0.2">
      <c r="A47" s="13">
        <f t="shared" ca="1" si="1"/>
        <v>38</v>
      </c>
      <c r="B47" s="38"/>
      <c r="C47" s="39"/>
    </row>
    <row r="48" spans="1:3" x14ac:dyDescent="0.2">
      <c r="A48" s="13">
        <f t="shared" ca="1" si="1"/>
        <v>39</v>
      </c>
      <c r="B48" s="38"/>
      <c r="C48" s="39"/>
    </row>
    <row r="49" spans="1:3" x14ac:dyDescent="0.2">
      <c r="A49" s="13">
        <f t="shared" ca="1" si="1"/>
        <v>40</v>
      </c>
      <c r="B49" s="38"/>
      <c r="C49" s="39"/>
    </row>
    <row r="50" spans="1:3" x14ac:dyDescent="0.2">
      <c r="A50" s="13">
        <f t="shared" ca="1" si="1"/>
        <v>41</v>
      </c>
      <c r="B50" s="38"/>
      <c r="C50" s="39"/>
    </row>
    <row r="51" spans="1:3" x14ac:dyDescent="0.2">
      <c r="A51" s="13">
        <f t="shared" ca="1" si="1"/>
        <v>42</v>
      </c>
      <c r="B51" s="38"/>
      <c r="C51" s="39"/>
    </row>
    <row r="52" spans="1:3" x14ac:dyDescent="0.2">
      <c r="A52" s="13">
        <f t="shared" ca="1" si="1"/>
        <v>43</v>
      </c>
      <c r="B52" s="38"/>
      <c r="C52" s="39"/>
    </row>
    <row r="53" spans="1:3" x14ac:dyDescent="0.2">
      <c r="A53" s="13">
        <f t="shared" ca="1" si="1"/>
        <v>44</v>
      </c>
      <c r="B53" s="38"/>
      <c r="C53" s="39"/>
    </row>
    <row r="54" spans="1:3" x14ac:dyDescent="0.2">
      <c r="A54" s="13">
        <f t="shared" ca="1" si="1"/>
        <v>45</v>
      </c>
      <c r="B54" s="38"/>
      <c r="C54" s="39"/>
    </row>
    <row r="55" spans="1:3" x14ac:dyDescent="0.2">
      <c r="A55" s="13">
        <f t="shared" ca="1" si="1"/>
        <v>46</v>
      </c>
      <c r="B55" s="38"/>
      <c r="C55" s="39"/>
    </row>
    <row r="56" spans="1:3" x14ac:dyDescent="0.2">
      <c r="A56" s="13">
        <f t="shared" ca="1" si="1"/>
        <v>47</v>
      </c>
      <c r="B56" s="38"/>
      <c r="C56" s="39"/>
    </row>
    <row r="57" spans="1:3" x14ac:dyDescent="0.2">
      <c r="A57" s="13">
        <f t="shared" ca="1" si="1"/>
        <v>48</v>
      </c>
      <c r="B57" s="38"/>
      <c r="C57" s="39"/>
    </row>
    <row r="58" spans="1:3" x14ac:dyDescent="0.2">
      <c r="A58" s="13">
        <f t="shared" ca="1" si="1"/>
        <v>49</v>
      </c>
      <c r="B58" s="38"/>
      <c r="C58" s="39"/>
    </row>
    <row r="59" spans="1:3" x14ac:dyDescent="0.2">
      <c r="A59" s="13">
        <f t="shared" ca="1" si="1"/>
        <v>50</v>
      </c>
      <c r="B59" s="38"/>
      <c r="C59" s="39"/>
    </row>
    <row r="60" spans="1:3" x14ac:dyDescent="0.2">
      <c r="A60" s="13">
        <f t="shared" ca="1" si="1"/>
        <v>51</v>
      </c>
      <c r="B60" s="38"/>
      <c r="C60" s="39"/>
    </row>
    <row r="61" spans="1:3" x14ac:dyDescent="0.2">
      <c r="A61" s="13">
        <f t="shared" ca="1" si="1"/>
        <v>52</v>
      </c>
      <c r="B61" s="38"/>
      <c r="C61" s="39"/>
    </row>
    <row r="62" spans="1:3" x14ac:dyDescent="0.2">
      <c r="A62" s="13">
        <f t="shared" ca="1" si="1"/>
        <v>53</v>
      </c>
      <c r="B62" s="38"/>
      <c r="C62" s="39"/>
    </row>
    <row r="63" spans="1:3" x14ac:dyDescent="0.2">
      <c r="A63" s="13">
        <f t="shared" ca="1" si="1"/>
        <v>54</v>
      </c>
      <c r="B63" s="38"/>
      <c r="C63" s="39"/>
    </row>
    <row r="64" spans="1:3" x14ac:dyDescent="0.2">
      <c r="A64" s="13">
        <f t="shared" ca="1" si="1"/>
        <v>55</v>
      </c>
      <c r="B64" s="38"/>
      <c r="C64" s="39"/>
    </row>
    <row r="65" spans="1:3" x14ac:dyDescent="0.2">
      <c r="A65" s="13">
        <f t="shared" ca="1" si="1"/>
        <v>56</v>
      </c>
      <c r="B65" s="38"/>
      <c r="C65" s="39"/>
    </row>
    <row r="66" spans="1:3" x14ac:dyDescent="0.2">
      <c r="A66" s="13">
        <f t="shared" ca="1" si="1"/>
        <v>57</v>
      </c>
      <c r="B66" s="38"/>
      <c r="C66" s="39"/>
    </row>
    <row r="67" spans="1:3" x14ac:dyDescent="0.2">
      <c r="A67" s="13">
        <f t="shared" ca="1" si="1"/>
        <v>58</v>
      </c>
      <c r="B67" s="38"/>
      <c r="C67" s="39"/>
    </row>
    <row r="68" spans="1:3" x14ac:dyDescent="0.2">
      <c r="A68" s="13">
        <f t="shared" ca="1" si="1"/>
        <v>59</v>
      </c>
      <c r="B68" s="38"/>
      <c r="C68" s="39"/>
    </row>
    <row r="69" spans="1:3" x14ac:dyDescent="0.2">
      <c r="A69" s="13">
        <f t="shared" ca="1" si="1"/>
        <v>60</v>
      </c>
      <c r="B69" s="38"/>
      <c r="C69" s="39"/>
    </row>
    <row r="70" spans="1:3" x14ac:dyDescent="0.2">
      <c r="A70" s="13">
        <f t="shared" ca="1" si="1"/>
        <v>61</v>
      </c>
      <c r="B70" s="38"/>
      <c r="C70" s="39"/>
    </row>
    <row r="71" spans="1:3" x14ac:dyDescent="0.2">
      <c r="A71" s="13">
        <f t="shared" ca="1" si="1"/>
        <v>62</v>
      </c>
      <c r="B71" s="38"/>
      <c r="C71" s="39"/>
    </row>
    <row r="72" spans="1:3" x14ac:dyDescent="0.2">
      <c r="A72" s="13">
        <f t="shared" ca="1" si="1"/>
        <v>63</v>
      </c>
      <c r="B72" s="38"/>
      <c r="C72" s="39"/>
    </row>
    <row r="73" spans="1:3" x14ac:dyDescent="0.2">
      <c r="A73" s="13">
        <f t="shared" ca="1" si="1"/>
        <v>64</v>
      </c>
      <c r="B73" s="38"/>
      <c r="C73" s="39"/>
    </row>
    <row r="74" spans="1:3" x14ac:dyDescent="0.2">
      <c r="A74" s="13">
        <f t="shared" ref="A74:A109" ca="1" si="2">OFFSET(A74,-1,0,1,1)+1</f>
        <v>65</v>
      </c>
      <c r="B74" s="38"/>
      <c r="C74" s="39"/>
    </row>
    <row r="75" spans="1:3" x14ac:dyDescent="0.2">
      <c r="A75" s="13">
        <f t="shared" ca="1" si="2"/>
        <v>66</v>
      </c>
      <c r="B75" s="38"/>
      <c r="C75" s="39"/>
    </row>
    <row r="76" spans="1:3" x14ac:dyDescent="0.2">
      <c r="A76" s="13">
        <f t="shared" ca="1" si="2"/>
        <v>67</v>
      </c>
      <c r="B76" s="38"/>
      <c r="C76" s="39"/>
    </row>
    <row r="77" spans="1:3" x14ac:dyDescent="0.2">
      <c r="A77" s="13">
        <f t="shared" ca="1" si="2"/>
        <v>68</v>
      </c>
      <c r="B77" s="38"/>
      <c r="C77" s="39"/>
    </row>
    <row r="78" spans="1:3" x14ac:dyDescent="0.2">
      <c r="A78" s="13">
        <f t="shared" ca="1" si="2"/>
        <v>69</v>
      </c>
      <c r="B78" s="38"/>
      <c r="C78" s="39"/>
    </row>
    <row r="79" spans="1:3" x14ac:dyDescent="0.2">
      <c r="A79" s="13">
        <f t="shared" ca="1" si="2"/>
        <v>70</v>
      </c>
      <c r="B79" s="38"/>
      <c r="C79" s="39"/>
    </row>
    <row r="80" spans="1:3" x14ac:dyDescent="0.2">
      <c r="A80" s="13">
        <f t="shared" ca="1" si="2"/>
        <v>71</v>
      </c>
      <c r="B80" s="38"/>
      <c r="C80" s="39"/>
    </row>
    <row r="81" spans="1:3" x14ac:dyDescent="0.2">
      <c r="A81" s="13">
        <f t="shared" ca="1" si="2"/>
        <v>72</v>
      </c>
      <c r="B81" s="38"/>
      <c r="C81" s="39"/>
    </row>
    <row r="82" spans="1:3" x14ac:dyDescent="0.2">
      <c r="A82" s="13">
        <f t="shared" ca="1" si="2"/>
        <v>73</v>
      </c>
      <c r="B82" s="38"/>
      <c r="C82" s="39"/>
    </row>
    <row r="83" spans="1:3" x14ac:dyDescent="0.2">
      <c r="A83" s="13">
        <f t="shared" ca="1" si="2"/>
        <v>74</v>
      </c>
      <c r="B83" s="38"/>
      <c r="C83" s="39"/>
    </row>
    <row r="84" spans="1:3" x14ac:dyDescent="0.2">
      <c r="A84" s="13">
        <f t="shared" ca="1" si="2"/>
        <v>75</v>
      </c>
      <c r="B84" s="38"/>
      <c r="C84" s="39"/>
    </row>
    <row r="85" spans="1:3" x14ac:dyDescent="0.2">
      <c r="A85" s="13">
        <f t="shared" ca="1" si="2"/>
        <v>76</v>
      </c>
      <c r="B85" s="38"/>
      <c r="C85" s="39"/>
    </row>
    <row r="86" spans="1:3" x14ac:dyDescent="0.2">
      <c r="A86" s="13">
        <f t="shared" ca="1" si="2"/>
        <v>77</v>
      </c>
      <c r="B86" s="38"/>
      <c r="C86" s="39"/>
    </row>
    <row r="87" spans="1:3" x14ac:dyDescent="0.2">
      <c r="A87" s="13">
        <f t="shared" ca="1" si="2"/>
        <v>78</v>
      </c>
      <c r="B87" s="38"/>
      <c r="C87" s="39"/>
    </row>
    <row r="88" spans="1:3" x14ac:dyDescent="0.2">
      <c r="A88" s="13">
        <f t="shared" ca="1" si="2"/>
        <v>79</v>
      </c>
      <c r="B88" s="38"/>
      <c r="C88" s="39"/>
    </row>
    <row r="89" spans="1:3" x14ac:dyDescent="0.2">
      <c r="A89" s="13">
        <f t="shared" ca="1" si="2"/>
        <v>80</v>
      </c>
      <c r="B89" s="38"/>
      <c r="C89" s="39"/>
    </row>
    <row r="90" spans="1:3" x14ac:dyDescent="0.2">
      <c r="A90" s="13">
        <f t="shared" ca="1" si="2"/>
        <v>81</v>
      </c>
      <c r="B90" s="38"/>
      <c r="C90" s="39"/>
    </row>
    <row r="91" spans="1:3" x14ac:dyDescent="0.2">
      <c r="A91" s="13">
        <f t="shared" ca="1" si="2"/>
        <v>82</v>
      </c>
      <c r="B91" s="38"/>
      <c r="C91" s="39"/>
    </row>
    <row r="92" spans="1:3" x14ac:dyDescent="0.2">
      <c r="A92" s="13">
        <f t="shared" ca="1" si="2"/>
        <v>83</v>
      </c>
      <c r="B92" s="38"/>
      <c r="C92" s="39"/>
    </row>
    <row r="93" spans="1:3" x14ac:dyDescent="0.2">
      <c r="A93" s="13">
        <f t="shared" ca="1" si="2"/>
        <v>84</v>
      </c>
      <c r="B93" s="38"/>
      <c r="C93" s="39"/>
    </row>
    <row r="94" spans="1:3" x14ac:dyDescent="0.2">
      <c r="A94" s="13">
        <f t="shared" ca="1" si="2"/>
        <v>85</v>
      </c>
      <c r="B94" s="38"/>
      <c r="C94" s="39"/>
    </row>
    <row r="95" spans="1:3" x14ac:dyDescent="0.2">
      <c r="A95" s="13">
        <f t="shared" ca="1" si="2"/>
        <v>86</v>
      </c>
      <c r="B95" s="38"/>
      <c r="C95" s="39"/>
    </row>
    <row r="96" spans="1:3" x14ac:dyDescent="0.2">
      <c r="A96" s="13">
        <f t="shared" ca="1" si="2"/>
        <v>87</v>
      </c>
      <c r="B96" s="38"/>
      <c r="C96" s="39"/>
    </row>
    <row r="97" spans="1:3" x14ac:dyDescent="0.2">
      <c r="A97" s="13">
        <f t="shared" ca="1" si="2"/>
        <v>88</v>
      </c>
      <c r="B97" s="38"/>
      <c r="C97" s="39"/>
    </row>
    <row r="98" spans="1:3" x14ac:dyDescent="0.2">
      <c r="A98" s="13">
        <f t="shared" ca="1" si="2"/>
        <v>89</v>
      </c>
      <c r="B98" s="38"/>
      <c r="C98" s="39"/>
    </row>
    <row r="99" spans="1:3" x14ac:dyDescent="0.2">
      <c r="A99" s="13">
        <f t="shared" ca="1" si="2"/>
        <v>90</v>
      </c>
      <c r="B99" s="38"/>
      <c r="C99" s="39"/>
    </row>
    <row r="100" spans="1:3" x14ac:dyDescent="0.2">
      <c r="A100" s="13">
        <f t="shared" ca="1" si="2"/>
        <v>91</v>
      </c>
      <c r="B100" s="38"/>
      <c r="C100" s="39"/>
    </row>
    <row r="101" spans="1:3" x14ac:dyDescent="0.2">
      <c r="A101" s="13">
        <f t="shared" ca="1" si="2"/>
        <v>92</v>
      </c>
      <c r="B101" s="38"/>
      <c r="C101" s="39"/>
    </row>
    <row r="102" spans="1:3" x14ac:dyDescent="0.2">
      <c r="A102" s="13">
        <f t="shared" ca="1" si="2"/>
        <v>93</v>
      </c>
      <c r="B102" s="38"/>
      <c r="C102" s="39"/>
    </row>
    <row r="103" spans="1:3" x14ac:dyDescent="0.2">
      <c r="A103" s="13">
        <f t="shared" ca="1" si="2"/>
        <v>94</v>
      </c>
      <c r="B103" s="38"/>
      <c r="C103" s="39"/>
    </row>
    <row r="104" spans="1:3" x14ac:dyDescent="0.2">
      <c r="A104" s="13">
        <f t="shared" ca="1" si="2"/>
        <v>95</v>
      </c>
      <c r="B104" s="38"/>
      <c r="C104" s="39"/>
    </row>
    <row r="105" spans="1:3" x14ac:dyDescent="0.2">
      <c r="A105" s="13">
        <f t="shared" ca="1" si="2"/>
        <v>96</v>
      </c>
      <c r="B105" s="38"/>
      <c r="C105" s="39"/>
    </row>
    <row r="106" spans="1:3" x14ac:dyDescent="0.2">
      <c r="A106" s="13">
        <f t="shared" ca="1" si="2"/>
        <v>97</v>
      </c>
      <c r="B106" s="38"/>
      <c r="C106" s="39"/>
    </row>
    <row r="107" spans="1:3" x14ac:dyDescent="0.2">
      <c r="A107" s="13">
        <f t="shared" ca="1" si="2"/>
        <v>98</v>
      </c>
      <c r="B107" s="38"/>
      <c r="C107" s="39"/>
    </row>
    <row r="108" spans="1:3" x14ac:dyDescent="0.2">
      <c r="A108" s="13">
        <f t="shared" ca="1" si="2"/>
        <v>99</v>
      </c>
      <c r="B108" s="38"/>
      <c r="C108" s="39"/>
    </row>
    <row r="109" spans="1:3" x14ac:dyDescent="0.2">
      <c r="A109" s="13">
        <f t="shared" ca="1" si="2"/>
        <v>100</v>
      </c>
      <c r="B109" s="38"/>
      <c r="C109" s="39"/>
    </row>
  </sheetData>
  <phoneticPr fontId="6" type="noConversion"/>
  <pageMargins left="0.75" right="0.75" top="0.5" bottom="0.5" header="0.5" footer="0.2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L56"/>
  <sheetViews>
    <sheetView showGridLines="0" workbookViewId="0">
      <selection activeCell="L14" sqref="L14"/>
    </sheetView>
  </sheetViews>
  <sheetFormatPr defaultColWidth="8.85546875" defaultRowHeight="12.75" x14ac:dyDescent="0.2"/>
  <cols>
    <col min="1" max="3" width="9.7109375" customWidth="1"/>
    <col min="4" max="4" width="7.7109375" customWidth="1"/>
    <col min="12" max="12" width="23.140625" customWidth="1"/>
  </cols>
  <sheetData>
    <row r="1" spans="1:12" ht="23.25" x14ac:dyDescent="0.2">
      <c r="A1" s="36" t="s">
        <v>32</v>
      </c>
      <c r="L1" s="15"/>
    </row>
    <row r="2" spans="1:12" x14ac:dyDescent="0.2">
      <c r="A2" s="51" t="s">
        <v>34</v>
      </c>
      <c r="L2" s="35"/>
    </row>
    <row r="3" spans="1:12" x14ac:dyDescent="0.2">
      <c r="A3" s="51" t="s">
        <v>23</v>
      </c>
      <c r="L3" s="22"/>
    </row>
    <row r="4" spans="1:12" x14ac:dyDescent="0.2">
      <c r="A4" s="51" t="s">
        <v>35</v>
      </c>
    </row>
    <row r="5" spans="1:12" x14ac:dyDescent="0.2">
      <c r="A5" s="51" t="s">
        <v>36</v>
      </c>
    </row>
    <row r="6" spans="1:12" x14ac:dyDescent="0.2">
      <c r="A6" s="51" t="s">
        <v>37</v>
      </c>
    </row>
    <row r="7" spans="1:12" x14ac:dyDescent="0.2">
      <c r="A7" s="51" t="s">
        <v>38</v>
      </c>
    </row>
    <row r="8" spans="1:12" x14ac:dyDescent="0.2">
      <c r="A8" s="51" t="s">
        <v>39</v>
      </c>
    </row>
    <row r="9" spans="1:12" x14ac:dyDescent="0.2">
      <c r="A9" s="10"/>
    </row>
    <row r="10" spans="1:12" ht="15" x14ac:dyDescent="0.25">
      <c r="A10" s="23" t="s">
        <v>32</v>
      </c>
    </row>
    <row r="11" spans="1:12" x14ac:dyDescent="0.2">
      <c r="A11" s="40" t="s">
        <v>52</v>
      </c>
      <c r="B11" s="41" t="s">
        <v>9</v>
      </c>
      <c r="C11" s="80" t="s">
        <v>19</v>
      </c>
      <c r="D11" s="80"/>
    </row>
    <row r="12" spans="1:12" x14ac:dyDescent="0.2">
      <c r="A12" s="46">
        <v>0</v>
      </c>
      <c r="B12" s="47" t="s">
        <v>17</v>
      </c>
      <c r="C12" s="9">
        <f ca="1">COUNTIF(Gradebook!$R$11:$R$41,"&gt;="&amp;A12)-COUNTIF(Gradebook!$R$11:$R$41,"&gt;="&amp;OFFSET(A12,1,0,1,1))</f>
        <v>0</v>
      </c>
      <c r="D12" s="16">
        <f ca="1">C12/$C$25</f>
        <v>0</v>
      </c>
    </row>
    <row r="13" spans="1:12" x14ac:dyDescent="0.2">
      <c r="A13" s="48">
        <v>0.6</v>
      </c>
      <c r="B13" s="49" t="s">
        <v>16</v>
      </c>
      <c r="C13" s="9">
        <f ca="1">COUNTIF(Gradebook!$R$11:$R$41,"&gt;="&amp;A13)-COUNTIF(Gradebook!$R$11:$R$41,"&gt;="&amp;OFFSET(A13,1,0,1,1))</f>
        <v>0</v>
      </c>
      <c r="D13" s="16">
        <f t="shared" ref="D13:D24" ca="1" si="0">C13/$C$25</f>
        <v>0</v>
      </c>
    </row>
    <row r="14" spans="1:12" x14ac:dyDescent="0.2">
      <c r="A14" s="46">
        <f>3*(A16-A13)/10+A13</f>
        <v>0.63</v>
      </c>
      <c r="B14" s="49" t="s">
        <v>15</v>
      </c>
      <c r="C14" s="9">
        <f ca="1">COUNTIF(Gradebook!$R$11:$R$41,"&gt;="&amp;A14)-COUNTIF(Gradebook!$R$11:$R$41,"&gt;="&amp;OFFSET(A14,1,0,1,1))</f>
        <v>0</v>
      </c>
      <c r="D14" s="16">
        <f t="shared" ca="1" si="0"/>
        <v>0</v>
      </c>
    </row>
    <row r="15" spans="1:12" x14ac:dyDescent="0.2">
      <c r="A15" s="46">
        <f>6*(A16-A13)/10+A13</f>
        <v>0.65999999999999992</v>
      </c>
      <c r="B15" s="49" t="s">
        <v>14</v>
      </c>
      <c r="C15" s="9">
        <f ca="1">COUNTIF(Gradebook!$R$11:$R$41,"&gt;="&amp;A15)-COUNTIF(Gradebook!$R$11:$R$41,"&gt;="&amp;OFFSET(A15,1,0,1,1))</f>
        <v>0</v>
      </c>
      <c r="D15" s="16">
        <f t="shared" ca="1" si="0"/>
        <v>0</v>
      </c>
    </row>
    <row r="16" spans="1:12" x14ac:dyDescent="0.2">
      <c r="A16" s="48">
        <v>0.7</v>
      </c>
      <c r="B16" s="49" t="s">
        <v>13</v>
      </c>
      <c r="C16" s="9">
        <f ca="1">COUNTIF(Gradebook!$R$11:$R$41,"&gt;="&amp;A16)-COUNTIF(Gradebook!$R$11:$R$41,"&gt;="&amp;OFFSET(A16,1,0,1,1))</f>
        <v>0</v>
      </c>
      <c r="D16" s="16">
        <f t="shared" ca="1" si="0"/>
        <v>0</v>
      </c>
      <c r="G16" s="32" t="s">
        <v>54</v>
      </c>
    </row>
    <row r="17" spans="1:4" x14ac:dyDescent="0.2">
      <c r="A17" s="46">
        <f>3*(A19-A16)/10+A16</f>
        <v>0.73</v>
      </c>
      <c r="B17" s="49" t="s">
        <v>12</v>
      </c>
      <c r="C17" s="9">
        <f ca="1">COUNTIF(Gradebook!$R$11:$R$41,"&gt;="&amp;A17)-COUNTIF(Gradebook!$R$11:$R$41,"&gt;="&amp;OFFSET(A17,1,0,1,1))</f>
        <v>0</v>
      </c>
      <c r="D17" s="16">
        <f t="shared" ca="1" si="0"/>
        <v>0</v>
      </c>
    </row>
    <row r="18" spans="1:4" x14ac:dyDescent="0.2">
      <c r="A18" s="46">
        <f>6*(A19-A16)/10+A16</f>
        <v>0.76</v>
      </c>
      <c r="B18" s="49" t="s">
        <v>11</v>
      </c>
      <c r="C18" s="9">
        <f ca="1">COUNTIF(Gradebook!$R$11:$R$41,"&gt;="&amp;A18)-COUNTIF(Gradebook!$R$11:$R$41,"&gt;="&amp;OFFSET(A18,1,0,1,1))</f>
        <v>0</v>
      </c>
      <c r="D18" s="16">
        <f t="shared" ca="1" si="0"/>
        <v>0</v>
      </c>
    </row>
    <row r="19" spans="1:4" x14ac:dyDescent="0.2">
      <c r="A19" s="48">
        <v>0.8</v>
      </c>
      <c r="B19" s="49" t="s">
        <v>10</v>
      </c>
      <c r="C19" s="9">
        <f ca="1">COUNTIF(Gradebook!$R$11:$R$41,"&gt;="&amp;A19)-COUNTIF(Gradebook!$R$11:$R$41,"&gt;="&amp;OFFSET(A19,1,0,1,1))</f>
        <v>0</v>
      </c>
      <c r="D19" s="16">
        <f t="shared" ca="1" si="0"/>
        <v>0</v>
      </c>
    </row>
    <row r="20" spans="1:4" x14ac:dyDescent="0.2">
      <c r="A20" s="46">
        <f>3*(A22-A19)/10+A19</f>
        <v>0.83000000000000007</v>
      </c>
      <c r="B20" s="49" t="s">
        <v>8</v>
      </c>
      <c r="C20" s="9">
        <f ca="1">COUNTIF(Gradebook!$R$11:$R$41,"&gt;="&amp;A20)-COUNTIF(Gradebook!$R$11:$R$41,"&gt;="&amp;OFFSET(A20,1,0,1,1))</f>
        <v>1</v>
      </c>
      <c r="D20" s="16">
        <f t="shared" ca="1" si="0"/>
        <v>1</v>
      </c>
    </row>
    <row r="21" spans="1:4" x14ac:dyDescent="0.2">
      <c r="A21" s="46">
        <f>6*(A22-A19)/10+A19</f>
        <v>0.86</v>
      </c>
      <c r="B21" s="49" t="s">
        <v>7</v>
      </c>
      <c r="C21" s="9">
        <f ca="1">COUNTIF(Gradebook!$R$11:$R$41,"&gt;="&amp;A21)-COUNTIF(Gradebook!$R$11:$R$41,"&gt;="&amp;OFFSET(A21,1,0,1,1))</f>
        <v>0</v>
      </c>
      <c r="D21" s="16">
        <f t="shared" ca="1" si="0"/>
        <v>0</v>
      </c>
    </row>
    <row r="22" spans="1:4" x14ac:dyDescent="0.2">
      <c r="A22" s="48">
        <v>0.9</v>
      </c>
      <c r="B22" s="49" t="s">
        <v>6</v>
      </c>
      <c r="C22" s="9">
        <f ca="1">COUNTIF(Gradebook!$R$11:$R$41,"&gt;="&amp;A22)-COUNTIF(Gradebook!$R$11:$R$41,"&gt;="&amp;OFFSET(A22,1,0,1,1))</f>
        <v>0</v>
      </c>
      <c r="D22" s="16">
        <f t="shared" ca="1" si="0"/>
        <v>0</v>
      </c>
    </row>
    <row r="23" spans="1:4" x14ac:dyDescent="0.2">
      <c r="A23" s="46">
        <f>3*(1-A22)/10+A22</f>
        <v>0.93</v>
      </c>
      <c r="B23" s="47" t="s">
        <v>5</v>
      </c>
      <c r="C23" s="9">
        <f ca="1">COUNTIF(Gradebook!$R$11:$R$41,"&gt;="&amp;A23)-COUNTIF(Gradebook!$R$11:$R$41,"&gt;="&amp;OFFSET(A23,1,0,1,1))</f>
        <v>0</v>
      </c>
      <c r="D23" s="16">
        <f t="shared" ca="1" si="0"/>
        <v>0</v>
      </c>
    </row>
    <row r="24" spans="1:4" x14ac:dyDescent="0.2">
      <c r="A24" s="46">
        <f>6*(1-A22)/10+A22</f>
        <v>0.96</v>
      </c>
      <c r="B24" s="47" t="s">
        <v>4</v>
      </c>
      <c r="C24" s="9">
        <f ca="1">COUNTIF(Gradebook!$R$11:$R$41,"&gt;="&amp;A24)-COUNTIF(Gradebook!$R$11:$R$41,"&gt;="&amp;OFFSET(A24,1,0,1,1))</f>
        <v>0</v>
      </c>
      <c r="D24" s="29">
        <f t="shared" ca="1" si="0"/>
        <v>0</v>
      </c>
    </row>
    <row r="25" spans="1:4" x14ac:dyDescent="0.2">
      <c r="A25" s="34">
        <v>100</v>
      </c>
      <c r="B25" s="17" t="s">
        <v>33</v>
      </c>
      <c r="C25" s="18">
        <f ca="1">SUM(C12:C24)</f>
        <v>1</v>
      </c>
    </row>
    <row r="27" spans="1:4" ht="15" x14ac:dyDescent="0.25">
      <c r="A27" s="23" t="s">
        <v>44</v>
      </c>
    </row>
    <row r="28" spans="1:4" x14ac:dyDescent="0.2">
      <c r="A28" s="43">
        <f>Gradebook!$R$42</f>
        <v>0.84842105263157896</v>
      </c>
      <c r="B28" s="44" t="str">
        <f>INDEX(B12:B24,MATCH(A28,A12:A24,1))</f>
        <v>B</v>
      </c>
    </row>
    <row r="30" spans="1:4" ht="14.25" x14ac:dyDescent="0.2">
      <c r="A30" s="24" t="s">
        <v>40</v>
      </c>
      <c r="B30" s="43" t="e">
        <f>Gradebook!#REF!</f>
        <v>#REF!</v>
      </c>
      <c r="C30" s="52" t="s">
        <v>45</v>
      </c>
    </row>
    <row r="31" spans="1:4" ht="14.25" x14ac:dyDescent="0.2">
      <c r="A31" s="24" t="s">
        <v>41</v>
      </c>
      <c r="B31" s="43" t="e">
        <f>Gradebook!#REF!</f>
        <v>#REF!</v>
      </c>
    </row>
    <row r="33" spans="1:4" x14ac:dyDescent="0.2">
      <c r="A33" s="53" t="s">
        <v>47</v>
      </c>
    </row>
    <row r="34" spans="1:4" ht="15" x14ac:dyDescent="0.25">
      <c r="A34" s="23" t="s">
        <v>46</v>
      </c>
    </row>
    <row r="35" spans="1:4" x14ac:dyDescent="0.2">
      <c r="A35" s="41" t="s">
        <v>9</v>
      </c>
      <c r="B35" s="41" t="s">
        <v>18</v>
      </c>
      <c r="C35" s="42" t="s">
        <v>24</v>
      </c>
      <c r="D35" s="45"/>
    </row>
    <row r="36" spans="1:4" x14ac:dyDescent="0.2">
      <c r="A36" s="47" t="s">
        <v>30</v>
      </c>
      <c r="B36" s="50">
        <v>1</v>
      </c>
      <c r="C36" s="30" t="s">
        <v>53</v>
      </c>
    </row>
    <row r="37" spans="1:4" x14ac:dyDescent="0.2">
      <c r="A37" s="47" t="s">
        <v>4</v>
      </c>
      <c r="B37" s="50">
        <v>0.98</v>
      </c>
      <c r="C37" s="30" t="s">
        <v>25</v>
      </c>
    </row>
    <row r="38" spans="1:4" x14ac:dyDescent="0.2">
      <c r="A38" s="47" t="s">
        <v>5</v>
      </c>
      <c r="B38" s="50">
        <v>0.95</v>
      </c>
      <c r="C38" s="30" t="s">
        <v>25</v>
      </c>
    </row>
    <row r="39" spans="1:4" x14ac:dyDescent="0.2">
      <c r="A39" s="47" t="s">
        <v>6</v>
      </c>
      <c r="B39" s="50">
        <v>0.92</v>
      </c>
      <c r="C39" s="30" t="s">
        <v>25</v>
      </c>
    </row>
    <row r="40" spans="1:4" x14ac:dyDescent="0.2">
      <c r="A40" s="47" t="s">
        <v>7</v>
      </c>
      <c r="B40" s="50">
        <v>0.88</v>
      </c>
      <c r="C40" s="30" t="s">
        <v>26</v>
      </c>
    </row>
    <row r="41" spans="1:4" x14ac:dyDescent="0.2">
      <c r="A41" s="47" t="s">
        <v>8</v>
      </c>
      <c r="B41" s="50">
        <v>0.85</v>
      </c>
      <c r="C41" s="30" t="s">
        <v>26</v>
      </c>
    </row>
    <row r="42" spans="1:4" x14ac:dyDescent="0.2">
      <c r="A42" s="47" t="s">
        <v>10</v>
      </c>
      <c r="B42" s="50">
        <v>0.82</v>
      </c>
      <c r="C42" s="30" t="s">
        <v>26</v>
      </c>
    </row>
    <row r="43" spans="1:4" x14ac:dyDescent="0.2">
      <c r="A43" s="47" t="s">
        <v>11</v>
      </c>
      <c r="B43" s="50">
        <v>0.78</v>
      </c>
      <c r="C43" s="30" t="s">
        <v>27</v>
      </c>
    </row>
    <row r="44" spans="1:4" x14ac:dyDescent="0.2">
      <c r="A44" s="47" t="s">
        <v>12</v>
      </c>
      <c r="B44" s="50">
        <v>0.75</v>
      </c>
      <c r="C44" s="30" t="s">
        <v>27</v>
      </c>
    </row>
    <row r="45" spans="1:4" x14ac:dyDescent="0.2">
      <c r="A45" s="47" t="s">
        <v>13</v>
      </c>
      <c r="B45" s="50">
        <v>0.72</v>
      </c>
      <c r="C45" s="30" t="s">
        <v>27</v>
      </c>
    </row>
    <row r="46" spans="1:4" x14ac:dyDescent="0.2">
      <c r="A46" s="47" t="s">
        <v>14</v>
      </c>
      <c r="B46" s="50">
        <v>0.68</v>
      </c>
      <c r="C46" s="30" t="s">
        <v>28</v>
      </c>
    </row>
    <row r="47" spans="1:4" x14ac:dyDescent="0.2">
      <c r="A47" s="47" t="s">
        <v>15</v>
      </c>
      <c r="B47" s="50">
        <v>0.65</v>
      </c>
      <c r="C47" s="30" t="s">
        <v>28</v>
      </c>
    </row>
    <row r="48" spans="1:4" x14ac:dyDescent="0.2">
      <c r="A48" s="47" t="s">
        <v>16</v>
      </c>
      <c r="B48" s="50">
        <v>0.62</v>
      </c>
      <c r="C48" s="30" t="s">
        <v>28</v>
      </c>
    </row>
    <row r="49" spans="1:5" x14ac:dyDescent="0.2">
      <c r="A49" s="47" t="s">
        <v>17</v>
      </c>
      <c r="B49" s="50">
        <v>0.55000000000000004</v>
      </c>
      <c r="C49" s="30" t="s">
        <v>29</v>
      </c>
    </row>
    <row r="51" spans="1:5" ht="15" x14ac:dyDescent="0.25">
      <c r="A51" s="23" t="s">
        <v>48</v>
      </c>
      <c r="C51" s="32" t="s">
        <v>54</v>
      </c>
    </row>
    <row r="52" spans="1:5" x14ac:dyDescent="0.2">
      <c r="A52" s="25" t="s">
        <v>49</v>
      </c>
      <c r="B52" s="26" t="s">
        <v>50</v>
      </c>
    </row>
    <row r="53" spans="1:5" x14ac:dyDescent="0.2">
      <c r="A53" s="46">
        <v>0.9</v>
      </c>
      <c r="B53" s="27">
        <f>PERCENTILE(Gradebook!$R$11:$R$41,A53)</f>
        <v>0.84842105263157896</v>
      </c>
      <c r="C53" s="52" t="s">
        <v>51</v>
      </c>
      <c r="D53" s="28"/>
      <c r="E53" s="28"/>
    </row>
    <row r="54" spans="1:5" x14ac:dyDescent="0.2">
      <c r="A54" s="46">
        <v>0.65</v>
      </c>
      <c r="B54" s="27">
        <f>PERCENTILE(Gradebook!$R$11:$R$41,A54)</f>
        <v>0.84842105263157896</v>
      </c>
      <c r="D54" s="28"/>
      <c r="E54" s="28"/>
    </row>
    <row r="55" spans="1:5" x14ac:dyDescent="0.2">
      <c r="A55" s="46">
        <v>0.35</v>
      </c>
      <c r="B55" s="27">
        <f>PERCENTILE(Gradebook!$R$11:$R$41,A55)</f>
        <v>0.84842105263157896</v>
      </c>
      <c r="D55" s="28"/>
      <c r="E55" s="28"/>
    </row>
    <row r="56" spans="1:5" x14ac:dyDescent="0.2">
      <c r="A56" s="46">
        <v>0.1</v>
      </c>
      <c r="B56" s="27">
        <f>PERCENTILE(Gradebook!$R$11:$R$41,A56)</f>
        <v>0.84842105263157896</v>
      </c>
    </row>
  </sheetData>
  <mergeCells count="1">
    <mergeCell ref="C11:D11"/>
  </mergeCells>
  <phoneticPr fontId="6" type="noConversion"/>
  <pageMargins left="0.75" right="0.25" top="0.5" bottom="0.25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7"/>
  <sheetViews>
    <sheetView workbookViewId="0">
      <selection activeCell="E16" sqref="E16"/>
    </sheetView>
  </sheetViews>
  <sheetFormatPr defaultColWidth="11.42578125" defaultRowHeight="12.75" x14ac:dyDescent="0.2"/>
  <sheetData>
    <row r="1" spans="1:1" x14ac:dyDescent="0.2">
      <c r="A1" t="s">
        <v>100</v>
      </c>
    </row>
    <row r="2" spans="1:1" x14ac:dyDescent="0.2">
      <c r="A2" t="s">
        <v>124</v>
      </c>
    </row>
    <row r="3" spans="1:1" x14ac:dyDescent="0.2">
      <c r="A3" t="s">
        <v>101</v>
      </c>
    </row>
    <row r="4" spans="1:1" x14ac:dyDescent="0.2">
      <c r="A4" t="s">
        <v>102</v>
      </c>
    </row>
    <row r="5" spans="1:1" x14ac:dyDescent="0.2">
      <c r="A5" t="s">
        <v>110</v>
      </c>
    </row>
    <row r="7" spans="1:1" x14ac:dyDescent="0.2">
      <c r="A7" t="s">
        <v>103</v>
      </c>
    </row>
    <row r="8" spans="1:1" x14ac:dyDescent="0.2">
      <c r="A8" t="s">
        <v>125</v>
      </c>
    </row>
    <row r="10" spans="1:1" x14ac:dyDescent="0.2">
      <c r="A10" t="s">
        <v>104</v>
      </c>
    </row>
    <row r="11" spans="1:1" x14ac:dyDescent="0.2">
      <c r="A11" t="s">
        <v>126</v>
      </c>
    </row>
    <row r="13" spans="1:1" x14ac:dyDescent="0.2">
      <c r="A13" t="s">
        <v>105</v>
      </c>
    </row>
    <row r="14" spans="1:1" x14ac:dyDescent="0.2">
      <c r="A14" t="s">
        <v>106</v>
      </c>
    </row>
    <row r="15" spans="1:1" x14ac:dyDescent="0.2">
      <c r="A15" t="s">
        <v>107</v>
      </c>
    </row>
    <row r="16" spans="1:1" x14ac:dyDescent="0.2">
      <c r="A16" t="s">
        <v>108</v>
      </c>
    </row>
    <row r="17" spans="1:1" x14ac:dyDescent="0.2">
      <c r="A17" t="s">
        <v>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Gradebook</vt:lpstr>
      <vt:lpstr>Subjects</vt:lpstr>
      <vt:lpstr>Grades</vt:lpstr>
      <vt:lpstr>Instructions</vt:lpstr>
      <vt:lpstr>displayID</vt:lpstr>
      <vt:lpstr>Gradebook!Print_Area</vt:lpstr>
      <vt:lpstr>Grades!Print_Area</vt:lpstr>
      <vt:lpstr>Subjects!Print_Area</vt:lpstr>
      <vt:lpstr>Gradebook!Print_Titles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Vertex42.com</dc:creator>
  <dc:description>(c) 2009-2014 Vertex42 LLC. All Rights Reserved.</dc:description>
  <cp:lastModifiedBy>Academy for Enlightenment</cp:lastModifiedBy>
  <cp:lastPrinted>2009-11-18T17:09:33Z</cp:lastPrinted>
  <dcterms:created xsi:type="dcterms:W3CDTF">2008-04-12T17:21:19Z</dcterms:created>
  <dcterms:modified xsi:type="dcterms:W3CDTF">2019-05-14T20:00:45Z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https://www.vertex42.com/ExcelTemplates/gradebook.html</vt:lpwstr>
  </property>
</Properties>
</file>