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Forsvaret\HO\Afgangsprojekt\Data\"/>
    </mc:Choice>
  </mc:AlternateContent>
  <xr:revisionPtr revIDLastSave="0" documentId="13_ncr:1_{AD90ED29-4080-483B-8D55-DEA5F928F924}" xr6:coauthVersionLast="47" xr6:coauthVersionMax="47" xr10:uidLastSave="{00000000-0000-0000-0000-000000000000}"/>
  <bookViews>
    <workbookView xWindow="-120" yWindow="-120" windowWidth="29040" windowHeight="15840" xr2:uid="{16EEC8BF-A194-469A-82F5-7C96EEEE571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N35" i="1"/>
  <c r="C24" i="1"/>
  <c r="C25" i="1"/>
  <c r="C23" i="1"/>
  <c r="M42" i="1"/>
  <c r="N25" i="1"/>
  <c r="N29" i="1"/>
  <c r="N30" i="1"/>
  <c r="N24" i="1"/>
  <c r="N31" i="1"/>
  <c r="N32" i="1"/>
  <c r="N34" i="1"/>
  <c r="N26" i="1"/>
  <c r="N33" i="1"/>
  <c r="N28" i="1"/>
  <c r="N27" i="1"/>
  <c r="N2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" i="1"/>
  <c r="Q19" i="1"/>
  <c r="S19" i="1" s="1"/>
  <c r="Q18" i="1"/>
  <c r="S18" i="1" s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</calcChain>
</file>

<file path=xl/sharedStrings.xml><?xml version="1.0" encoding="utf-8"?>
<sst xmlns="http://schemas.openxmlformats.org/spreadsheetml/2006/main" count="112" uniqueCount="37">
  <si>
    <t>Faktorer</t>
  </si>
  <si>
    <t>1. Prioritet</t>
  </si>
  <si>
    <t>2. Prioritet</t>
  </si>
  <si>
    <t>3. Prioritet</t>
  </si>
  <si>
    <t>4. Prioritet</t>
  </si>
  <si>
    <t>5. Prioritet</t>
  </si>
  <si>
    <t>Samlet</t>
  </si>
  <si>
    <t>Snit</t>
  </si>
  <si>
    <t>Procent</t>
  </si>
  <si>
    <t>Personlig udvikling</t>
  </si>
  <si>
    <t xml:space="preserve">Sammenhold </t>
  </si>
  <si>
    <t>Fysiske aktiviteter</t>
  </si>
  <si>
    <t>Trygt læringsmiljø</t>
  </si>
  <si>
    <t>Mulighed for at gøre karriere i Forsvaret</t>
  </si>
  <si>
    <t>Selvstændighed</t>
  </si>
  <si>
    <t>Varierende hverdag</t>
  </si>
  <si>
    <t>Feedback</t>
  </si>
  <si>
    <t>Tydelige forventninger</t>
  </si>
  <si>
    <t>Ansvar</t>
  </si>
  <si>
    <t>Struktureret hverdag</t>
  </si>
  <si>
    <t>Traditioner</t>
  </si>
  <si>
    <t>Anerkendelse</t>
  </si>
  <si>
    <t>Konkurrence</t>
  </si>
  <si>
    <t>Relation til nærmeste fører</t>
  </si>
  <si>
    <t>Mulighed for indflydelse</t>
  </si>
  <si>
    <t>Kommende funktion</t>
  </si>
  <si>
    <t>MINI</t>
  </si>
  <si>
    <t>ØNSKE</t>
  </si>
  <si>
    <t>mini</t>
  </si>
  <si>
    <t>ønske</t>
  </si>
  <si>
    <t>forskel</t>
  </si>
  <si>
    <t>plus mins 5</t>
  </si>
  <si>
    <t>Motivation</t>
  </si>
  <si>
    <t>Vedligeholdelse</t>
  </si>
  <si>
    <t>Fire faktorer udgået</t>
  </si>
  <si>
    <r>
      <t>BONUS faktorer:</t>
    </r>
    <r>
      <rPr>
        <sz val="11"/>
        <color theme="1"/>
        <rFont val="Calibri"/>
        <family val="2"/>
        <scheme val="minor"/>
      </rPr>
      <t xml:space="preserve"> ligeværdig behandling, meningsskabelse og sociale arrangementer</t>
    </r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</si>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</sst>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86FC-1E23-4765-84C6-EC7170422ABB}">
  <dimension ref="A1:S49"/>
  <sheetViews>
    <sheetView tabSelected="1" workbookViewId="0">
      <selection activeCell="K23" sqref="K23"/>
    </sheetView>
  </sheetViews>
  <sheetFormatPr defaultRowHeight="15" x14ac:dyDescent="0.25"/>
  <cols>
    <col min="1" max="1" width="38" customWidth="1"/>
    <col min="11" max="11" width="36.7109375" customWidth="1"/>
  </cols>
  <sheetData>
    <row r="1" spans="1:19" x14ac:dyDescent="0.25">
      <c r="C1" t="s">
        <v>26</v>
      </c>
      <c r="M1" t="s">
        <v>27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</row>
    <row r="3" spans="1:19" x14ac:dyDescent="0.25">
      <c r="A3" t="s">
        <v>11</v>
      </c>
      <c r="B3">
        <v>14</v>
      </c>
      <c r="C3">
        <v>12</v>
      </c>
      <c r="D3">
        <v>15</v>
      </c>
      <c r="E3">
        <v>8</v>
      </c>
      <c r="F3">
        <v>9</v>
      </c>
      <c r="G3">
        <v>58</v>
      </c>
      <c r="H3">
        <v>10.666666666666666</v>
      </c>
      <c r="I3">
        <v>54.205607476635507</v>
      </c>
      <c r="K3" t="s">
        <v>9</v>
      </c>
      <c r="L3">
        <v>40</v>
      </c>
      <c r="M3">
        <v>21</v>
      </c>
      <c r="N3">
        <v>11</v>
      </c>
      <c r="O3">
        <v>6</v>
      </c>
      <c r="P3">
        <v>5</v>
      </c>
      <c r="Q3">
        <f>SUM(L3:P3)</f>
        <v>83</v>
      </c>
      <c r="R3" s="1">
        <f>(O3+P3)/2</f>
        <v>5.5</v>
      </c>
      <c r="S3" s="1">
        <f>Q3/107*100</f>
        <v>77.570093457943926</v>
      </c>
    </row>
    <row r="4" spans="1:19" x14ac:dyDescent="0.25">
      <c r="A4" t="s">
        <v>9</v>
      </c>
      <c r="B4">
        <v>18</v>
      </c>
      <c r="C4">
        <v>11</v>
      </c>
      <c r="D4">
        <v>12</v>
      </c>
      <c r="E4">
        <v>10</v>
      </c>
      <c r="F4">
        <v>4</v>
      </c>
      <c r="G4">
        <v>55</v>
      </c>
      <c r="H4">
        <v>8.6666666666666661</v>
      </c>
      <c r="I4">
        <v>51.401869158878498</v>
      </c>
      <c r="K4" t="s">
        <v>10</v>
      </c>
      <c r="L4">
        <v>14</v>
      </c>
      <c r="M4">
        <v>16</v>
      </c>
      <c r="N4">
        <v>11</v>
      </c>
      <c r="O4">
        <v>14</v>
      </c>
      <c r="P4">
        <v>8</v>
      </c>
      <c r="Q4">
        <f>SUM(L4:P4)</f>
        <v>63</v>
      </c>
      <c r="R4" s="1">
        <f>(O4+P4)/2</f>
        <v>11</v>
      </c>
      <c r="S4" s="1">
        <f>Q4/107*100</f>
        <v>58.878504672897193</v>
      </c>
    </row>
    <row r="5" spans="1:19" x14ac:dyDescent="0.25">
      <c r="A5" t="s">
        <v>10</v>
      </c>
      <c r="B5">
        <v>16</v>
      </c>
      <c r="C5">
        <v>14</v>
      </c>
      <c r="D5">
        <v>14</v>
      </c>
      <c r="E5">
        <v>4</v>
      </c>
      <c r="F5">
        <v>5</v>
      </c>
      <c r="G5">
        <v>53</v>
      </c>
      <c r="H5">
        <v>7.666666666666667</v>
      </c>
      <c r="I5">
        <v>49.532710280373834</v>
      </c>
      <c r="K5" t="s">
        <v>11</v>
      </c>
      <c r="L5">
        <v>11</v>
      </c>
      <c r="M5">
        <v>13</v>
      </c>
      <c r="N5">
        <v>19</v>
      </c>
      <c r="O5">
        <v>10</v>
      </c>
      <c r="P5">
        <v>7</v>
      </c>
      <c r="Q5">
        <f>SUM(L5:P5)</f>
        <v>60</v>
      </c>
      <c r="R5" s="1">
        <f>(O5+P5)/2</f>
        <v>8.5</v>
      </c>
      <c r="S5" s="1">
        <f>Q5/107*100</f>
        <v>56.074766355140184</v>
      </c>
    </row>
    <row r="6" spans="1:19" x14ac:dyDescent="0.25">
      <c r="A6" t="s">
        <v>13</v>
      </c>
      <c r="B6">
        <v>7</v>
      </c>
      <c r="C6">
        <v>11</v>
      </c>
      <c r="D6">
        <v>4</v>
      </c>
      <c r="E6">
        <v>6</v>
      </c>
      <c r="F6">
        <v>13</v>
      </c>
      <c r="G6">
        <v>41</v>
      </c>
      <c r="H6">
        <v>7.666666666666667</v>
      </c>
      <c r="I6">
        <v>38.31775700934579</v>
      </c>
      <c r="K6" t="s">
        <v>18</v>
      </c>
      <c r="L6">
        <v>4</v>
      </c>
      <c r="M6">
        <v>6</v>
      </c>
      <c r="N6">
        <v>14</v>
      </c>
      <c r="O6">
        <v>12</v>
      </c>
      <c r="P6">
        <v>12</v>
      </c>
      <c r="Q6">
        <f>SUM(L6:P6)</f>
        <v>48</v>
      </c>
      <c r="R6" s="1">
        <f>(O6+P6)/2</f>
        <v>12</v>
      </c>
      <c r="S6" s="1">
        <f>Q6/107*100</f>
        <v>44.859813084112147</v>
      </c>
    </row>
    <row r="7" spans="1:19" x14ac:dyDescent="0.25">
      <c r="A7" t="s">
        <v>12</v>
      </c>
      <c r="B7">
        <v>10</v>
      </c>
      <c r="C7">
        <v>10</v>
      </c>
      <c r="D7">
        <v>3</v>
      </c>
      <c r="E7">
        <v>10</v>
      </c>
      <c r="F7">
        <v>6</v>
      </c>
      <c r="G7">
        <v>39</v>
      </c>
      <c r="H7">
        <v>6.333333333333333</v>
      </c>
      <c r="I7">
        <v>36.44859813084112</v>
      </c>
      <c r="K7" t="s">
        <v>13</v>
      </c>
      <c r="L7">
        <v>10</v>
      </c>
      <c r="M7">
        <v>9</v>
      </c>
      <c r="N7">
        <v>4</v>
      </c>
      <c r="O7">
        <v>8</v>
      </c>
      <c r="P7">
        <v>10</v>
      </c>
      <c r="Q7">
        <f>SUM(L7:P7)</f>
        <v>41</v>
      </c>
      <c r="R7" s="1">
        <f>(O7+P7)/2</f>
        <v>9</v>
      </c>
      <c r="S7" s="1">
        <f>Q7/107*100</f>
        <v>38.31775700934579</v>
      </c>
    </row>
    <row r="8" spans="1:19" x14ac:dyDescent="0.25">
      <c r="A8" t="s">
        <v>18</v>
      </c>
      <c r="B8">
        <v>5</v>
      </c>
      <c r="C8">
        <v>6</v>
      </c>
      <c r="D8">
        <v>4</v>
      </c>
      <c r="E8">
        <v>12</v>
      </c>
      <c r="F8">
        <v>11</v>
      </c>
      <c r="G8">
        <v>38</v>
      </c>
      <c r="H8">
        <v>9</v>
      </c>
      <c r="I8">
        <v>35.514018691588781</v>
      </c>
      <c r="K8" t="s">
        <v>14</v>
      </c>
      <c r="L8">
        <v>6</v>
      </c>
      <c r="M8">
        <v>5</v>
      </c>
      <c r="N8">
        <v>7</v>
      </c>
      <c r="O8">
        <v>8</v>
      </c>
      <c r="P8">
        <v>12</v>
      </c>
      <c r="Q8">
        <f>SUM(L8:P8)</f>
        <v>38</v>
      </c>
      <c r="R8" s="1">
        <f>(O8+P8)/2</f>
        <v>10</v>
      </c>
      <c r="S8" s="1">
        <f>Q8/107*100</f>
        <v>35.514018691588781</v>
      </c>
    </row>
    <row r="9" spans="1:19" x14ac:dyDescent="0.25">
      <c r="A9" t="s">
        <v>17</v>
      </c>
      <c r="B9">
        <v>5</v>
      </c>
      <c r="C9">
        <v>8</v>
      </c>
      <c r="D9">
        <v>7</v>
      </c>
      <c r="E9">
        <v>5</v>
      </c>
      <c r="F9">
        <v>7</v>
      </c>
      <c r="G9">
        <v>32</v>
      </c>
      <c r="H9">
        <v>6.333333333333333</v>
      </c>
      <c r="I9">
        <v>29.906542056074763</v>
      </c>
      <c r="K9" t="s">
        <v>25</v>
      </c>
      <c r="L9">
        <v>2</v>
      </c>
      <c r="M9">
        <v>5</v>
      </c>
      <c r="N9">
        <v>9</v>
      </c>
      <c r="O9">
        <v>5</v>
      </c>
      <c r="P9">
        <v>6</v>
      </c>
      <c r="Q9">
        <f>SUM(L9:P9)</f>
        <v>27</v>
      </c>
      <c r="R9" s="1">
        <f>(O9+P9)/2</f>
        <v>5.5</v>
      </c>
      <c r="S9" s="1">
        <f>Q9/107*100</f>
        <v>25.233644859813083</v>
      </c>
    </row>
    <row r="10" spans="1:19" x14ac:dyDescent="0.25">
      <c r="A10" t="s">
        <v>19</v>
      </c>
      <c r="B10">
        <v>5</v>
      </c>
      <c r="C10">
        <v>6</v>
      </c>
      <c r="D10">
        <v>8</v>
      </c>
      <c r="E10">
        <v>4</v>
      </c>
      <c r="F10">
        <v>9</v>
      </c>
      <c r="G10">
        <v>32</v>
      </c>
      <c r="H10">
        <v>7</v>
      </c>
      <c r="I10">
        <v>29.906542056074763</v>
      </c>
      <c r="K10" t="s">
        <v>16</v>
      </c>
      <c r="L10">
        <v>7</v>
      </c>
      <c r="M10">
        <v>8</v>
      </c>
      <c r="N10">
        <v>3</v>
      </c>
      <c r="O10">
        <v>4</v>
      </c>
      <c r="P10">
        <v>3</v>
      </c>
      <c r="Q10">
        <f>SUM(L10:P10)</f>
        <v>25</v>
      </c>
      <c r="R10" s="1">
        <f>(O10+P10)/2</f>
        <v>3.5</v>
      </c>
      <c r="S10" s="1">
        <f>Q10/107*100</f>
        <v>23.364485981308412</v>
      </c>
    </row>
    <row r="11" spans="1:19" x14ac:dyDescent="0.25">
      <c r="A11" t="s">
        <v>16</v>
      </c>
      <c r="B11">
        <v>6</v>
      </c>
      <c r="C11">
        <v>1</v>
      </c>
      <c r="D11">
        <v>8</v>
      </c>
      <c r="E11">
        <v>8</v>
      </c>
      <c r="F11">
        <v>8</v>
      </c>
      <c r="G11">
        <v>31</v>
      </c>
      <c r="H11">
        <v>8</v>
      </c>
      <c r="I11">
        <v>28.971962616822427</v>
      </c>
      <c r="K11" t="s">
        <v>21</v>
      </c>
      <c r="L11">
        <v>1</v>
      </c>
      <c r="M11">
        <v>5</v>
      </c>
      <c r="N11">
        <v>3</v>
      </c>
      <c r="O11">
        <v>4</v>
      </c>
      <c r="P11">
        <v>11</v>
      </c>
      <c r="Q11">
        <f>SUM(L11:P11)</f>
        <v>24</v>
      </c>
      <c r="R11" s="1">
        <f>(O11+P11)/2</f>
        <v>7.5</v>
      </c>
      <c r="S11" s="1">
        <f>Q11/107*100</f>
        <v>22.429906542056074</v>
      </c>
    </row>
    <row r="12" spans="1:19" x14ac:dyDescent="0.25">
      <c r="A12" t="s">
        <v>15</v>
      </c>
      <c r="B12">
        <v>6</v>
      </c>
      <c r="C12">
        <v>3</v>
      </c>
      <c r="D12">
        <v>2</v>
      </c>
      <c r="E12">
        <v>7</v>
      </c>
      <c r="F12">
        <v>9</v>
      </c>
      <c r="G12">
        <v>27</v>
      </c>
      <c r="H12">
        <v>6</v>
      </c>
      <c r="I12">
        <v>25.233644859813083</v>
      </c>
      <c r="K12" t="s">
        <v>19</v>
      </c>
      <c r="L12">
        <v>0</v>
      </c>
      <c r="M12">
        <v>4</v>
      </c>
      <c r="N12">
        <v>5</v>
      </c>
      <c r="O12">
        <v>9</v>
      </c>
      <c r="P12">
        <v>6</v>
      </c>
      <c r="Q12">
        <f>SUM(L12:P12)</f>
        <v>24</v>
      </c>
      <c r="R12" s="1">
        <f>(O12+P12)/2</f>
        <v>7.5</v>
      </c>
      <c r="S12" s="1">
        <f>Q12/107*100</f>
        <v>22.429906542056074</v>
      </c>
    </row>
    <row r="13" spans="1:19" x14ac:dyDescent="0.25">
      <c r="A13" t="s">
        <v>14</v>
      </c>
      <c r="B13">
        <v>7</v>
      </c>
      <c r="C13">
        <v>4</v>
      </c>
      <c r="D13">
        <v>3</v>
      </c>
      <c r="E13">
        <v>7</v>
      </c>
      <c r="F13">
        <v>4</v>
      </c>
      <c r="G13">
        <v>25</v>
      </c>
      <c r="H13">
        <v>4.666666666666667</v>
      </c>
      <c r="I13">
        <v>23.364485981308412</v>
      </c>
      <c r="K13" t="s">
        <v>15</v>
      </c>
      <c r="L13">
        <v>5</v>
      </c>
      <c r="M13">
        <v>3</v>
      </c>
      <c r="N13">
        <v>3</v>
      </c>
      <c r="O13">
        <v>4</v>
      </c>
      <c r="P13">
        <v>8</v>
      </c>
      <c r="Q13">
        <f>SUM(L13:P13)</f>
        <v>23</v>
      </c>
      <c r="R13" s="1">
        <f>(O13+P13)/2</f>
        <v>6</v>
      </c>
      <c r="S13" s="1">
        <f>Q13/107*100</f>
        <v>21.495327102803738</v>
      </c>
    </row>
    <row r="14" spans="1:19" x14ac:dyDescent="0.25">
      <c r="A14" t="s">
        <v>21</v>
      </c>
      <c r="B14">
        <v>2</v>
      </c>
      <c r="C14">
        <v>4</v>
      </c>
      <c r="D14">
        <v>6</v>
      </c>
      <c r="E14">
        <v>5</v>
      </c>
      <c r="F14">
        <v>3</v>
      </c>
      <c r="G14">
        <v>20</v>
      </c>
      <c r="H14">
        <v>4.666666666666667</v>
      </c>
      <c r="I14">
        <v>18.691588785046729</v>
      </c>
      <c r="K14" t="s">
        <v>17</v>
      </c>
      <c r="L14">
        <v>1</v>
      </c>
      <c r="M14">
        <v>2</v>
      </c>
      <c r="N14">
        <v>5</v>
      </c>
      <c r="O14">
        <v>7</v>
      </c>
      <c r="P14">
        <v>7</v>
      </c>
      <c r="Q14">
        <f>SUM(L14:P14)</f>
        <v>22</v>
      </c>
      <c r="R14" s="1">
        <f>(O14+P14)/2</f>
        <v>7</v>
      </c>
      <c r="S14" s="1">
        <f>Q14/107*100</f>
        <v>20.5607476635514</v>
      </c>
    </row>
    <row r="15" spans="1:19" x14ac:dyDescent="0.25">
      <c r="A15" t="s">
        <v>23</v>
      </c>
      <c r="B15">
        <v>1</v>
      </c>
      <c r="C15">
        <v>4</v>
      </c>
      <c r="D15">
        <v>3</v>
      </c>
      <c r="E15">
        <v>7</v>
      </c>
      <c r="F15">
        <v>4</v>
      </c>
      <c r="G15">
        <v>19</v>
      </c>
      <c r="H15">
        <v>4.666666666666667</v>
      </c>
      <c r="I15">
        <v>17.75700934579439</v>
      </c>
      <c r="K15" t="s">
        <v>23</v>
      </c>
      <c r="L15">
        <v>1</v>
      </c>
      <c r="M15">
        <v>6</v>
      </c>
      <c r="N15">
        <v>4</v>
      </c>
      <c r="O15">
        <v>3</v>
      </c>
      <c r="P15">
        <v>4</v>
      </c>
      <c r="Q15">
        <f>SUM(L15:P15)</f>
        <v>18</v>
      </c>
      <c r="R15" s="1">
        <f>(O15+P15)/2</f>
        <v>3.5</v>
      </c>
      <c r="S15" s="1">
        <f>Q15/107*100</f>
        <v>16.822429906542055</v>
      </c>
    </row>
    <row r="16" spans="1:19" x14ac:dyDescent="0.25">
      <c r="A16" t="s">
        <v>25</v>
      </c>
      <c r="B16">
        <v>0</v>
      </c>
      <c r="C16">
        <v>3</v>
      </c>
      <c r="D16">
        <v>4</v>
      </c>
      <c r="E16">
        <v>4</v>
      </c>
      <c r="F16">
        <v>8</v>
      </c>
      <c r="G16">
        <v>19</v>
      </c>
      <c r="H16">
        <v>5.333333333333333</v>
      </c>
      <c r="I16">
        <v>17.75700934579439</v>
      </c>
      <c r="K16" t="s">
        <v>22</v>
      </c>
      <c r="L16">
        <v>2</v>
      </c>
      <c r="M16">
        <v>2</v>
      </c>
      <c r="N16">
        <v>3</v>
      </c>
      <c r="O16">
        <v>5</v>
      </c>
      <c r="P16">
        <v>0</v>
      </c>
      <c r="Q16">
        <f>SUM(L16:P16)</f>
        <v>12</v>
      </c>
      <c r="R16" s="1">
        <f>(O16+P16)/2</f>
        <v>2.5</v>
      </c>
      <c r="S16" s="1">
        <f>Q16/107*100</f>
        <v>11.214953271028037</v>
      </c>
    </row>
    <row r="17" spans="1:19" x14ac:dyDescent="0.25">
      <c r="A17" t="s">
        <v>22</v>
      </c>
      <c r="B17">
        <v>1</v>
      </c>
      <c r="C17">
        <v>5</v>
      </c>
      <c r="D17">
        <v>6</v>
      </c>
      <c r="E17">
        <v>4</v>
      </c>
      <c r="F17">
        <v>2</v>
      </c>
      <c r="G17">
        <v>18</v>
      </c>
      <c r="H17">
        <v>4</v>
      </c>
      <c r="I17">
        <v>16.822429906542055</v>
      </c>
      <c r="K17" t="s">
        <v>12</v>
      </c>
      <c r="L17">
        <v>1</v>
      </c>
      <c r="M17">
        <v>1</v>
      </c>
      <c r="N17">
        <v>2</v>
      </c>
      <c r="O17">
        <v>3</v>
      </c>
      <c r="P17">
        <v>3</v>
      </c>
      <c r="Q17">
        <f>SUM(L17:P17)</f>
        <v>10</v>
      </c>
      <c r="R17" s="1">
        <f>(O17+P17)/2</f>
        <v>3</v>
      </c>
      <c r="S17" s="1">
        <f>Q17/107*100</f>
        <v>9.3457943925233646</v>
      </c>
    </row>
    <row r="18" spans="1:19" x14ac:dyDescent="0.25">
      <c r="A18" t="s">
        <v>24</v>
      </c>
      <c r="B18">
        <v>1</v>
      </c>
      <c r="C18">
        <v>3</v>
      </c>
      <c r="D18">
        <v>4</v>
      </c>
      <c r="E18">
        <v>5</v>
      </c>
      <c r="F18">
        <v>2</v>
      </c>
      <c r="G18">
        <v>15</v>
      </c>
      <c r="H18">
        <v>3.6666666666666665</v>
      </c>
      <c r="I18">
        <v>14.018691588785046</v>
      </c>
      <c r="K18" t="s">
        <v>24</v>
      </c>
      <c r="L18">
        <v>1</v>
      </c>
      <c r="M18">
        <v>1</v>
      </c>
      <c r="N18">
        <v>3</v>
      </c>
      <c r="O18">
        <v>2</v>
      </c>
      <c r="P18">
        <v>2</v>
      </c>
      <c r="Q18">
        <f>SUM(L18:P18)</f>
        <v>9</v>
      </c>
      <c r="R18" s="1">
        <f>(O18+P18)/2</f>
        <v>2</v>
      </c>
      <c r="S18" s="1">
        <f>Q18/107*100</f>
        <v>8.4112149532710276</v>
      </c>
    </row>
    <row r="19" spans="1:19" x14ac:dyDescent="0.25">
      <c r="A19" t="s">
        <v>20</v>
      </c>
      <c r="B19">
        <v>3</v>
      </c>
      <c r="C19">
        <v>2</v>
      </c>
      <c r="D19">
        <v>4</v>
      </c>
      <c r="E19">
        <v>1</v>
      </c>
      <c r="F19">
        <v>3</v>
      </c>
      <c r="G19">
        <v>13</v>
      </c>
      <c r="H19">
        <v>2.6666666666666665</v>
      </c>
      <c r="I19">
        <v>12.149532710280374</v>
      </c>
      <c r="K19" t="s">
        <v>20</v>
      </c>
      <c r="L19">
        <v>1</v>
      </c>
      <c r="M19">
        <v>0</v>
      </c>
      <c r="N19">
        <v>1</v>
      </c>
      <c r="O19">
        <v>3</v>
      </c>
      <c r="P19">
        <v>3</v>
      </c>
      <c r="Q19">
        <f>SUM(L19:P19)</f>
        <v>8</v>
      </c>
      <c r="R19" s="1">
        <f>(O19+P19)/2</f>
        <v>3</v>
      </c>
      <c r="S19" s="1">
        <f>Q19/107*100</f>
        <v>7.4766355140186906</v>
      </c>
    </row>
    <row r="21" spans="1:19" x14ac:dyDescent="0.25">
      <c r="B21" t="s">
        <v>28</v>
      </c>
      <c r="D21" t="s">
        <v>29</v>
      </c>
    </row>
    <row r="22" spans="1:19" x14ac:dyDescent="0.25">
      <c r="A22" t="s">
        <v>0</v>
      </c>
      <c r="B22" t="s">
        <v>1</v>
      </c>
      <c r="C22" t="s">
        <v>30</v>
      </c>
      <c r="D22" t="s">
        <v>1</v>
      </c>
      <c r="E22" t="s">
        <v>0</v>
      </c>
      <c r="L22" t="s">
        <v>6</v>
      </c>
      <c r="M22" t="s">
        <v>28</v>
      </c>
      <c r="N22" t="s">
        <v>30</v>
      </c>
      <c r="O22" t="s">
        <v>29</v>
      </c>
    </row>
    <row r="23" spans="1:19" x14ac:dyDescent="0.25">
      <c r="A23" t="s">
        <v>11</v>
      </c>
      <c r="B23">
        <v>14</v>
      </c>
      <c r="C23">
        <f>B23-D23</f>
        <v>3</v>
      </c>
      <c r="D23">
        <v>11</v>
      </c>
      <c r="E23" t="s">
        <v>11</v>
      </c>
      <c r="L23" t="s">
        <v>9</v>
      </c>
      <c r="M23">
        <v>55</v>
      </c>
      <c r="N23">
        <f t="shared" ref="N23:N35" si="0">M23-O23</f>
        <v>-28</v>
      </c>
      <c r="O23">
        <v>83</v>
      </c>
      <c r="P23" t="s">
        <v>9</v>
      </c>
    </row>
    <row r="24" spans="1:19" x14ac:dyDescent="0.25">
      <c r="A24" t="s">
        <v>13</v>
      </c>
      <c r="B24">
        <v>7</v>
      </c>
      <c r="C24">
        <f>B24-D24</f>
        <v>-3</v>
      </c>
      <c r="D24">
        <v>10</v>
      </c>
      <c r="E24" t="s">
        <v>13</v>
      </c>
      <c r="L24" t="s">
        <v>14</v>
      </c>
      <c r="M24">
        <v>25</v>
      </c>
      <c r="N24">
        <f t="shared" si="0"/>
        <v>-13</v>
      </c>
      <c r="O24">
        <v>38</v>
      </c>
      <c r="P24" t="s">
        <v>14</v>
      </c>
    </row>
    <row r="25" spans="1:19" x14ac:dyDescent="0.25">
      <c r="A25" t="s">
        <v>15</v>
      </c>
      <c r="B25">
        <v>6</v>
      </c>
      <c r="C25">
        <f>B25-D25</f>
        <v>1</v>
      </c>
      <c r="D25">
        <v>5</v>
      </c>
      <c r="E25" t="s">
        <v>15</v>
      </c>
      <c r="L25" t="s">
        <v>10</v>
      </c>
      <c r="M25">
        <v>53</v>
      </c>
      <c r="N25">
        <f t="shared" si="0"/>
        <v>-10</v>
      </c>
      <c r="O25">
        <v>63</v>
      </c>
      <c r="P25" t="s">
        <v>10</v>
      </c>
    </row>
    <row r="26" spans="1:19" x14ac:dyDescent="0.25">
      <c r="L26" t="s">
        <v>18</v>
      </c>
      <c r="M26">
        <v>38</v>
      </c>
      <c r="N26">
        <f t="shared" si="0"/>
        <v>-10</v>
      </c>
      <c r="O26">
        <v>48</v>
      </c>
      <c r="P26" t="s">
        <v>18</v>
      </c>
    </row>
    <row r="27" spans="1:19" x14ac:dyDescent="0.25">
      <c r="N27">
        <f t="shared" si="0"/>
        <v>-27</v>
      </c>
      <c r="O27">
        <v>27</v>
      </c>
      <c r="P27" t="s">
        <v>25</v>
      </c>
    </row>
    <row r="28" spans="1:19" x14ac:dyDescent="0.25">
      <c r="N28">
        <f t="shared" si="0"/>
        <v>-24</v>
      </c>
      <c r="O28">
        <v>24</v>
      </c>
      <c r="P28" t="s">
        <v>21</v>
      </c>
    </row>
    <row r="29" spans="1:19" x14ac:dyDescent="0.25">
      <c r="L29" t="s">
        <v>11</v>
      </c>
      <c r="M29">
        <v>58</v>
      </c>
      <c r="N29">
        <f t="shared" si="0"/>
        <v>-2</v>
      </c>
      <c r="O29">
        <v>60</v>
      </c>
      <c r="P29" t="s">
        <v>11</v>
      </c>
    </row>
    <row r="30" spans="1:19" x14ac:dyDescent="0.25">
      <c r="L30" t="s">
        <v>13</v>
      </c>
      <c r="M30">
        <v>41</v>
      </c>
      <c r="N30">
        <f t="shared" si="0"/>
        <v>0</v>
      </c>
      <c r="O30">
        <v>41</v>
      </c>
      <c r="P30" t="s">
        <v>13</v>
      </c>
    </row>
    <row r="31" spans="1:19" x14ac:dyDescent="0.25">
      <c r="L31" t="s">
        <v>15</v>
      </c>
      <c r="M31">
        <v>27</v>
      </c>
      <c r="N31">
        <f t="shared" si="0"/>
        <v>4</v>
      </c>
      <c r="O31">
        <v>23</v>
      </c>
      <c r="P31" t="s">
        <v>15</v>
      </c>
    </row>
    <row r="32" spans="1:19" x14ac:dyDescent="0.25">
      <c r="L32" t="s">
        <v>16</v>
      </c>
      <c r="M32">
        <v>31</v>
      </c>
      <c r="N32">
        <f t="shared" si="0"/>
        <v>6</v>
      </c>
      <c r="O32">
        <v>25</v>
      </c>
      <c r="P32" t="s">
        <v>16</v>
      </c>
    </row>
    <row r="33" spans="6:16" x14ac:dyDescent="0.25">
      <c r="L33" t="s">
        <v>19</v>
      </c>
      <c r="M33">
        <v>32</v>
      </c>
      <c r="N33">
        <f t="shared" si="0"/>
        <v>8</v>
      </c>
      <c r="O33">
        <v>24</v>
      </c>
      <c r="P33" t="s">
        <v>19</v>
      </c>
    </row>
    <row r="34" spans="6:16" x14ac:dyDescent="0.25">
      <c r="L34" t="s">
        <v>17</v>
      </c>
      <c r="M34">
        <v>32</v>
      </c>
      <c r="N34">
        <f t="shared" si="0"/>
        <v>32</v>
      </c>
    </row>
    <row r="35" spans="6:16" x14ac:dyDescent="0.25">
      <c r="L35" t="s">
        <v>12</v>
      </c>
      <c r="M35">
        <v>39</v>
      </c>
      <c r="N35">
        <f t="shared" si="0"/>
        <v>39</v>
      </c>
    </row>
    <row r="36" spans="6:16" x14ac:dyDescent="0.25">
      <c r="K36">
        <f>7+6+4</f>
        <v>17</v>
      </c>
    </row>
    <row r="38" spans="6:16" x14ac:dyDescent="0.25">
      <c r="F38" t="s">
        <v>32</v>
      </c>
      <c r="I38" t="s">
        <v>33</v>
      </c>
    </row>
    <row r="39" spans="6:16" x14ac:dyDescent="0.25">
      <c r="F39" t="s">
        <v>9</v>
      </c>
      <c r="I39" t="s">
        <v>11</v>
      </c>
    </row>
    <row r="40" spans="6:16" x14ac:dyDescent="0.25">
      <c r="F40" t="s">
        <v>14</v>
      </c>
      <c r="I40" t="s">
        <v>15</v>
      </c>
    </row>
    <row r="41" spans="6:16" x14ac:dyDescent="0.25">
      <c r="F41" t="s">
        <v>10</v>
      </c>
      <c r="I41" t="s">
        <v>16</v>
      </c>
    </row>
    <row r="42" spans="6:16" x14ac:dyDescent="0.25">
      <c r="F42" t="s">
        <v>18</v>
      </c>
      <c r="I42" t="s">
        <v>19</v>
      </c>
      <c r="L42">
        <v>107</v>
      </c>
      <c r="M42">
        <f>L42*0.05</f>
        <v>5.3500000000000005</v>
      </c>
    </row>
    <row r="43" spans="6:16" x14ac:dyDescent="0.25">
      <c r="F43" t="s">
        <v>25</v>
      </c>
      <c r="I43" t="s">
        <v>17</v>
      </c>
      <c r="M43" t="s">
        <v>31</v>
      </c>
    </row>
    <row r="44" spans="6:16" x14ac:dyDescent="0.25">
      <c r="F44" t="s">
        <v>21</v>
      </c>
      <c r="I44" t="s">
        <v>12</v>
      </c>
    </row>
    <row r="45" spans="6:16" x14ac:dyDescent="0.25">
      <c r="F45" t="s">
        <v>13</v>
      </c>
      <c r="I45" t="s">
        <v>36</v>
      </c>
    </row>
    <row r="47" spans="6:16" x14ac:dyDescent="0.25">
      <c r="F47" t="s">
        <v>34</v>
      </c>
    </row>
    <row r="49" spans="6:6" x14ac:dyDescent="0.25">
      <c r="F49" s="2" t="s">
        <v>35</v>
      </c>
    </row>
  </sheetData>
  <sortState xmlns:xlrd2="http://schemas.microsoft.com/office/spreadsheetml/2017/richdata2" ref="K3:S19">
    <sortCondition descending="1" ref="Q3:Q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Gravers</dc:creator>
  <cp:lastModifiedBy>Andreas Gravers</cp:lastModifiedBy>
  <dcterms:created xsi:type="dcterms:W3CDTF">2022-09-22T11:35:19Z</dcterms:created>
  <dcterms:modified xsi:type="dcterms:W3CDTF">2022-09-29T11:19:22Z</dcterms:modified>
</cp:coreProperties>
</file>