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ed (fill with excel)" sheetId="1" state="visible" r:id="rId2"/>
    <sheet name="manual (print and fill)" sheetId="2" state="visible" r:id="rId3"/>
    <sheet name="Salary and max. allow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<sst xmlns="http://schemas.openxmlformats.org/spreadsheetml/2006/main" count="221" uniqueCount="92">
  <si>
    <t xml:space="preserve">Report of work time</t>
  </si>
  <si>
    <t xml:space="preserve">(Fill in weekly work hours as defined in contract and student status)</t>
  </si>
  <si>
    <t xml:space="preserve">Name:</t>
  </si>
  <si>
    <t xml:space="preserve">Koschorke Lukas</t>
  </si>
  <si>
    <t xml:space="preserve">Month, Year:</t>
  </si>
  <si>
    <t xml:space="preserve">Weekly work hours as in contract:</t>
  </si>
  <si>
    <t xml:space="preserve">SWS</t>
  </si>
  <si>
    <t xml:space="preserve">Average work hours per month:</t>
  </si>
  <si>
    <t xml:space="preserve">h</t>
  </si>
  <si>
    <t xml:space="preserve">min</t>
  </si>
  <si>
    <t xml:space="preserve">Student status A/B/C</t>
  </si>
  <si>
    <t xml:space="preserve">C</t>
  </si>
  <si>
    <t xml:space="preserve">Maximum allowed work hours per month</t>
  </si>
  <si>
    <t xml:space="preserve">depend on student status</t>
  </si>
  <si>
    <t xml:space="preserve">hh</t>
  </si>
  <si>
    <t xml:space="preserve">:</t>
  </si>
  <si>
    <t xml:space="preserve">mm</t>
  </si>
  <si>
    <t xml:space="preserve">no degree</t>
  </si>
  <si>
    <t xml:space="preserve">B</t>
  </si>
  <si>
    <t xml:space="preserve">BSc</t>
  </si>
  <si>
    <t xml:space="preserve">A</t>
  </si>
  <si>
    <t xml:space="preserve">MSc</t>
  </si>
  <si>
    <t xml:space="preserve">Day</t>
  </si>
  <si>
    <t xml:space="preserve">Start</t>
  </si>
  <si>
    <t xml:space="preserve">Break</t>
  </si>
  <si>
    <t xml:space="preserve">End</t>
  </si>
  <si>
    <t xml:space="preserve">Duration</t>
  </si>
  <si>
    <t xml:space="preserve">Remarks</t>
  </si>
  <si>
    <t xml:space="preserve">Tag</t>
  </si>
  <si>
    <t xml:space="preserve">Beginn</t>
  </si>
  <si>
    <t xml:space="preserve">Pause</t>
  </si>
  <si>
    <t xml:space="preserve">Ende</t>
  </si>
  <si>
    <t xml:space="preserve">Dauer</t>
  </si>
  <si>
    <t xml:space="preserve">Bemerkungen</t>
  </si>
  <si>
    <t xml:space="preserve">(Uhrzeit)</t>
  </si>
  <si>
    <t xml:space="preserve">(Dauer)</t>
  </si>
  <si>
    <t xml:space="preserve">(Summe)</t>
  </si>
  <si>
    <t xml:space="preserve">Midtermklasur+Korrektur</t>
  </si>
  <si>
    <t xml:space="preserve">Klausurkorrektur Midterm</t>
  </si>
  <si>
    <t xml:space="preserve">Hauptklausur + Korrektur</t>
  </si>
  <si>
    <t xml:space="preserve">Klausurkorrektur Hauptklausur</t>
  </si>
  <si>
    <t xml:space="preserve">Sum:</t>
  </si>
  <si>
    <t xml:space="preserve">max. allowed</t>
  </si>
  <si>
    <t xml:space="preserve">!!!</t>
  </si>
  <si>
    <t xml:space="preserve">(automatically calculated)</t>
  </si>
  <si>
    <t xml:space="preserve">Examples how to fill in the time:</t>
  </si>
  <si>
    <t xml:space="preserve">fill in 800    excel will convert it to 8:30</t>
  </si>
  <si>
    <t xml:space="preserve">fill in 1230  excel will convert it to 12:30</t>
  </si>
  <si>
    <t xml:space="preserve">30 min</t>
  </si>
  <si>
    <t xml:space="preserve">fill in 30      excel will convert it to 0:30</t>
  </si>
  <si>
    <t xml:space="preserve">Signature Student</t>
  </si>
  <si>
    <t xml:space="preserve">Signature Head of the Institute / Supervisor</t>
  </si>
  <si>
    <t xml:space="preserve">Year:</t>
  </si>
  <si>
    <t xml:space="preserve">Weekly work hours as defined in contract:</t>
  </si>
  <si>
    <t xml:space="preserve">Month:</t>
  </si>
  <si>
    <t xml:space="preserve">h/mon</t>
  </si>
  <si>
    <t xml:space="preserve">Status</t>
  </si>
  <si>
    <t xml:space="preserve">Student has:</t>
  </si>
  <si>
    <t xml:space="preserve">Bachelor degree</t>
  </si>
  <si>
    <t xml:space="preserve">Master degree</t>
  </si>
  <si>
    <t xml:space="preserve">(to be filled out by administrative assistant)</t>
  </si>
  <si>
    <t xml:space="preserve">(hh:mm)</t>
  </si>
  <si>
    <t xml:space="preserve">Sum</t>
  </si>
  <si>
    <t xml:space="preserve">month with 28/29 days:</t>
  </si>
  <si>
    <t xml:space="preserve">Feb</t>
  </si>
  <si>
    <t xml:space="preserve">months with 30 days:</t>
  </si>
  <si>
    <t xml:space="preserve">Apr, Jun, Sept, Nov</t>
  </si>
  <si>
    <t xml:space="preserve">months wiith 31 days:</t>
  </si>
  <si>
    <t xml:space="preserve">Jan, Mar, May, Jul, Aug, Oct, Dec</t>
  </si>
  <si>
    <t xml:space="preserve">Signature Head of the Institute</t>
  </si>
  <si>
    <t xml:space="preserve">HiWis who need to report their working hours</t>
  </si>
  <si>
    <t xml:space="preserve">(= hand in monthly timesheets which need to be signed by theHiWi, the supervisor &amp; the administration)</t>
  </si>
  <si>
    <r>
      <rPr>
        <b val="true"/>
        <sz val="14"/>
        <rFont val="Arial"/>
        <family val="2"/>
        <charset val="1"/>
      </rPr>
      <t xml:space="preserve">HiWi C</t>
    </r>
    <r>
      <rPr>
        <sz val="14"/>
        <rFont val="Arial"/>
        <family val="2"/>
        <charset val="1"/>
      </rPr>
      <t xml:space="preserve"> (undergraduate)</t>
    </r>
  </si>
  <si>
    <r>
      <rPr>
        <b val="true"/>
        <sz val="14"/>
        <rFont val="Arial"/>
        <family val="2"/>
        <charset val="1"/>
      </rPr>
      <t xml:space="preserve">HiWi B </t>
    </r>
    <r>
      <rPr>
        <sz val="14"/>
        <rFont val="Arial"/>
        <family val="2"/>
        <charset val="1"/>
      </rPr>
      <t xml:space="preserve">(with Bachelor's degree)</t>
    </r>
  </si>
  <si>
    <r>
      <rPr>
        <b val="true"/>
        <sz val="14"/>
        <rFont val="Arial"/>
        <family val="2"/>
        <charset val="1"/>
      </rPr>
      <t xml:space="preserve">HiWi A</t>
    </r>
    <r>
      <rPr>
        <sz val="14"/>
        <rFont val="Arial"/>
        <family val="2"/>
        <charset val="1"/>
      </rPr>
      <t xml:space="preserve"> (with Master's degree)</t>
    </r>
  </si>
  <si>
    <t xml:space="preserve">weekly work-hours as defined per contract </t>
  </si>
  <si>
    <t xml:space="preserve">Salary</t>
  </si>
  <si>
    <t xml:space="preserve">maximum hrs which are allowed to be reported in the monthly timesheet in total</t>
  </si>
  <si>
    <t xml:space="preserve">weekly work-hours as defined per contract</t>
  </si>
  <si>
    <t xml:space="preserve">above 10 hr contract: </t>
  </si>
  <si>
    <t xml:space="preserve">above 9 hr contract: </t>
  </si>
  <si>
    <t xml:space="preserve">above 6 hr contract: </t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</si>
  <si>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required</t>
    </r>
  </si>
  <si>
    <r>
      <rPr>
        <sz val="12"/>
        <rFont val="Arial"/>
        <family val="0"/>
        <charset val="1"/>
      </rPr>
      <t xml:space="preserve">no report required, </t>
    </r>
    <r>
      <rPr>
        <b val="true"/>
        <sz val="12"/>
        <rFont val="Arial"/>
        <family val="2"/>
        <charset val="1"/>
      </rPr>
      <t xml:space="preserve">if the contract lasts longer than 3 months</t>
    </r>
    <r>
      <rPr>
        <sz val="12"/>
        <rFont val="Arial"/>
        <family val="0"/>
        <charset val="1"/>
      </rPr>
      <t xml:space="preserve">, otherwise: report is needed too</t>
    </r>
  </si>
  <si>
    <t xml:space="preserve">Mindestlohn:</t>
  </si>
  <si>
    <t xml:space="preserve">EUR/h</t>
  </si>
  <si>
    <t xml:space="preserve">Average work hours per month</t>
  </si>
  <si>
    <t xml:space="preserve">as defined in contract</t>
  </si>
  <si>
    <t xml:space="preserve">including vacation</t>
  </si>
  <si>
    <t xml:space="preserve">without vacation</t>
  </si>
  <si>
    <t xml:space="preserve">Work hours in contract</t>
  </si>
  <si>
    <t xml:space="preserve">Average work time per month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</si>
</sst>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"/>
    <numFmt numFmtId="167" formatCode="H:MM;@"/>
    <numFmt numFmtId="168" formatCode="0.00"/>
    <numFmt numFmtId="169" formatCode="[H]:MM:SS;@"/>
    <numFmt numFmtId="170" formatCode="##\:##"/>
    <numFmt numFmtId="171" formatCode="[H]:MM"/>
    <numFmt numFmtId="172" formatCode="HH:MM"/>
    <numFmt numFmtId="173" formatCode="D/\ MMM/\ YY;@"/>
    <numFmt numFmtId="174" formatCode="#,##0.00"/>
    <numFmt numFmtId="175" formatCode="#,##0&quot; €&quot;"/>
    <numFmt numFmtId="176" formatCode="@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i val="true"/>
      <sz val="10"/>
      <color rgb="FF77933C"/>
      <name val="Arial"/>
      <family val="2"/>
      <charset val="1"/>
    </font>
    <font>
      <sz val="12"/>
      <name val="Arial"/>
      <family val="0"/>
      <charset val="1"/>
    </font>
    <font>
      <b val="true"/>
      <sz val="12"/>
      <color rgb="FF77933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1"/>
      <color rgb="FF90713A"/>
      <name val="Arial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DD0806"/>
      <name val="Arial"/>
      <family val="2"/>
      <charset val="1"/>
    </font>
    <font>
      <b val="true"/>
      <sz val="9"/>
      <color rgb="FFDD0806"/>
      <name val="Arial"/>
      <family val="2"/>
      <charset val="1"/>
    </font>
    <font>
      <sz val="10"/>
      <color rgb="FFDD0806"/>
      <name val="Arial"/>
      <family val="2"/>
      <charset val="1"/>
    </font>
    <font>
      <b val="true"/>
      <sz val="14"/>
      <name val="Arial"/>
      <family val="2"/>
      <charset val="1"/>
    </font>
    <font>
      <sz val="12"/>
      <color rgb="FFC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22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969696"/>
        <bgColor rgb="FF77933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F2DCDB"/>
      </patternFill>
    </fill>
    <fill>
      <patternFill patternType="solid">
        <fgColor rgb="FFF2DCDB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FCF305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C00000"/>
      <rgbColor rgb="FF008000"/>
      <rgbColor rgb="FF000080"/>
      <rgbColor rgb="FF90713A"/>
      <rgbColor rgb="FF800080"/>
      <rgbColor rgb="FF008080"/>
      <rgbColor rgb="FFC0C0C0"/>
      <rgbColor rgb="FF77933C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49" activeCellId="0" sqref="F49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8.71"/>
    <col collapsed="false" customWidth="true" hidden="false" outlineLevel="0" max="3" min="3" style="1" width="7"/>
    <col collapsed="false" customWidth="true" hidden="false" outlineLevel="0" max="4" min="4" style="1" width="8"/>
    <col collapsed="false" customWidth="true" hidden="false" outlineLevel="0" max="5" min="5" style="1" width="10.42"/>
    <col collapsed="false" customWidth="true" hidden="false" outlineLevel="0" max="6" min="6" style="1" width="7.15"/>
    <col collapsed="false" customWidth="true" hidden="false" outlineLevel="0" max="7" min="7" style="1" width="4.43"/>
    <col collapsed="false" customWidth="true" hidden="false" outlineLevel="0" max="8" min="8" style="1" width="5.14"/>
    <col collapsed="false" customWidth="true" hidden="false" outlineLevel="0" max="9" min="9" style="1" width="3.42"/>
    <col collapsed="false" customWidth="true" hidden="false" outlineLevel="0" max="1025" min="10" style="1" width="10.85"/>
  </cols>
  <sheetData>
    <row r="1" customFormat="false" ht="20.25" hidden="false" customHeight="false" outlineLevel="0" collapsed="false">
      <c r="A1" s="2" t="s">
        <v>0</v>
      </c>
    </row>
    <row r="2" customFormat="false" ht="19.5" hidden="false" customHeight="true" outlineLevel="0" collapsed="false">
      <c r="B2" s="3" t="s">
        <v>1</v>
      </c>
    </row>
    <row r="4" s="4" customFormat="true" ht="21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</row>
    <row r="5" s="4" customFormat="true" ht="21" hidden="false" customHeight="true" outlineLevel="0" collapsed="false">
      <c r="B5" s="5" t="s">
        <v>4</v>
      </c>
      <c r="C5" s="7"/>
      <c r="D5" s="7"/>
      <c r="E5" s="7" t="n">
        <v>2017</v>
      </c>
      <c r="F5" s="7"/>
      <c r="G5" s="7"/>
      <c r="H5" s="6"/>
    </row>
    <row r="6" s="4" customFormat="true" ht="15" hidden="false" customHeight="false" outlineLevel="0" collapsed="false">
      <c r="C6" s="8"/>
      <c r="D6" s="8"/>
      <c r="E6" s="8"/>
      <c r="F6" s="8"/>
      <c r="G6" s="8"/>
      <c r="H6" s="8"/>
    </row>
    <row r="7" s="4" customFormat="true" ht="15.75" hidden="false" customHeight="false" outlineLevel="0" collapsed="false">
      <c r="B7" s="9" t="s">
        <v>5</v>
      </c>
      <c r="C7" s="9"/>
      <c r="D7" s="9"/>
      <c r="E7" s="9"/>
      <c r="G7" s="10" t="n">
        <v>10</v>
      </c>
      <c r="H7" s="11" t="s">
        <v>6</v>
      </c>
      <c r="I7" s="12"/>
      <c r="J7" s="12"/>
    </row>
    <row r="8" customFormat="false" ht="15" hidden="false" customHeight="false" outlineLevel="0" collapsed="false">
      <c r="B8" s="4" t="s">
        <v>7</v>
      </c>
      <c r="G8" s="13" t="n">
        <f aca="false">ROUND(G7*(4.348-0.4)-0.5,0)</f>
        <v>39</v>
      </c>
      <c r="H8" s="12" t="s">
        <v>8</v>
      </c>
      <c r="I8" s="14" t="n">
        <f aca="false">(G7*(4.348-0.4)-G8)*60</f>
        <v>28.7999999999998</v>
      </c>
      <c r="J8" s="15" t="s">
        <v>9</v>
      </c>
    </row>
    <row r="9" customFormat="false" ht="15.75" hidden="false" customHeight="false" outlineLevel="0" collapsed="false">
      <c r="B9" s="9" t="s">
        <v>10</v>
      </c>
      <c r="C9" s="16"/>
      <c r="D9" s="16"/>
      <c r="E9" s="16"/>
      <c r="F9" s="16"/>
      <c r="G9" s="17" t="s">
        <v>11</v>
      </c>
      <c r="H9" s="12"/>
      <c r="I9" s="18"/>
      <c r="J9" s="19"/>
    </row>
    <row r="10" customFormat="false" ht="12.75" hidden="false" customHeight="false" outlineLevel="0" collapsed="false">
      <c r="B10" s="1" t="s">
        <v>12</v>
      </c>
      <c r="G10" s="20"/>
      <c r="H10" s="21"/>
    </row>
    <row r="11" customFormat="false" ht="12.75" hidden="false" customHeight="false" outlineLevel="0" collapsed="false">
      <c r="B11" s="21" t="s">
        <v>13</v>
      </c>
      <c r="F11" s="20" t="s">
        <v>14</v>
      </c>
      <c r="G11" s="22" t="s">
        <v>15</v>
      </c>
      <c r="H11" s="1" t="s">
        <v>16</v>
      </c>
    </row>
    <row r="12" customFormat="false" ht="12.75" hidden="true" customHeight="false" outlineLevel="0" collapsed="false">
      <c r="B12" s="23" t="s">
        <v>11</v>
      </c>
      <c r="C12" s="24" t="s">
        <v>17</v>
      </c>
      <c r="D12" s="24"/>
      <c r="E12" s="25" t="n">
        <f aca="false">'Salary and max. allowed'!D8*G7</f>
        <v>48.6425339366516</v>
      </c>
      <c r="F12" s="26" t="n">
        <f aca="false">ROUND(E12-0.5,0)</f>
        <v>48</v>
      </c>
      <c r="G12" s="27" t="s">
        <v>15</v>
      </c>
      <c r="H12" s="28" t="n">
        <f aca="false">(E12-F12)*60</f>
        <v>38.5520361990953</v>
      </c>
      <c r="I12" s="29"/>
    </row>
    <row r="13" customFormat="false" ht="12.75" hidden="true" customHeight="false" outlineLevel="0" collapsed="false">
      <c r="B13" s="30" t="s">
        <v>18</v>
      </c>
      <c r="C13" s="24" t="s">
        <v>19</v>
      </c>
      <c r="D13" s="24"/>
      <c r="E13" s="25" t="n">
        <f aca="false">'Salary and max. allowed'!M8*G7</f>
        <v>56.5610859728507</v>
      </c>
      <c r="F13" s="26" t="n">
        <f aca="false">ROUND(E13-0.5,0)</f>
        <v>56</v>
      </c>
      <c r="G13" s="27" t="s">
        <v>15</v>
      </c>
      <c r="H13" s="28" t="n">
        <f aca="false">(E13-F13)*60</f>
        <v>33.665158371041</v>
      </c>
      <c r="I13" s="29"/>
    </row>
    <row r="14" customFormat="false" ht="12.75" hidden="true" customHeight="false" outlineLevel="0" collapsed="false">
      <c r="B14" s="30" t="s">
        <v>20</v>
      </c>
      <c r="C14" s="24" t="s">
        <v>21</v>
      </c>
      <c r="D14" s="24"/>
      <c r="E14" s="25" t="n">
        <f aca="false">'Salary and max. allowed'!U8*G7</f>
        <v>76.9230769230769</v>
      </c>
      <c r="F14" s="26" t="n">
        <f aca="false">ROUND(E14-0.5,0)</f>
        <v>76</v>
      </c>
      <c r="G14" s="27" t="s">
        <v>15</v>
      </c>
      <c r="H14" s="28" t="n">
        <f aca="false">(E14-F14)*60</f>
        <v>55.3846153846152</v>
      </c>
      <c r="I14" s="29"/>
    </row>
    <row r="16" customFormat="false" ht="12.75" hidden="false" customHeight="false" outlineLevel="0" collapsed="false">
      <c r="A16" s="31" t="s">
        <v>22</v>
      </c>
      <c r="B16" s="31" t="s">
        <v>23</v>
      </c>
      <c r="C16" s="31" t="s">
        <v>24</v>
      </c>
      <c r="D16" s="31" t="s">
        <v>25</v>
      </c>
      <c r="E16" s="31" t="s">
        <v>26</v>
      </c>
      <c r="F16" s="32" t="s">
        <v>27</v>
      </c>
      <c r="G16" s="32"/>
      <c r="H16" s="32"/>
      <c r="I16" s="32"/>
      <c r="J16" s="32"/>
    </row>
    <row r="17" customFormat="false" ht="12.75" hidden="false" customHeight="false" outlineLevel="0" collapsed="false">
      <c r="A17" s="33" t="s">
        <v>28</v>
      </c>
      <c r="B17" s="34" t="s">
        <v>29</v>
      </c>
      <c r="C17" s="34" t="s">
        <v>30</v>
      </c>
      <c r="D17" s="34" t="s">
        <v>31</v>
      </c>
      <c r="E17" s="34" t="s">
        <v>32</v>
      </c>
      <c r="F17" s="35" t="s">
        <v>33</v>
      </c>
      <c r="G17" s="35"/>
      <c r="H17" s="35"/>
      <c r="I17" s="35"/>
      <c r="J17" s="35"/>
    </row>
    <row r="18" customFormat="false" ht="12.75" hidden="false" customHeight="false" outlineLevel="0" collapsed="false">
      <c r="A18" s="36"/>
      <c r="B18" s="37" t="s">
        <v>34</v>
      </c>
      <c r="C18" s="37" t="s">
        <v>35</v>
      </c>
      <c r="D18" s="37" t="s">
        <v>34</v>
      </c>
      <c r="E18" s="37" t="s">
        <v>36</v>
      </c>
      <c r="F18" s="35"/>
      <c r="G18" s="35"/>
      <c r="H18" s="35"/>
      <c r="I18" s="35"/>
      <c r="J18" s="35"/>
    </row>
    <row r="19" customFormat="false" ht="12.75" hidden="false" customHeight="false" outlineLevel="0" collapsed="false">
      <c r="A19" s="38" t="n">
        <v>1</v>
      </c>
      <c r="B19" s="39"/>
      <c r="C19" s="39"/>
      <c r="D19" s="39"/>
      <c r="E19" s="40" t="n">
        <f aca="false">MOD(VALUE(TEXT(D19,"00"":""00"))-VALUE(TEXT(C19,"00"":""00"))-VALUE(TEXT(B19,"00"":""00")),1)</f>
        <v>0</v>
      </c>
      <c r="F19" s="41"/>
      <c r="G19" s="41"/>
      <c r="H19" s="41"/>
      <c r="I19" s="41"/>
      <c r="J19" s="41"/>
    </row>
    <row r="20" customFormat="false" ht="12.75" hidden="false" customHeight="false" outlineLevel="0" collapsed="false">
      <c r="A20" s="38" t="n">
        <f aca="false">A19+1</f>
        <v>2</v>
      </c>
      <c r="B20" s="39"/>
      <c r="C20" s="39"/>
      <c r="D20" s="39"/>
      <c r="E20" s="40" t="n">
        <f aca="false">MOD(VALUE(TEXT(D20,"00"":""00"))-VALUE(TEXT(C20,"00"":""00"))-VALUE(TEXT(B20,"00"":""00")),1)</f>
        <v>0</v>
      </c>
      <c r="F20" s="41"/>
      <c r="G20" s="41"/>
      <c r="H20" s="41"/>
      <c r="I20" s="41"/>
      <c r="J20" s="41"/>
    </row>
    <row r="21" customFormat="false" ht="12.75" hidden="false" customHeight="false" outlineLevel="0" collapsed="false">
      <c r="A21" s="38" t="n">
        <f aca="false">A20+1</f>
        <v>3</v>
      </c>
      <c r="B21" s="39" t="n">
        <v>1000</v>
      </c>
      <c r="C21" s="39" t="n">
        <v>30</v>
      </c>
      <c r="D21" s="39" t="n">
        <v>1800</v>
      </c>
      <c r="E21" s="40" t="n">
        <f aca="false">MOD(VALUE(TEXT(D21,"00"":""00"))-VALUE(TEXT(C21,"00"":""00"))-VALUE(TEXT(B21,"00"":""00")),1)</f>
        <v>0.3125</v>
      </c>
      <c r="F21" s="41" t="s">
        <v>37</v>
      </c>
      <c r="G21" s="41"/>
      <c r="H21" s="41"/>
      <c r="I21" s="41"/>
      <c r="J21" s="41"/>
    </row>
    <row r="22" customFormat="false" ht="12.8" hidden="false" customHeight="false" outlineLevel="0" collapsed="false">
      <c r="A22" s="38" t="n">
        <f aca="false">A21+1</f>
        <v>4</v>
      </c>
      <c r="B22" s="39"/>
      <c r="C22" s="39"/>
      <c r="D22" s="39"/>
      <c r="E22" s="40" t="n">
        <f aca="false">MOD(VALUE(TEXT(D22,"00"":""00"))-VALUE(TEXT(C22,"00"":""00"))-VALUE(TEXT(B22,"00"":""00")),1)</f>
        <v>0</v>
      </c>
      <c r="F22" s="41"/>
      <c r="G22" s="41"/>
      <c r="H22" s="41"/>
      <c r="I22" s="41"/>
      <c r="J22" s="41"/>
    </row>
    <row r="23" customFormat="false" ht="12.8" hidden="false" customHeight="false" outlineLevel="0" collapsed="false">
      <c r="A23" s="38" t="n">
        <f aca="false">A22+1</f>
        <v>5</v>
      </c>
      <c r="B23" s="39"/>
      <c r="C23" s="39"/>
      <c r="D23" s="39"/>
      <c r="E23" s="40" t="n">
        <f aca="false">MOD(VALUE(TEXT(D23,"00"":""00"))-VALUE(TEXT(C23,"00"":""00"))-VALUE(TEXT(B23,"00"":""00")),1)</f>
        <v>0</v>
      </c>
      <c r="F23" s="41"/>
      <c r="G23" s="41"/>
      <c r="H23" s="41"/>
      <c r="I23" s="41"/>
      <c r="J23" s="41"/>
    </row>
    <row r="24" customFormat="false" ht="12.8" hidden="false" customHeight="false" outlineLevel="0" collapsed="false">
      <c r="A24" s="38" t="n">
        <f aca="false">A23+1</f>
        <v>6</v>
      </c>
      <c r="B24" s="39"/>
      <c r="C24" s="39"/>
      <c r="D24" s="39"/>
      <c r="E24" s="40" t="n">
        <f aca="false">MOD(VALUE(TEXT(D24,"00"":""00"))-VALUE(TEXT(C24,"00"":""00"))-VALUE(TEXT(B24,"00"":""00")),1)</f>
        <v>0</v>
      </c>
      <c r="F24" s="41"/>
      <c r="G24" s="41"/>
      <c r="H24" s="41"/>
      <c r="I24" s="41"/>
      <c r="J24" s="41"/>
    </row>
    <row r="25" customFormat="false" ht="12.8" hidden="false" customHeight="false" outlineLevel="0" collapsed="false">
      <c r="A25" s="38" t="n">
        <f aca="false">A24+1</f>
        <v>7</v>
      </c>
      <c r="B25" s="39"/>
      <c r="C25" s="39"/>
      <c r="D25" s="39"/>
      <c r="E25" s="40" t="n">
        <f aca="false">MOD(VALUE(TEXT(D25,"00"":""00"))-VALUE(TEXT(C25,"00"":""00"))-VALUE(TEXT(B25,"00"":""00")),1)</f>
        <v>0</v>
      </c>
      <c r="F25" s="41"/>
      <c r="G25" s="41"/>
      <c r="H25" s="41"/>
      <c r="I25" s="41"/>
      <c r="J25" s="41"/>
    </row>
    <row r="26" customFormat="false" ht="12.8" hidden="false" customHeight="false" outlineLevel="0" collapsed="false">
      <c r="A26" s="38" t="n">
        <f aca="false">A25+1</f>
        <v>8</v>
      </c>
      <c r="B26" s="39"/>
      <c r="C26" s="39"/>
      <c r="D26" s="39"/>
      <c r="E26" s="40" t="n">
        <f aca="false">MOD(VALUE(TEXT(D26,"00"":""00"))-VALUE(TEXT(C26,"00"":""00"))-VALUE(TEXT(B26,"00"":""00")),1)</f>
        <v>0</v>
      </c>
      <c r="F26" s="41"/>
      <c r="G26" s="41"/>
      <c r="H26" s="41"/>
      <c r="I26" s="41"/>
      <c r="J26" s="41"/>
    </row>
    <row r="27" customFormat="false" ht="12.8" hidden="false" customHeight="false" outlineLevel="0" collapsed="false">
      <c r="A27" s="38" t="n">
        <f aca="false">A26+1</f>
        <v>9</v>
      </c>
      <c r="B27" s="39" t="n">
        <v>1000</v>
      </c>
      <c r="C27" s="39" t="n">
        <v>30</v>
      </c>
      <c r="D27" s="39" t="n">
        <v>1800</v>
      </c>
      <c r="E27" s="40" t="n">
        <f aca="false">MOD(VALUE(TEXT(D27,"00"":""00"))-VALUE(TEXT(C27,"00"":""00"))-VALUE(TEXT(B27,"00"":""00")),1)</f>
        <v>0.3125</v>
      </c>
      <c r="F27" s="41" t="s">
        <v>38</v>
      </c>
      <c r="G27" s="41"/>
      <c r="H27" s="41"/>
      <c r="I27" s="41"/>
      <c r="J27" s="41"/>
    </row>
    <row r="28" customFormat="false" ht="12.8" hidden="false" customHeight="false" outlineLevel="0" collapsed="false">
      <c r="A28" s="38" t="n">
        <f aca="false">A27+1</f>
        <v>10</v>
      </c>
      <c r="B28" s="39"/>
      <c r="C28" s="39"/>
      <c r="D28" s="39"/>
      <c r="E28" s="40" t="n">
        <f aca="false">MOD(VALUE(TEXT(D28,"00"":""00"))-VALUE(TEXT(C28,"00"":""00"))-VALUE(TEXT(B28,"00"":""00")),1)</f>
        <v>0</v>
      </c>
      <c r="F28" s="41"/>
      <c r="G28" s="41"/>
      <c r="H28" s="41"/>
      <c r="I28" s="41"/>
      <c r="J28" s="41"/>
    </row>
    <row r="29" customFormat="false" ht="12.8" hidden="false" customHeight="false" outlineLevel="0" collapsed="false">
      <c r="A29" s="38" t="n">
        <f aca="false">A28+1</f>
        <v>11</v>
      </c>
      <c r="B29" s="39"/>
      <c r="C29" s="39"/>
      <c r="D29" s="39"/>
      <c r="E29" s="40" t="n">
        <f aca="false">MOD(VALUE(TEXT(D29,"00"":""00"))-VALUE(TEXT(C29,"00"":""00"))-VALUE(TEXT(B29,"00"":""00")),1)</f>
        <v>0</v>
      </c>
      <c r="F29" s="41"/>
      <c r="G29" s="41"/>
      <c r="H29" s="41"/>
      <c r="I29" s="41"/>
      <c r="J29" s="41"/>
    </row>
    <row r="30" customFormat="false" ht="12.8" hidden="false" customHeight="false" outlineLevel="0" collapsed="false">
      <c r="A30" s="38" t="n">
        <f aca="false">A29+1</f>
        <v>12</v>
      </c>
      <c r="B30" s="39"/>
      <c r="C30" s="39"/>
      <c r="D30" s="39"/>
      <c r="E30" s="40" t="n">
        <f aca="false">MOD(VALUE(TEXT(D30,"00"":""00"))-VALUE(TEXT(C30,"00"":""00"))-VALUE(TEXT(B30,"00"":""00")),1)</f>
        <v>0</v>
      </c>
      <c r="F30" s="41"/>
      <c r="G30" s="41"/>
      <c r="H30" s="41"/>
      <c r="I30" s="41"/>
      <c r="J30" s="41"/>
    </row>
    <row r="31" customFormat="false" ht="12.8" hidden="false" customHeight="false" outlineLevel="0" collapsed="false">
      <c r="A31" s="38" t="n">
        <f aca="false">A30+1</f>
        <v>13</v>
      </c>
      <c r="B31" s="39"/>
      <c r="C31" s="39"/>
      <c r="D31" s="39"/>
      <c r="E31" s="40" t="n">
        <f aca="false">MOD(VALUE(TEXT(D31,"00"":""00"))-VALUE(TEXT(C31,"00"":""00"))-VALUE(TEXT(B31,"00"":""00")),1)</f>
        <v>0</v>
      </c>
      <c r="F31" s="41"/>
      <c r="G31" s="41"/>
      <c r="H31" s="41"/>
      <c r="I31" s="41"/>
      <c r="J31" s="41"/>
    </row>
    <row r="32" customFormat="false" ht="12.8" hidden="false" customHeight="false" outlineLevel="0" collapsed="false">
      <c r="A32" s="38" t="n">
        <f aca="false">A31+1</f>
        <v>14</v>
      </c>
      <c r="B32" s="39"/>
      <c r="C32" s="39"/>
      <c r="D32" s="39"/>
      <c r="E32" s="40" t="n">
        <f aca="false">MOD(VALUE(TEXT(D32,"00"":""00"))-VALUE(TEXT(C32,"00"":""00"))-VALUE(TEXT(B32,"00"":""00")),1)</f>
        <v>0</v>
      </c>
      <c r="F32" s="41"/>
      <c r="G32" s="41"/>
      <c r="H32" s="41"/>
      <c r="I32" s="41"/>
      <c r="J32" s="41"/>
    </row>
    <row r="33" customFormat="false" ht="12.8" hidden="false" customHeight="false" outlineLevel="0" collapsed="false">
      <c r="A33" s="38" t="n">
        <f aca="false">A32+1</f>
        <v>15</v>
      </c>
      <c r="B33" s="39"/>
      <c r="C33" s="39"/>
      <c r="D33" s="39"/>
      <c r="E33" s="40" t="n">
        <f aca="false">MOD(VALUE(TEXT(D33,"00"":""00"))-VALUE(TEXT(C33,"00"":""00"))-VALUE(TEXT(B33,"00"":""00")),1)</f>
        <v>0</v>
      </c>
      <c r="F33" s="41"/>
      <c r="G33" s="41"/>
      <c r="H33" s="41"/>
      <c r="I33" s="41"/>
      <c r="J33" s="41"/>
    </row>
    <row r="34" customFormat="false" ht="12.8" hidden="false" customHeight="false" outlineLevel="0" collapsed="false">
      <c r="A34" s="38" t="n">
        <f aca="false">A33+1</f>
        <v>16</v>
      </c>
      <c r="B34" s="39" t="n">
        <v>1000</v>
      </c>
      <c r="C34" s="39" t="n">
        <v>30</v>
      </c>
      <c r="D34" s="39" t="n">
        <v>1800</v>
      </c>
      <c r="E34" s="40" t="n">
        <f aca="false">MOD(VALUE(TEXT(D34,"00"":""00"))-VALUE(TEXT(C34,"00"":""00"))-VALUE(TEXT(B34,"00"":""00")),1)</f>
        <v>0.3125</v>
      </c>
      <c r="F34" s="41" t="s">
        <v>39</v>
      </c>
      <c r="G34" s="41"/>
      <c r="H34" s="41"/>
      <c r="I34" s="41"/>
      <c r="J34" s="41"/>
    </row>
    <row r="35" customFormat="false" ht="12.8" hidden="false" customHeight="false" outlineLevel="0" collapsed="false">
      <c r="A35" s="38" t="n">
        <f aca="false">A34+1</f>
        <v>17</v>
      </c>
      <c r="B35" s="39"/>
      <c r="C35" s="39"/>
      <c r="D35" s="39"/>
      <c r="E35" s="40" t="n">
        <f aca="false">MOD(VALUE(TEXT(D35,"00"":""00"))-VALUE(TEXT(C35,"00"":""00"))-VALUE(TEXT(B35,"00"":""00")),1)</f>
        <v>0</v>
      </c>
      <c r="F35" s="41"/>
      <c r="G35" s="41"/>
      <c r="H35" s="41"/>
      <c r="I35" s="41"/>
      <c r="J35" s="41"/>
    </row>
    <row r="36" customFormat="false" ht="12.8" hidden="false" customHeight="false" outlineLevel="0" collapsed="false">
      <c r="A36" s="38" t="n">
        <f aca="false">A35+1</f>
        <v>18</v>
      </c>
      <c r="B36" s="39"/>
      <c r="C36" s="39"/>
      <c r="D36" s="39"/>
      <c r="E36" s="40" t="n">
        <f aca="false">MOD(VALUE(TEXT(D36,"00"":""00"))-VALUE(TEXT(C36,"00"":""00"))-VALUE(TEXT(B36,"00"":""00")),1)</f>
        <v>0</v>
      </c>
      <c r="F36" s="41"/>
      <c r="G36" s="41"/>
      <c r="H36" s="41"/>
      <c r="I36" s="41"/>
      <c r="J36" s="41"/>
    </row>
    <row r="37" customFormat="false" ht="12.8" hidden="false" customHeight="false" outlineLevel="0" collapsed="false">
      <c r="A37" s="38" t="n">
        <f aca="false">A36+1</f>
        <v>19</v>
      </c>
      <c r="B37" s="39"/>
      <c r="C37" s="39"/>
      <c r="D37" s="39"/>
      <c r="E37" s="40" t="n">
        <f aca="false">MOD(VALUE(TEXT(D37,"00"":""00"))-VALUE(TEXT(C37,"00"":""00"))-VALUE(TEXT(B37,"00"":""00")),1)</f>
        <v>0</v>
      </c>
      <c r="F37" s="41"/>
      <c r="G37" s="41"/>
      <c r="H37" s="41"/>
      <c r="I37" s="41"/>
      <c r="J37" s="41"/>
    </row>
    <row r="38" customFormat="false" ht="12.8" hidden="false" customHeight="false" outlineLevel="0" collapsed="false">
      <c r="A38" s="38" t="n">
        <f aca="false">A37+1</f>
        <v>20</v>
      </c>
      <c r="B38" s="39"/>
      <c r="C38" s="39"/>
      <c r="D38" s="39"/>
      <c r="E38" s="40" t="n">
        <f aca="false">MOD(VALUE(TEXT(D38,"00"":""00"))-VALUE(TEXT(C38,"00"":""00"))-VALUE(TEXT(B38,"00"":""00")),1)</f>
        <v>0</v>
      </c>
      <c r="F38" s="41"/>
      <c r="G38" s="41"/>
      <c r="H38" s="41"/>
      <c r="I38" s="41"/>
      <c r="J38" s="41"/>
    </row>
    <row r="39" customFormat="false" ht="12.8" hidden="false" customHeight="false" outlineLevel="0" collapsed="false">
      <c r="A39" s="38" t="n">
        <f aca="false">A38+1</f>
        <v>21</v>
      </c>
      <c r="B39" s="39"/>
      <c r="C39" s="39"/>
      <c r="D39" s="39"/>
      <c r="E39" s="40" t="n">
        <f aca="false">MOD(VALUE(TEXT(D39,"00"":""00"))-VALUE(TEXT(C39,"00"":""00"))-VALUE(TEXT(B39,"00"":""00")),1)</f>
        <v>0</v>
      </c>
      <c r="F39" s="41"/>
      <c r="G39" s="41"/>
      <c r="H39" s="41"/>
      <c r="I39" s="41"/>
      <c r="J39" s="41"/>
    </row>
    <row r="40" customFormat="false" ht="12.8" hidden="false" customHeight="false" outlineLevel="0" collapsed="false">
      <c r="A40" s="38" t="n">
        <f aca="false">A39+1</f>
        <v>22</v>
      </c>
      <c r="B40" s="39"/>
      <c r="C40" s="39"/>
      <c r="D40" s="39"/>
      <c r="E40" s="40" t="n">
        <f aca="false">MOD(VALUE(TEXT(D40,"00"":""00"))-VALUE(TEXT(C40,"00"":""00"))-VALUE(TEXT(B40,"00"":""00")),1)</f>
        <v>0</v>
      </c>
      <c r="F40" s="41"/>
      <c r="G40" s="41"/>
      <c r="H40" s="41"/>
      <c r="I40" s="41"/>
      <c r="J40" s="41"/>
    </row>
    <row r="41" customFormat="false" ht="12.8" hidden="false" customHeight="false" outlineLevel="0" collapsed="false">
      <c r="A41" s="38" t="n">
        <f aca="false">A40+1</f>
        <v>23</v>
      </c>
      <c r="B41" s="39" t="n">
        <v>1000</v>
      </c>
      <c r="C41" s="39" t="n">
        <v>30</v>
      </c>
      <c r="D41" s="39" t="n">
        <v>1800</v>
      </c>
      <c r="E41" s="40" t="n">
        <f aca="false">MOD(VALUE(TEXT(D41,"00"":""00"))-VALUE(TEXT(C41,"00"":""00"))-VALUE(TEXT(B41,"00"":""00")),1)</f>
        <v>0.3125</v>
      </c>
      <c r="F41" s="41" t="s">
        <v>40</v>
      </c>
      <c r="G41" s="41"/>
      <c r="H41" s="41"/>
      <c r="I41" s="41"/>
      <c r="J41" s="41"/>
    </row>
    <row r="42" customFormat="false" ht="12.8" hidden="false" customHeight="false" outlineLevel="0" collapsed="false">
      <c r="A42" s="38" t="n">
        <f aca="false">A41+1</f>
        <v>24</v>
      </c>
      <c r="B42" s="39"/>
      <c r="C42" s="39"/>
      <c r="D42" s="39"/>
      <c r="E42" s="40" t="n">
        <f aca="false">MOD(VALUE(TEXT(D42,"00"":""00"))-VALUE(TEXT(C42,"00"":""00"))-VALUE(TEXT(B42,"00"":""00")),1)</f>
        <v>0</v>
      </c>
      <c r="F42" s="41"/>
      <c r="G42" s="41"/>
      <c r="H42" s="41"/>
      <c r="I42" s="41"/>
      <c r="J42" s="41"/>
    </row>
    <row r="43" customFormat="false" ht="12.8" hidden="false" customHeight="false" outlineLevel="0" collapsed="false">
      <c r="A43" s="38" t="n">
        <f aca="false">A42+1</f>
        <v>25</v>
      </c>
      <c r="B43" s="39"/>
      <c r="C43" s="39"/>
      <c r="D43" s="39"/>
      <c r="E43" s="40" t="n">
        <f aca="false">MOD(VALUE(TEXT(D43,"00"":""00"))-VALUE(TEXT(C43,"00"":""00"))-VALUE(TEXT(B43,"00"":""00")),1)</f>
        <v>0</v>
      </c>
      <c r="F43" s="41"/>
      <c r="G43" s="41"/>
      <c r="H43" s="41"/>
      <c r="I43" s="41"/>
      <c r="J43" s="41"/>
    </row>
    <row r="44" customFormat="false" ht="12.8" hidden="false" customHeight="false" outlineLevel="0" collapsed="false">
      <c r="A44" s="38" t="n">
        <f aca="false">A43+1</f>
        <v>26</v>
      </c>
      <c r="B44" s="39"/>
      <c r="C44" s="39"/>
      <c r="D44" s="39"/>
      <c r="E44" s="40" t="n">
        <f aca="false">MOD(VALUE(TEXT(D44,"00"":""00"))-VALUE(TEXT(C44,"00"":""00"))-VALUE(TEXT(B44,"00"":""00")),1)</f>
        <v>0</v>
      </c>
      <c r="F44" s="41"/>
      <c r="G44" s="41"/>
      <c r="H44" s="41"/>
      <c r="I44" s="41"/>
      <c r="J44" s="41"/>
    </row>
    <row r="45" customFormat="false" ht="12.8" hidden="false" customHeight="false" outlineLevel="0" collapsed="false">
      <c r="A45" s="38" t="n">
        <f aca="false">A44+1</f>
        <v>27</v>
      </c>
      <c r="B45" s="39"/>
      <c r="C45" s="39"/>
      <c r="D45" s="39"/>
      <c r="E45" s="40" t="n">
        <f aca="false">MOD(VALUE(TEXT(D45,"00"":""00"))-VALUE(TEXT(C45,"00"":""00"))-VALUE(TEXT(B45,"00"":""00")),1)</f>
        <v>0</v>
      </c>
      <c r="F45" s="41"/>
      <c r="G45" s="41"/>
      <c r="H45" s="41"/>
      <c r="I45" s="41"/>
      <c r="J45" s="41"/>
    </row>
    <row r="46" customFormat="false" ht="12.8" hidden="false" customHeight="false" outlineLevel="0" collapsed="false">
      <c r="A46" s="38" t="n">
        <f aca="false">A45+1</f>
        <v>28</v>
      </c>
      <c r="B46" s="39"/>
      <c r="C46" s="39"/>
      <c r="D46" s="39"/>
      <c r="E46" s="40" t="n">
        <f aca="false">MOD(VALUE(TEXT(D46,"00"":""00"))-VALUE(TEXT(C46,"00"":""00"))-VALUE(TEXT(B46,"00"":""00")),1)</f>
        <v>0</v>
      </c>
      <c r="F46" s="41"/>
      <c r="G46" s="41"/>
      <c r="H46" s="41"/>
      <c r="I46" s="41"/>
      <c r="J46" s="41"/>
    </row>
    <row r="47" customFormat="false" ht="12.75" hidden="false" customHeight="false" outlineLevel="0" collapsed="false">
      <c r="A47" s="38" t="n">
        <f aca="false">A46+1</f>
        <v>29</v>
      </c>
      <c r="B47" s="39"/>
      <c r="C47" s="39"/>
      <c r="D47" s="39"/>
      <c r="E47" s="40" t="n">
        <f aca="false">MOD(VALUE(TEXT(D47,"00"":""00"))-VALUE(TEXT(C47,"00"":""00"))-VALUE(TEXT(B47,"00"":""00")),1)</f>
        <v>0</v>
      </c>
      <c r="F47" s="41"/>
      <c r="G47" s="41"/>
      <c r="H47" s="41"/>
      <c r="I47" s="41"/>
      <c r="J47" s="41"/>
    </row>
    <row r="48" customFormat="false" ht="12.8" hidden="false" customHeight="false" outlineLevel="0" collapsed="false">
      <c r="A48" s="38" t="n">
        <f aca="false">A47+1</f>
        <v>30</v>
      </c>
      <c r="B48" s="39" t="n">
        <v>1000</v>
      </c>
      <c r="C48" s="39" t="n">
        <v>30</v>
      </c>
      <c r="D48" s="39" t="n">
        <v>1800</v>
      </c>
      <c r="E48" s="40" t="n">
        <f aca="false">MOD(VALUE(TEXT(D48,"00"":""00"))-VALUE(TEXT(C48,"00"":""00"))-VALUE(TEXT(B48,"00"":""00")),1)</f>
        <v>0.3125</v>
      </c>
      <c r="F48" s="41" t="s">
        <v>40</v>
      </c>
      <c r="G48" s="41"/>
      <c r="H48" s="41"/>
      <c r="I48" s="41"/>
      <c r="J48" s="41"/>
    </row>
    <row r="49" customFormat="false" ht="12.75" hidden="false" customHeight="false" outlineLevel="0" collapsed="false">
      <c r="A49" s="38" t="n">
        <f aca="false">A48+1</f>
        <v>31</v>
      </c>
      <c r="B49" s="39"/>
      <c r="C49" s="39"/>
      <c r="D49" s="39"/>
      <c r="E49" s="40" t="n">
        <f aca="false">MOD(VALUE(TEXT(D49,"00"":""00"))-VALUE(TEXT(C49,"00"":""00"))-VALUE(TEXT(B49,"00"":""00")),1)</f>
        <v>0</v>
      </c>
      <c r="F49" s="41"/>
      <c r="G49" s="41"/>
      <c r="H49" s="41"/>
      <c r="I49" s="41"/>
      <c r="J49" s="41"/>
    </row>
    <row r="50" customFormat="false" ht="15.75" hidden="false" customHeight="false" outlineLevel="0" collapsed="false">
      <c r="B50" s="42"/>
      <c r="C50" s="42"/>
      <c r="D50" s="43" t="s">
        <v>41</v>
      </c>
      <c r="E50" s="44" t="n">
        <f aca="false">SUM(E19:E49)</f>
        <v>1.5625</v>
      </c>
      <c r="F50" s="45" t="n">
        <f aca="false">IF(EXACT(G9,"A"),F14,IF(EXACT(G9,"B"),F13,IF(EXACT(G9,"C"),F12)))</f>
        <v>48</v>
      </c>
      <c r="G50" s="46" t="s">
        <v>15</v>
      </c>
      <c r="H50" s="47" t="n">
        <f aca="false">IF(EXACT(G9,"A"),H14,IF(EXACT(G9,"B"),H13,IF(EXACT(G9,"C"),H12)))</f>
        <v>38.5520361990953</v>
      </c>
      <c r="I50" s="48" t="s">
        <v>42</v>
      </c>
      <c r="J50" s="49"/>
      <c r="K50" s="50" t="s">
        <v>43</v>
      </c>
    </row>
    <row r="51" customFormat="false" ht="13.5" hidden="false" customHeight="false" outlineLevel="0" collapsed="false">
      <c r="D51" s="51"/>
      <c r="E51" s="52"/>
      <c r="F51" s="53" t="s">
        <v>44</v>
      </c>
      <c r="G51" s="54"/>
      <c r="H51" s="54"/>
      <c r="I51" s="54"/>
      <c r="J51" s="55"/>
    </row>
    <row r="52" customFormat="false" ht="12.75" hidden="false" customHeight="false" outlineLevel="0" collapsed="false">
      <c r="A52" s="56" t="s">
        <v>45</v>
      </c>
    </row>
    <row r="53" customFormat="false" ht="12.75" hidden="false" customHeight="false" outlineLevel="0" collapsed="false">
      <c r="A53" s="57" t="n">
        <v>0.333333333333333</v>
      </c>
      <c r="B53" s="58" t="s">
        <v>46</v>
      </c>
      <c r="C53" s="59"/>
      <c r="D53" s="59"/>
      <c r="E53" s="60"/>
    </row>
    <row r="54" customFormat="false" ht="12.75" hidden="false" customHeight="false" outlineLevel="0" collapsed="false">
      <c r="A54" s="57" t="n">
        <v>0.520833333333333</v>
      </c>
      <c r="B54" s="58" t="s">
        <v>47</v>
      </c>
      <c r="C54" s="59"/>
      <c r="D54" s="59"/>
      <c r="E54" s="60"/>
    </row>
    <row r="55" customFormat="false" ht="12.75" hidden="false" customHeight="false" outlineLevel="0" collapsed="false">
      <c r="A55" s="61" t="s">
        <v>48</v>
      </c>
      <c r="B55" s="58" t="s">
        <v>49</v>
      </c>
      <c r="C55" s="59"/>
      <c r="D55" s="59"/>
      <c r="E55" s="60"/>
    </row>
    <row r="58" customFormat="false" ht="26.1" hidden="false" customHeight="true" outlineLevel="0" collapsed="false">
      <c r="F58" s="54"/>
      <c r="G58" s="54"/>
      <c r="H58" s="54"/>
      <c r="I58" s="54"/>
      <c r="J58" s="54"/>
    </row>
    <row r="59" customFormat="false" ht="12.75" hidden="false" customHeight="false" outlineLevel="0" collapsed="false">
      <c r="A59" s="62" t="s">
        <v>50</v>
      </c>
      <c r="B59" s="62"/>
      <c r="C59" s="62"/>
      <c r="D59" s="62"/>
      <c r="F59" s="21" t="s">
        <v>51</v>
      </c>
      <c r="G59" s="21"/>
      <c r="H59" s="21"/>
    </row>
  </sheetData>
  <mergeCells count="37">
    <mergeCell ref="C4:H4"/>
    <mergeCell ref="C12:D12"/>
    <mergeCell ref="C13:D13"/>
    <mergeCell ref="C14:D14"/>
    <mergeCell ref="F16:J16"/>
    <mergeCell ref="F17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  <mergeCell ref="F49:J49"/>
  </mergeCells>
  <printOptions headings="false" gridLines="false" gridLinesSet="true" horizontalCentered="false" verticalCentered="false"/>
  <pageMargins left="1.02361111111111" right="0.7875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K12" activeCellId="0" sqref="K12"/>
    </sheetView>
  </sheetViews>
  <sheetFormatPr defaultRowHeight="12.75" zeroHeight="false" outlineLevelRow="0" outlineLevelCol="0"/>
  <cols>
    <col collapsed="false" customWidth="true" hidden="false" outlineLevel="0" max="1" min="1" style="1" width="7.29"/>
    <col collapsed="false" customWidth="true" hidden="false" outlineLevel="0" max="5" min="2" style="1" width="10.85"/>
    <col collapsed="false" customWidth="true" hidden="false" outlineLevel="0" max="6" min="6" style="1" width="8.14"/>
    <col collapsed="false" customWidth="true" hidden="false" outlineLevel="0" max="7" min="7" style="1" width="18.13"/>
    <col collapsed="false" customWidth="true" hidden="false" outlineLevel="0" max="1025" min="8" style="1" width="10.85"/>
  </cols>
  <sheetData>
    <row r="1" customFormat="false" ht="18" hidden="false" customHeight="false" outlineLevel="0" collapsed="false">
      <c r="B1" s="63" t="s">
        <v>0</v>
      </c>
    </row>
    <row r="3" s="4" customFormat="true" ht="15" hidden="false" customHeight="false" outlineLevel="0" collapsed="false">
      <c r="B3" s="64" t="s">
        <v>2</v>
      </c>
      <c r="C3" s="5"/>
      <c r="D3" s="65"/>
      <c r="E3" s="65"/>
      <c r="F3" s="66"/>
      <c r="H3" s="67" t="s">
        <v>52</v>
      </c>
      <c r="I3" s="68"/>
    </row>
    <row r="4" s="4" customFormat="true" ht="15" hidden="false" customHeight="false" outlineLevel="0" collapsed="false">
      <c r="B4" s="64" t="s">
        <v>53</v>
      </c>
      <c r="F4" s="5"/>
      <c r="G4" s="69" t="s">
        <v>6</v>
      </c>
      <c r="H4" s="67" t="s">
        <v>54</v>
      </c>
      <c r="I4" s="68"/>
    </row>
    <row r="5" customFormat="false" ht="15" hidden="false" customHeight="false" outlineLevel="0" collapsed="false">
      <c r="B5" s="70" t="s">
        <v>7</v>
      </c>
      <c r="C5" s="71"/>
      <c r="D5" s="71"/>
      <c r="F5" s="72"/>
      <c r="G5" s="69" t="s">
        <v>55</v>
      </c>
    </row>
    <row r="6" customFormat="false" ht="15" hidden="false" customHeight="false" outlineLevel="0" collapsed="false">
      <c r="B6" s="70"/>
      <c r="C6" s="71"/>
      <c r="D6" s="71"/>
      <c r="F6" s="73"/>
      <c r="G6" s="69"/>
    </row>
    <row r="7" customFormat="false" ht="15" hidden="false" customHeight="false" outlineLevel="0" collapsed="false">
      <c r="B7" s="70" t="s">
        <v>56</v>
      </c>
      <c r="C7" s="71"/>
      <c r="D7" s="71" t="s">
        <v>57</v>
      </c>
      <c r="F7" s="38"/>
      <c r="G7" s="69" t="s">
        <v>17</v>
      </c>
    </row>
    <row r="8" customFormat="false" ht="15" hidden="false" customHeight="false" outlineLevel="0" collapsed="false">
      <c r="B8" s="70"/>
      <c r="C8" s="71"/>
      <c r="D8" s="71"/>
      <c r="F8" s="74"/>
      <c r="G8" s="69" t="s">
        <v>58</v>
      </c>
    </row>
    <row r="9" customFormat="false" ht="15" hidden="false" customHeight="false" outlineLevel="0" collapsed="false">
      <c r="B9" s="70"/>
      <c r="C9" s="71"/>
      <c r="D9" s="71"/>
      <c r="F9" s="74"/>
      <c r="G9" s="69" t="s">
        <v>59</v>
      </c>
    </row>
    <row r="10" customFormat="false" ht="12.75" hidden="false" customHeight="false" outlineLevel="0" collapsed="false">
      <c r="B10" s="71" t="s">
        <v>60</v>
      </c>
      <c r="C10" s="71"/>
      <c r="D10" s="71"/>
    </row>
    <row r="12" customFormat="false" ht="12.75" hidden="false" customHeight="false" outlineLevel="0" collapsed="false">
      <c r="A12" s="31" t="s">
        <v>22</v>
      </c>
      <c r="B12" s="31" t="s">
        <v>23</v>
      </c>
      <c r="C12" s="31" t="s">
        <v>24</v>
      </c>
      <c r="D12" s="31" t="s">
        <v>25</v>
      </c>
      <c r="E12" s="31" t="s">
        <v>26</v>
      </c>
      <c r="F12" s="36"/>
      <c r="G12" s="31" t="s">
        <v>27</v>
      </c>
      <c r="H12" s="36"/>
    </row>
    <row r="13" customFormat="false" ht="12.75" hidden="false" customHeight="false" outlineLevel="0" collapsed="false">
      <c r="A13" s="33" t="s">
        <v>28</v>
      </c>
      <c r="B13" s="34" t="s">
        <v>29</v>
      </c>
      <c r="C13" s="34" t="s">
        <v>30</v>
      </c>
      <c r="D13" s="34" t="s">
        <v>31</v>
      </c>
      <c r="E13" s="34" t="s">
        <v>32</v>
      </c>
      <c r="F13" s="75"/>
      <c r="G13" s="76" t="s">
        <v>33</v>
      </c>
      <c r="H13" s="76"/>
    </row>
    <row r="14" customFormat="false" ht="12.75" hidden="false" customHeight="false" outlineLevel="0" collapsed="false">
      <c r="A14" s="36"/>
      <c r="B14" s="37" t="s">
        <v>34</v>
      </c>
      <c r="C14" s="37" t="s">
        <v>35</v>
      </c>
      <c r="D14" s="37" t="s">
        <v>34</v>
      </c>
      <c r="E14" s="37" t="s">
        <v>61</v>
      </c>
      <c r="F14" s="77"/>
      <c r="G14" s="76"/>
      <c r="H14" s="76"/>
    </row>
    <row r="15" customFormat="false" ht="12.75" hidden="false" customHeight="false" outlineLevel="0" collapsed="false">
      <c r="A15" s="38" t="n">
        <v>1</v>
      </c>
      <c r="B15" s="39"/>
      <c r="C15" s="39"/>
      <c r="D15" s="39"/>
      <c r="E15" s="40"/>
      <c r="F15" s="78"/>
      <c r="G15" s="79"/>
      <c r="H15" s="79"/>
    </row>
    <row r="16" customFormat="false" ht="12.75" hidden="false" customHeight="false" outlineLevel="0" collapsed="false">
      <c r="A16" s="38" t="n">
        <f aca="false">A15+1</f>
        <v>2</v>
      </c>
      <c r="B16" s="39"/>
      <c r="C16" s="39"/>
      <c r="D16" s="39"/>
      <c r="E16" s="40"/>
      <c r="F16" s="78"/>
      <c r="G16" s="79"/>
      <c r="H16" s="79"/>
    </row>
    <row r="17" customFormat="false" ht="12.75" hidden="false" customHeight="false" outlineLevel="0" collapsed="false">
      <c r="A17" s="38" t="n">
        <f aca="false">A16+1</f>
        <v>3</v>
      </c>
      <c r="B17" s="39"/>
      <c r="C17" s="39"/>
      <c r="D17" s="39"/>
      <c r="E17" s="40"/>
      <c r="F17" s="78"/>
      <c r="G17" s="79"/>
      <c r="H17" s="79"/>
    </row>
    <row r="18" customFormat="false" ht="12.75" hidden="false" customHeight="false" outlineLevel="0" collapsed="false">
      <c r="A18" s="38" t="n">
        <f aca="false">A17+1</f>
        <v>4</v>
      </c>
      <c r="B18" s="39"/>
      <c r="C18" s="39"/>
      <c r="D18" s="39"/>
      <c r="E18" s="40"/>
      <c r="F18" s="78"/>
      <c r="G18" s="79"/>
      <c r="H18" s="79"/>
    </row>
    <row r="19" customFormat="false" ht="12.75" hidden="false" customHeight="false" outlineLevel="0" collapsed="false">
      <c r="A19" s="38" t="n">
        <f aca="false">A18+1</f>
        <v>5</v>
      </c>
      <c r="B19" s="39"/>
      <c r="C19" s="39"/>
      <c r="D19" s="39"/>
      <c r="E19" s="40"/>
      <c r="F19" s="78"/>
      <c r="G19" s="79"/>
      <c r="H19" s="79"/>
    </row>
    <row r="20" customFormat="false" ht="12.75" hidden="false" customHeight="false" outlineLevel="0" collapsed="false">
      <c r="A20" s="38" t="n">
        <f aca="false">A19+1</f>
        <v>6</v>
      </c>
      <c r="B20" s="39"/>
      <c r="C20" s="39"/>
      <c r="D20" s="39"/>
      <c r="E20" s="40"/>
      <c r="F20" s="78"/>
      <c r="G20" s="79"/>
      <c r="H20" s="79"/>
    </row>
    <row r="21" customFormat="false" ht="12.75" hidden="false" customHeight="false" outlineLevel="0" collapsed="false">
      <c r="A21" s="38" t="n">
        <f aca="false">A20+1</f>
        <v>7</v>
      </c>
      <c r="B21" s="39"/>
      <c r="C21" s="39"/>
      <c r="D21" s="39"/>
      <c r="E21" s="40"/>
      <c r="F21" s="78"/>
      <c r="G21" s="79"/>
      <c r="H21" s="79"/>
    </row>
    <row r="22" customFormat="false" ht="12.75" hidden="false" customHeight="false" outlineLevel="0" collapsed="false">
      <c r="A22" s="38" t="n">
        <f aca="false">A21+1</f>
        <v>8</v>
      </c>
      <c r="B22" s="39"/>
      <c r="C22" s="39"/>
      <c r="D22" s="39"/>
      <c r="E22" s="40"/>
      <c r="F22" s="78"/>
      <c r="G22" s="79"/>
      <c r="H22" s="79"/>
    </row>
    <row r="23" customFormat="false" ht="12.75" hidden="false" customHeight="false" outlineLevel="0" collapsed="false">
      <c r="A23" s="38" t="n">
        <f aca="false">A22+1</f>
        <v>9</v>
      </c>
      <c r="B23" s="39"/>
      <c r="C23" s="39"/>
      <c r="D23" s="39"/>
      <c r="E23" s="40"/>
      <c r="F23" s="78"/>
      <c r="G23" s="79"/>
      <c r="H23" s="79"/>
    </row>
    <row r="24" customFormat="false" ht="12.75" hidden="false" customHeight="false" outlineLevel="0" collapsed="false">
      <c r="A24" s="38" t="n">
        <f aca="false">A23+1</f>
        <v>10</v>
      </c>
      <c r="B24" s="39"/>
      <c r="C24" s="39"/>
      <c r="D24" s="39"/>
      <c r="E24" s="40"/>
      <c r="F24" s="78"/>
      <c r="G24" s="79"/>
      <c r="H24" s="79"/>
    </row>
    <row r="25" customFormat="false" ht="12.75" hidden="false" customHeight="false" outlineLevel="0" collapsed="false">
      <c r="A25" s="38" t="n">
        <f aca="false">A24+1</f>
        <v>11</v>
      </c>
      <c r="B25" s="39"/>
      <c r="C25" s="39"/>
      <c r="D25" s="39"/>
      <c r="E25" s="40"/>
      <c r="F25" s="78"/>
      <c r="G25" s="79"/>
      <c r="H25" s="79"/>
    </row>
    <row r="26" customFormat="false" ht="12.75" hidden="false" customHeight="false" outlineLevel="0" collapsed="false">
      <c r="A26" s="38" t="n">
        <f aca="false">A25+1</f>
        <v>12</v>
      </c>
      <c r="B26" s="39"/>
      <c r="C26" s="39"/>
      <c r="D26" s="39"/>
      <c r="E26" s="40"/>
      <c r="F26" s="78"/>
      <c r="G26" s="79"/>
      <c r="H26" s="79"/>
    </row>
    <row r="27" customFormat="false" ht="12.75" hidden="false" customHeight="false" outlineLevel="0" collapsed="false">
      <c r="A27" s="38" t="n">
        <f aca="false">A26+1</f>
        <v>13</v>
      </c>
      <c r="B27" s="39"/>
      <c r="C27" s="39"/>
      <c r="D27" s="39"/>
      <c r="E27" s="40"/>
      <c r="F27" s="78"/>
      <c r="G27" s="79"/>
      <c r="H27" s="79"/>
    </row>
    <row r="28" customFormat="false" ht="12.75" hidden="false" customHeight="false" outlineLevel="0" collapsed="false">
      <c r="A28" s="38" t="n">
        <f aca="false">A27+1</f>
        <v>14</v>
      </c>
      <c r="B28" s="39"/>
      <c r="C28" s="39"/>
      <c r="D28" s="39"/>
      <c r="E28" s="40"/>
      <c r="F28" s="78"/>
      <c r="G28" s="79"/>
      <c r="H28" s="79"/>
    </row>
    <row r="29" customFormat="false" ht="12.75" hidden="false" customHeight="false" outlineLevel="0" collapsed="false">
      <c r="A29" s="38" t="n">
        <f aca="false">A28+1</f>
        <v>15</v>
      </c>
      <c r="B29" s="39"/>
      <c r="C29" s="39"/>
      <c r="D29" s="39"/>
      <c r="E29" s="40"/>
      <c r="F29" s="78"/>
      <c r="G29" s="79"/>
      <c r="H29" s="79"/>
    </row>
    <row r="30" customFormat="false" ht="12.75" hidden="false" customHeight="false" outlineLevel="0" collapsed="false">
      <c r="A30" s="38" t="n">
        <f aca="false">A29+1</f>
        <v>16</v>
      </c>
      <c r="B30" s="39"/>
      <c r="C30" s="39"/>
      <c r="D30" s="39"/>
      <c r="E30" s="40"/>
      <c r="F30" s="78"/>
      <c r="G30" s="79"/>
      <c r="H30" s="79"/>
    </row>
    <row r="31" customFormat="false" ht="12.75" hidden="false" customHeight="false" outlineLevel="0" collapsed="false">
      <c r="A31" s="38" t="n">
        <f aca="false">A30+1</f>
        <v>17</v>
      </c>
      <c r="B31" s="39"/>
      <c r="C31" s="39"/>
      <c r="D31" s="39"/>
      <c r="E31" s="40"/>
      <c r="F31" s="78"/>
      <c r="G31" s="79"/>
      <c r="H31" s="79"/>
    </row>
    <row r="32" customFormat="false" ht="12.75" hidden="false" customHeight="false" outlineLevel="0" collapsed="false">
      <c r="A32" s="38" t="n">
        <f aca="false">A31+1</f>
        <v>18</v>
      </c>
      <c r="B32" s="39"/>
      <c r="C32" s="39"/>
      <c r="D32" s="39"/>
      <c r="E32" s="40"/>
      <c r="F32" s="78"/>
      <c r="G32" s="79"/>
      <c r="H32" s="79"/>
    </row>
    <row r="33" customFormat="false" ht="12.75" hidden="false" customHeight="false" outlineLevel="0" collapsed="false">
      <c r="A33" s="38" t="n">
        <f aca="false">A32+1</f>
        <v>19</v>
      </c>
      <c r="B33" s="39"/>
      <c r="C33" s="39"/>
      <c r="D33" s="39"/>
      <c r="E33" s="40"/>
      <c r="F33" s="78"/>
      <c r="G33" s="79"/>
      <c r="H33" s="79"/>
    </row>
    <row r="34" customFormat="false" ht="12.75" hidden="false" customHeight="false" outlineLevel="0" collapsed="false">
      <c r="A34" s="38" t="n">
        <f aca="false">A33+1</f>
        <v>20</v>
      </c>
      <c r="B34" s="39"/>
      <c r="C34" s="39"/>
      <c r="D34" s="39"/>
      <c r="E34" s="40"/>
      <c r="F34" s="78"/>
      <c r="G34" s="79"/>
      <c r="H34" s="79"/>
    </row>
    <row r="35" customFormat="false" ht="12.75" hidden="false" customHeight="false" outlineLevel="0" collapsed="false">
      <c r="A35" s="38" t="n">
        <f aca="false">A34+1</f>
        <v>21</v>
      </c>
      <c r="B35" s="39"/>
      <c r="C35" s="39"/>
      <c r="D35" s="39"/>
      <c r="E35" s="40"/>
      <c r="F35" s="78"/>
      <c r="G35" s="79"/>
      <c r="H35" s="79"/>
    </row>
    <row r="36" customFormat="false" ht="12.75" hidden="false" customHeight="false" outlineLevel="0" collapsed="false">
      <c r="A36" s="38" t="n">
        <f aca="false">A35+1</f>
        <v>22</v>
      </c>
      <c r="B36" s="39"/>
      <c r="C36" s="39"/>
      <c r="D36" s="39"/>
      <c r="E36" s="40"/>
      <c r="F36" s="78"/>
      <c r="G36" s="79"/>
      <c r="H36" s="79"/>
    </row>
    <row r="37" customFormat="false" ht="12.75" hidden="false" customHeight="false" outlineLevel="0" collapsed="false">
      <c r="A37" s="38" t="n">
        <f aca="false">A36+1</f>
        <v>23</v>
      </c>
      <c r="B37" s="39"/>
      <c r="C37" s="39"/>
      <c r="D37" s="39"/>
      <c r="E37" s="40"/>
      <c r="F37" s="78"/>
      <c r="G37" s="79"/>
      <c r="H37" s="79"/>
    </row>
    <row r="38" customFormat="false" ht="12.75" hidden="false" customHeight="false" outlineLevel="0" collapsed="false">
      <c r="A38" s="38" t="n">
        <f aca="false">A37+1</f>
        <v>24</v>
      </c>
      <c r="B38" s="39"/>
      <c r="C38" s="39"/>
      <c r="D38" s="39"/>
      <c r="E38" s="40"/>
      <c r="F38" s="78"/>
      <c r="G38" s="79"/>
      <c r="H38" s="79"/>
    </row>
    <row r="39" customFormat="false" ht="12.75" hidden="false" customHeight="false" outlineLevel="0" collapsed="false">
      <c r="A39" s="38" t="n">
        <f aca="false">A38+1</f>
        <v>25</v>
      </c>
      <c r="B39" s="39"/>
      <c r="C39" s="39"/>
      <c r="D39" s="39"/>
      <c r="E39" s="40"/>
      <c r="F39" s="78"/>
      <c r="G39" s="79"/>
      <c r="H39" s="79"/>
    </row>
    <row r="40" customFormat="false" ht="12.75" hidden="false" customHeight="false" outlineLevel="0" collapsed="false">
      <c r="A40" s="38" t="n">
        <f aca="false">A39+1</f>
        <v>26</v>
      </c>
      <c r="B40" s="39"/>
      <c r="C40" s="39"/>
      <c r="D40" s="39"/>
      <c r="E40" s="40"/>
      <c r="F40" s="78"/>
      <c r="G40" s="79"/>
      <c r="H40" s="79"/>
    </row>
    <row r="41" customFormat="false" ht="12.75" hidden="false" customHeight="false" outlineLevel="0" collapsed="false">
      <c r="A41" s="38" t="n">
        <f aca="false">A40+1</f>
        <v>27</v>
      </c>
      <c r="B41" s="39"/>
      <c r="C41" s="39"/>
      <c r="D41" s="39"/>
      <c r="E41" s="40"/>
      <c r="F41" s="78"/>
      <c r="G41" s="79"/>
      <c r="H41" s="79"/>
    </row>
    <row r="42" customFormat="false" ht="12.75" hidden="false" customHeight="false" outlineLevel="0" collapsed="false">
      <c r="A42" s="38" t="n">
        <f aca="false">A41+1</f>
        <v>28</v>
      </c>
      <c r="B42" s="39"/>
      <c r="C42" s="39"/>
      <c r="D42" s="39"/>
      <c r="E42" s="40"/>
      <c r="F42" s="78"/>
      <c r="G42" s="79"/>
      <c r="H42" s="79"/>
    </row>
    <row r="43" customFormat="false" ht="12.75" hidden="false" customHeight="false" outlineLevel="0" collapsed="false">
      <c r="A43" s="38" t="n">
        <f aca="false">A42+1</f>
        <v>29</v>
      </c>
      <c r="B43" s="39"/>
      <c r="C43" s="39"/>
      <c r="D43" s="39"/>
      <c r="E43" s="40"/>
      <c r="F43" s="78"/>
      <c r="G43" s="79"/>
      <c r="H43" s="79"/>
    </row>
    <row r="44" customFormat="false" ht="12.75" hidden="false" customHeight="false" outlineLevel="0" collapsed="false">
      <c r="A44" s="38" t="n">
        <f aca="false">A43+1</f>
        <v>30</v>
      </c>
      <c r="B44" s="39"/>
      <c r="C44" s="39"/>
      <c r="D44" s="39"/>
      <c r="E44" s="40"/>
      <c r="F44" s="78"/>
      <c r="G44" s="79"/>
      <c r="H44" s="79"/>
    </row>
    <row r="45" customFormat="false" ht="12.75" hidden="false" customHeight="false" outlineLevel="0" collapsed="false">
      <c r="A45" s="38" t="n">
        <f aca="false">A44+1</f>
        <v>31</v>
      </c>
      <c r="B45" s="39"/>
      <c r="C45" s="39"/>
      <c r="D45" s="39"/>
      <c r="E45" s="40"/>
      <c r="F45" s="78"/>
      <c r="G45" s="79"/>
      <c r="H45" s="79"/>
    </row>
    <row r="46" customFormat="false" ht="15.75" hidden="false" customHeight="false" outlineLevel="0" collapsed="false">
      <c r="B46" s="42"/>
      <c r="C46" s="42"/>
      <c r="D46" s="43" t="s">
        <v>62</v>
      </c>
      <c r="E46" s="44"/>
      <c r="F46" s="80"/>
      <c r="G46" s="42"/>
      <c r="H46" s="42"/>
    </row>
    <row r="47" customFormat="false" ht="13.5" hidden="false" customHeight="false" outlineLevel="0" collapsed="false">
      <c r="D47" s="51"/>
      <c r="E47" s="52"/>
    </row>
    <row r="49" customFormat="false" ht="12.75" hidden="false" customHeight="false" outlineLevel="0" collapsed="false">
      <c r="A49" s="1" t="s">
        <v>63</v>
      </c>
      <c r="D49" s="1" t="s">
        <v>64</v>
      </c>
    </row>
    <row r="50" customFormat="false" ht="12.75" hidden="false" customHeight="false" outlineLevel="0" collapsed="false">
      <c r="A50" s="1" t="s">
        <v>65</v>
      </c>
      <c r="D50" s="1" t="s">
        <v>66</v>
      </c>
    </row>
    <row r="51" customFormat="false" ht="12.75" hidden="false" customHeight="false" outlineLevel="0" collapsed="false">
      <c r="A51" s="1" t="s">
        <v>67</v>
      </c>
      <c r="D51" s="1" t="s">
        <v>68</v>
      </c>
    </row>
    <row r="57" customFormat="false" ht="12.75" hidden="false" customHeight="false" outlineLevel="0" collapsed="false">
      <c r="A57" s="1" t="s">
        <v>50</v>
      </c>
      <c r="F57" s="1" t="s">
        <v>69</v>
      </c>
    </row>
  </sheetData>
  <mergeCells count="32"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7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9.71"/>
    <col collapsed="false" customWidth="true" hidden="false" outlineLevel="0" max="4" min="4" style="0" width="6.01"/>
    <col collapsed="false" customWidth="true" hidden="false" outlineLevel="0" max="5" min="5" style="0" width="4.14"/>
    <col collapsed="false" customWidth="true" hidden="false" outlineLevel="0" max="6" min="6" style="0" width="7"/>
    <col collapsed="false" customWidth="true" hidden="false" outlineLevel="0" max="7" min="7" style="0" width="2.85"/>
    <col collapsed="false" customWidth="true" hidden="false" outlineLevel="0" max="11" min="8" style="0" width="10.66"/>
    <col collapsed="false" customWidth="true" hidden="false" outlineLevel="0" max="12" min="12" style="0" width="10.13"/>
    <col collapsed="false" customWidth="true" hidden="false" outlineLevel="0" max="13" min="13" style="0" width="6.15"/>
    <col collapsed="false" customWidth="true" hidden="false" outlineLevel="0" max="14" min="14" style="0" width="4.43"/>
    <col collapsed="false" customWidth="true" hidden="false" outlineLevel="0" max="15" min="15" style="0" width="6.15"/>
    <col collapsed="false" customWidth="true" hidden="false" outlineLevel="0" max="16" min="16" style="0" width="5.7"/>
    <col collapsed="false" customWidth="true" hidden="false" outlineLevel="0" max="17" min="17" style="0" width="7.29"/>
    <col collapsed="false" customWidth="true" hidden="false" outlineLevel="0" max="19" min="18" style="0" width="10.66"/>
    <col collapsed="false" customWidth="true" hidden="false" outlineLevel="0" max="20" min="20" style="0" width="9.13"/>
    <col collapsed="false" customWidth="true" hidden="false" outlineLevel="0" max="21" min="21" style="0" width="9.42"/>
    <col collapsed="false" customWidth="true" hidden="false" outlineLevel="0" max="22" min="22" style="0" width="5.28"/>
    <col collapsed="false" customWidth="true" hidden="false" outlineLevel="0" max="23" min="23" style="0" width="5.01"/>
    <col collapsed="false" customWidth="true" hidden="false" outlineLevel="0" max="24" min="24" style="0" width="6.28"/>
    <col collapsed="false" customWidth="true" hidden="false" outlineLevel="0" max="25" min="25" style="0" width="6.01"/>
    <col collapsed="false" customWidth="true" hidden="false" outlineLevel="0" max="1025" min="26" style="0" width="10.66"/>
  </cols>
  <sheetData>
    <row r="1" customFormat="false" ht="12.75" hidden="false" customHeight="false" outlineLevel="0" collapsed="false">
      <c r="B1" s="81"/>
      <c r="D1" s="81"/>
      <c r="K1" s="81"/>
      <c r="L1" s="82"/>
      <c r="M1" s="81"/>
      <c r="S1" s="81"/>
      <c r="T1" s="83"/>
      <c r="U1" s="81"/>
    </row>
    <row r="2" customFormat="false" ht="27" hidden="false" customHeight="false" outlineLevel="0" collapsed="false">
      <c r="B2" s="84" t="s">
        <v>70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customFormat="false" ht="27" hidden="false" customHeight="false" outlineLevel="0" collapsed="false">
      <c r="A3" s="85"/>
      <c r="B3" s="86" t="s">
        <v>71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customFormat="false" ht="23.25" hidden="false" customHeight="false" outlineLevel="0" collapsed="false">
      <c r="A4" s="87"/>
      <c r="B4" s="88"/>
      <c r="C4" s="87"/>
      <c r="D4" s="88"/>
      <c r="E4" s="87"/>
      <c r="F4" s="87"/>
      <c r="G4" s="87"/>
      <c r="H4" s="87"/>
      <c r="I4" s="87"/>
      <c r="J4" s="87"/>
      <c r="K4" s="88"/>
      <c r="L4" s="89"/>
      <c r="M4" s="88"/>
      <c r="N4" s="87"/>
      <c r="O4" s="87"/>
      <c r="P4" s="87"/>
      <c r="Q4" s="87"/>
      <c r="R4" s="87"/>
      <c r="S4" s="88"/>
      <c r="T4" s="90"/>
      <c r="U4" s="88"/>
      <c r="V4" s="87"/>
      <c r="W4" s="87"/>
      <c r="X4" s="87"/>
      <c r="Y4" s="87"/>
    </row>
    <row r="5" customFormat="false" ht="18" hidden="false" customHeight="false" outlineLevel="0" collapsed="false">
      <c r="A5" s="91"/>
      <c r="B5" s="92" t="s">
        <v>72</v>
      </c>
      <c r="C5" s="92"/>
      <c r="D5" s="92"/>
      <c r="E5" s="92"/>
      <c r="F5" s="92"/>
      <c r="G5" s="92"/>
      <c r="H5" s="92"/>
      <c r="I5" s="93"/>
      <c r="J5" s="91"/>
      <c r="K5" s="92" t="s">
        <v>73</v>
      </c>
      <c r="L5" s="92"/>
      <c r="M5" s="92"/>
      <c r="N5" s="92"/>
      <c r="O5" s="92"/>
      <c r="P5" s="92"/>
      <c r="Q5" s="92"/>
      <c r="R5" s="93"/>
      <c r="S5" s="92" t="s">
        <v>74</v>
      </c>
      <c r="T5" s="92"/>
      <c r="U5" s="92"/>
      <c r="V5" s="92"/>
      <c r="W5" s="92"/>
      <c r="X5" s="92"/>
      <c r="Y5" s="92"/>
    </row>
    <row r="6" customFormat="false" ht="90" hidden="false" customHeight="true" outlineLevel="0" collapsed="false">
      <c r="A6" s="94"/>
      <c r="B6" s="95" t="s">
        <v>75</v>
      </c>
      <c r="C6" s="96" t="s">
        <v>76</v>
      </c>
      <c r="D6" s="97" t="s">
        <v>77</v>
      </c>
      <c r="E6" s="97"/>
      <c r="F6" s="97"/>
      <c r="G6" s="97"/>
      <c r="H6" s="97"/>
      <c r="I6" s="98"/>
      <c r="J6" s="94"/>
      <c r="K6" s="95" t="s">
        <v>78</v>
      </c>
      <c r="L6" s="96" t="s">
        <v>76</v>
      </c>
      <c r="M6" s="99" t="s">
        <v>77</v>
      </c>
      <c r="N6" s="99"/>
      <c r="O6" s="99"/>
      <c r="P6" s="99"/>
      <c r="Q6" s="99"/>
      <c r="R6" s="98"/>
      <c r="S6" s="100" t="s">
        <v>78</v>
      </c>
      <c r="T6" s="101" t="s">
        <v>76</v>
      </c>
      <c r="U6" s="99" t="s">
        <v>77</v>
      </c>
      <c r="V6" s="99"/>
      <c r="W6" s="99"/>
      <c r="X6" s="99"/>
      <c r="Y6" s="99"/>
    </row>
    <row r="7" s="113" customFormat="true" ht="14.25" hidden="false" customHeight="false" outlineLevel="0" collapsed="false">
      <c r="A7" s="102"/>
      <c r="B7" s="103"/>
      <c r="C7" s="104"/>
      <c r="D7" s="105"/>
      <c r="E7" s="106"/>
      <c r="F7" s="107" t="s">
        <v>14</v>
      </c>
      <c r="G7" s="108" t="s">
        <v>15</v>
      </c>
      <c r="H7" s="109" t="s">
        <v>16</v>
      </c>
      <c r="I7" s="102"/>
      <c r="J7" s="102"/>
      <c r="K7" s="103"/>
      <c r="L7" s="104"/>
      <c r="M7" s="105"/>
      <c r="N7" s="106"/>
      <c r="O7" s="107" t="s">
        <v>14</v>
      </c>
      <c r="P7" s="108" t="s">
        <v>15</v>
      </c>
      <c r="Q7" s="109" t="s">
        <v>16</v>
      </c>
      <c r="R7" s="110"/>
      <c r="S7" s="111"/>
      <c r="T7" s="112"/>
      <c r="U7" s="105"/>
      <c r="V7" s="106"/>
      <c r="W7" s="107" t="s">
        <v>14</v>
      </c>
      <c r="X7" s="108" t="s">
        <v>15</v>
      </c>
      <c r="Y7" s="109" t="s">
        <v>16</v>
      </c>
    </row>
    <row r="8" s="113" customFormat="true" ht="15" hidden="false" customHeight="false" outlineLevel="0" collapsed="false">
      <c r="B8" s="114" t="n">
        <v>1</v>
      </c>
      <c r="C8" s="115" t="n">
        <v>43</v>
      </c>
      <c r="D8" s="116" t="n">
        <f aca="false">C8/$C$21</f>
        <v>4.86425339366516</v>
      </c>
      <c r="E8" s="117" t="s">
        <v>8</v>
      </c>
      <c r="F8" s="118" t="n">
        <f aca="false">ROUND(D8-0.5,0)</f>
        <v>4</v>
      </c>
      <c r="G8" s="119" t="s">
        <v>15</v>
      </c>
      <c r="H8" s="120" t="n">
        <f aca="false">(D8-F8)*60</f>
        <v>51.8552036199095</v>
      </c>
      <c r="I8" s="121"/>
      <c r="K8" s="114" t="n">
        <v>1</v>
      </c>
      <c r="L8" s="115" t="n">
        <v>50</v>
      </c>
      <c r="M8" s="116" t="n">
        <f aca="false">L8/$C$21</f>
        <v>5.65610859728507</v>
      </c>
      <c r="N8" s="117" t="s">
        <v>8</v>
      </c>
      <c r="O8" s="118" t="n">
        <f aca="false">ROUND(M8-0.5,0)</f>
        <v>5</v>
      </c>
      <c r="P8" s="119" t="s">
        <v>15</v>
      </c>
      <c r="Q8" s="120" t="n">
        <f aca="false">(M8-O8)*60</f>
        <v>39.3665158371041</v>
      </c>
      <c r="S8" s="114" t="n">
        <v>1</v>
      </c>
      <c r="T8" s="115" t="n">
        <v>68</v>
      </c>
      <c r="U8" s="116" t="n">
        <f aca="false">T8/$C$21</f>
        <v>7.69230769230769</v>
      </c>
      <c r="V8" s="117" t="s">
        <v>8</v>
      </c>
      <c r="W8" s="118" t="n">
        <f aca="false">ROUND(U8-0.5,0)</f>
        <v>7</v>
      </c>
      <c r="X8" s="119" t="s">
        <v>15</v>
      </c>
      <c r="Y8" s="120" t="n">
        <f aca="false">(U8-W8)*60</f>
        <v>41.5384615384616</v>
      </c>
    </row>
    <row r="9" s="113" customFormat="true" ht="15" hidden="false" customHeight="false" outlineLevel="0" collapsed="false">
      <c r="B9" s="114" t="n">
        <v>2</v>
      </c>
      <c r="C9" s="115" t="n">
        <f aca="false">C8*B9</f>
        <v>86</v>
      </c>
      <c r="D9" s="116" t="n">
        <f aca="false">C9/$C$21</f>
        <v>9.72850678733032</v>
      </c>
      <c r="E9" s="117" t="s">
        <v>8</v>
      </c>
      <c r="F9" s="118" t="n">
        <f aca="false">ROUND(D9-0.5,0)</f>
        <v>9</v>
      </c>
      <c r="G9" s="119" t="s">
        <v>15</v>
      </c>
      <c r="H9" s="120" t="n">
        <f aca="false">(D9-F9)*60</f>
        <v>43.7104072398191</v>
      </c>
      <c r="I9" s="102"/>
      <c r="K9" s="114" t="n">
        <v>2</v>
      </c>
      <c r="L9" s="115" t="n">
        <f aca="false">L8*B9</f>
        <v>100</v>
      </c>
      <c r="M9" s="116" t="n">
        <f aca="false">L9/$C$21</f>
        <v>11.3122171945701</v>
      </c>
      <c r="N9" s="117" t="s">
        <v>8</v>
      </c>
      <c r="O9" s="118" t="n">
        <f aca="false">ROUND(M9-0.5,0)</f>
        <v>11</v>
      </c>
      <c r="P9" s="119" t="s">
        <v>15</v>
      </c>
      <c r="Q9" s="120" t="n">
        <f aca="false">(M9-O9)*60</f>
        <v>18.7330316742082</v>
      </c>
      <c r="S9" s="114" t="n">
        <v>2</v>
      </c>
      <c r="T9" s="115" t="n">
        <f aca="false">T8*B9</f>
        <v>136</v>
      </c>
      <c r="U9" s="116" t="n">
        <f aca="false">T9/$C$21</f>
        <v>15.3846153846154</v>
      </c>
      <c r="V9" s="117" t="s">
        <v>8</v>
      </c>
      <c r="W9" s="118" t="n">
        <f aca="false">ROUND(U9-0.5,0)</f>
        <v>15</v>
      </c>
      <c r="X9" s="119" t="s">
        <v>15</v>
      </c>
      <c r="Y9" s="120" t="n">
        <f aca="false">(U9-W9)*60</f>
        <v>23.0769230769231</v>
      </c>
    </row>
    <row r="10" s="113" customFormat="true" ht="15" hidden="false" customHeight="false" outlineLevel="0" collapsed="false">
      <c r="B10" s="114" t="n">
        <v>3</v>
      </c>
      <c r="C10" s="115" t="n">
        <f aca="false">C8*B10</f>
        <v>129</v>
      </c>
      <c r="D10" s="116" t="n">
        <f aca="false">C10/$C$21</f>
        <v>14.5927601809955</v>
      </c>
      <c r="E10" s="117" t="s">
        <v>8</v>
      </c>
      <c r="F10" s="118" t="n">
        <f aca="false">ROUND(D10-0.5,0)</f>
        <v>14</v>
      </c>
      <c r="G10" s="119" t="s">
        <v>15</v>
      </c>
      <c r="H10" s="120" t="n">
        <f aca="false">(D10-F10)*60</f>
        <v>35.5656108597285</v>
      </c>
      <c r="I10" s="102"/>
      <c r="K10" s="114" t="n">
        <v>3</v>
      </c>
      <c r="L10" s="115" t="n">
        <f aca="false">L8*B10</f>
        <v>150</v>
      </c>
      <c r="M10" s="116" t="n">
        <f aca="false">L10/$C$21</f>
        <v>16.9683257918552</v>
      </c>
      <c r="N10" s="117" t="s">
        <v>8</v>
      </c>
      <c r="O10" s="118" t="n">
        <f aca="false">ROUND(M10-0.5,0)</f>
        <v>16</v>
      </c>
      <c r="P10" s="119" t="s">
        <v>15</v>
      </c>
      <c r="Q10" s="120" t="n">
        <f aca="false">(M10-O10)*60</f>
        <v>58.0995475113122</v>
      </c>
      <c r="S10" s="114" t="n">
        <v>3</v>
      </c>
      <c r="T10" s="115" t="n">
        <f aca="false">T8*B10</f>
        <v>204</v>
      </c>
      <c r="U10" s="116" t="n">
        <f aca="false">T10/$C$21</f>
        <v>23.0769230769231</v>
      </c>
      <c r="V10" s="117" t="s">
        <v>8</v>
      </c>
      <c r="W10" s="118" t="n">
        <f aca="false">ROUND(U10-0.5,0)</f>
        <v>23</v>
      </c>
      <c r="X10" s="119" t="s">
        <v>15</v>
      </c>
      <c r="Y10" s="120" t="n">
        <f aca="false">(U10-W10)*60</f>
        <v>4.6153846153846</v>
      </c>
    </row>
    <row r="11" s="113" customFormat="true" ht="15" hidden="false" customHeight="false" outlineLevel="0" collapsed="false">
      <c r="B11" s="114" t="n">
        <v>4</v>
      </c>
      <c r="C11" s="115" t="n">
        <f aca="false">C8*B11</f>
        <v>172</v>
      </c>
      <c r="D11" s="116" t="n">
        <f aca="false">C11/$C$21</f>
        <v>19.4570135746606</v>
      </c>
      <c r="E11" s="117" t="s">
        <v>8</v>
      </c>
      <c r="F11" s="118" t="n">
        <f aca="false">ROUND(D11-0.5,0)</f>
        <v>19</v>
      </c>
      <c r="G11" s="119" t="s">
        <v>15</v>
      </c>
      <c r="H11" s="120" t="n">
        <f aca="false">(D11-F11)*60</f>
        <v>27.4208144796381</v>
      </c>
      <c r="I11" s="102"/>
      <c r="K11" s="114" t="n">
        <v>4</v>
      </c>
      <c r="L11" s="115" t="n">
        <f aca="false">L8*B11</f>
        <v>200</v>
      </c>
      <c r="M11" s="116" t="n">
        <f aca="false">L11/$C$21</f>
        <v>22.6244343891403</v>
      </c>
      <c r="N11" s="117" t="s">
        <v>8</v>
      </c>
      <c r="O11" s="118" t="n">
        <f aca="false">ROUND(M11-0.5,0)</f>
        <v>22</v>
      </c>
      <c r="P11" s="119" t="s">
        <v>15</v>
      </c>
      <c r="Q11" s="120" t="n">
        <f aca="false">(M11-O11)*60</f>
        <v>37.4660633484164</v>
      </c>
      <c r="S11" s="114" t="n">
        <v>4</v>
      </c>
      <c r="T11" s="115" t="n">
        <f aca="false">T8*B11</f>
        <v>272</v>
      </c>
      <c r="U11" s="116" t="n">
        <f aca="false">T11/$C$21</f>
        <v>30.7692307692308</v>
      </c>
      <c r="V11" s="117" t="s">
        <v>8</v>
      </c>
      <c r="W11" s="118" t="n">
        <f aca="false">ROUND(U11-0.5,0)</f>
        <v>30</v>
      </c>
      <c r="X11" s="119" t="s">
        <v>15</v>
      </c>
      <c r="Y11" s="120" t="n">
        <f aca="false">(U11-W11)*60</f>
        <v>46.1538461538462</v>
      </c>
    </row>
    <row r="12" s="113" customFormat="true" ht="15" hidden="false" customHeight="false" outlineLevel="0" collapsed="false">
      <c r="B12" s="114" t="n">
        <v>5</v>
      </c>
      <c r="C12" s="115" t="n">
        <f aca="false">C8*B12</f>
        <v>215</v>
      </c>
      <c r="D12" s="116" t="n">
        <f aca="false">C12/$C$21</f>
        <v>24.3212669683258</v>
      </c>
      <c r="E12" s="117" t="s">
        <v>8</v>
      </c>
      <c r="F12" s="118" t="n">
        <f aca="false">ROUND(D12-0.5,0)</f>
        <v>24</v>
      </c>
      <c r="G12" s="119" t="s">
        <v>15</v>
      </c>
      <c r="H12" s="120" t="n">
        <f aca="false">(D12-F12)*60</f>
        <v>19.2760180995474</v>
      </c>
      <c r="I12" s="102"/>
      <c r="K12" s="114" t="n">
        <v>5</v>
      </c>
      <c r="L12" s="115" t="n">
        <f aca="false">L8*B12</f>
        <v>250</v>
      </c>
      <c r="M12" s="116" t="n">
        <f aca="false">L12/$C$21</f>
        <v>28.2805429864253</v>
      </c>
      <c r="N12" s="117" t="s">
        <v>8</v>
      </c>
      <c r="O12" s="118" t="n">
        <f aca="false">ROUND(M12-0.5,0)</f>
        <v>28</v>
      </c>
      <c r="P12" s="119" t="s">
        <v>15</v>
      </c>
      <c r="Q12" s="120" t="n">
        <f aca="false">(M12-O12)*60</f>
        <v>16.8325791855203</v>
      </c>
      <c r="S12" s="114" t="n">
        <v>5</v>
      </c>
      <c r="T12" s="115" t="n">
        <f aca="false">T8*B12</f>
        <v>340</v>
      </c>
      <c r="U12" s="116" t="n">
        <f aca="false">T12/$C$21</f>
        <v>38.4615384615385</v>
      </c>
      <c r="V12" s="117" t="s">
        <v>8</v>
      </c>
      <c r="W12" s="118" t="n">
        <f aca="false">ROUND(U12-0.5,0)</f>
        <v>38</v>
      </c>
      <c r="X12" s="119" t="s">
        <v>15</v>
      </c>
      <c r="Y12" s="120" t="n">
        <f aca="false">(U12-W12)*60</f>
        <v>27.6923076923076</v>
      </c>
    </row>
    <row r="13" s="113" customFormat="true" ht="15" hidden="false" customHeight="false" outlineLevel="0" collapsed="false">
      <c r="B13" s="114" t="n">
        <v>6</v>
      </c>
      <c r="C13" s="115" t="n">
        <f aca="false">C8*B13</f>
        <v>258</v>
      </c>
      <c r="D13" s="116" t="n">
        <f aca="false">C13/$C$21</f>
        <v>29.1855203619909</v>
      </c>
      <c r="E13" s="117" t="s">
        <v>8</v>
      </c>
      <c r="F13" s="118" t="n">
        <f aca="false">ROUND(D13-0.5,0)</f>
        <v>29</v>
      </c>
      <c r="G13" s="119" t="s">
        <v>15</v>
      </c>
      <c r="H13" s="120" t="n">
        <f aca="false">(D13-F13)*60</f>
        <v>11.131221719457</v>
      </c>
      <c r="I13" s="102"/>
      <c r="K13" s="114" t="n">
        <v>6</v>
      </c>
      <c r="L13" s="115" t="n">
        <f aca="false">L8*B13</f>
        <v>300</v>
      </c>
      <c r="M13" s="116" t="n">
        <f aca="false">L13/$C$21</f>
        <v>33.9366515837104</v>
      </c>
      <c r="N13" s="117" t="s">
        <v>8</v>
      </c>
      <c r="O13" s="118" t="n">
        <f aca="false">ROUND(M13-0.5,0)</f>
        <v>33</v>
      </c>
      <c r="P13" s="119" t="s">
        <v>15</v>
      </c>
      <c r="Q13" s="120" t="n">
        <f aca="false">(M13-O13)*60</f>
        <v>56.1990950226245</v>
      </c>
      <c r="S13" s="114" t="n">
        <v>6</v>
      </c>
      <c r="T13" s="115" t="n">
        <f aca="false">T8*B13</f>
        <v>408</v>
      </c>
      <c r="U13" s="116" t="n">
        <f aca="false">T13/$C$21</f>
        <v>46.1538461538462</v>
      </c>
      <c r="V13" s="117" t="s">
        <v>8</v>
      </c>
      <c r="W13" s="118" t="n">
        <f aca="false">ROUND(U13-0.5,0)</f>
        <v>46</v>
      </c>
      <c r="X13" s="119" t="s">
        <v>15</v>
      </c>
      <c r="Y13" s="120" t="n">
        <f aca="false">(U13-W13)*60</f>
        <v>9.2307692307692</v>
      </c>
    </row>
    <row r="14" s="113" customFormat="true" ht="15" hidden="false" customHeight="false" outlineLevel="0" collapsed="false">
      <c r="B14" s="114" t="n">
        <v>7</v>
      </c>
      <c r="C14" s="115" t="n">
        <f aca="false">C8*B14</f>
        <v>301</v>
      </c>
      <c r="D14" s="116" t="n">
        <f aca="false">C14/$C$21</f>
        <v>34.0497737556561</v>
      </c>
      <c r="E14" s="117" t="s">
        <v>8</v>
      </c>
      <c r="F14" s="118" t="n">
        <f aca="false">ROUND(D14-0.5,0)</f>
        <v>34</v>
      </c>
      <c r="G14" s="119" t="s">
        <v>15</v>
      </c>
      <c r="H14" s="120" t="n">
        <f aca="false">(D14-F14)*60</f>
        <v>2.98642533936672</v>
      </c>
      <c r="I14" s="102"/>
      <c r="K14" s="114" t="n">
        <v>7</v>
      </c>
      <c r="L14" s="115" t="n">
        <f aca="false">L8*B14</f>
        <v>350</v>
      </c>
      <c r="M14" s="116" t="n">
        <f aca="false">L14/$C$21</f>
        <v>39.5927601809955</v>
      </c>
      <c r="N14" s="117" t="s">
        <v>8</v>
      </c>
      <c r="O14" s="118" t="n">
        <f aca="false">ROUND(M14-0.5,0)</f>
        <v>39</v>
      </c>
      <c r="P14" s="119" t="s">
        <v>15</v>
      </c>
      <c r="Q14" s="120" t="n">
        <f aca="false">(M14-O14)*60</f>
        <v>35.5656108597286</v>
      </c>
      <c r="U14" s="122"/>
    </row>
    <row r="15" s="113" customFormat="true" ht="15" hidden="false" customHeight="false" outlineLevel="0" collapsed="false">
      <c r="B15" s="114" t="n">
        <v>8</v>
      </c>
      <c r="C15" s="115" t="n">
        <f aca="false">C8*B15</f>
        <v>344</v>
      </c>
      <c r="D15" s="116" t="n">
        <f aca="false">C15/$C$21</f>
        <v>38.9140271493213</v>
      </c>
      <c r="E15" s="117" t="s">
        <v>8</v>
      </c>
      <c r="F15" s="118" t="n">
        <f aca="false">ROUND(D15-0.5,0)</f>
        <v>38</v>
      </c>
      <c r="G15" s="119" t="s">
        <v>15</v>
      </c>
      <c r="H15" s="120" t="n">
        <f aca="false">(D15-F15)*60</f>
        <v>54.8416289592763</v>
      </c>
      <c r="I15" s="102"/>
      <c r="K15" s="114" t="n">
        <v>8</v>
      </c>
      <c r="L15" s="115" t="n">
        <f aca="false">L8*B15</f>
        <v>400</v>
      </c>
      <c r="M15" s="116" t="n">
        <f aca="false">L15/$C$21</f>
        <v>45.2488687782805</v>
      </c>
      <c r="N15" s="117" t="s">
        <v>8</v>
      </c>
      <c r="O15" s="118" t="n">
        <f aca="false">ROUND(M15-0.5,0)</f>
        <v>45</v>
      </c>
      <c r="P15" s="119" t="s">
        <v>15</v>
      </c>
      <c r="Q15" s="120" t="n">
        <f aca="false">(M15-O15)*60</f>
        <v>14.9321266968327</v>
      </c>
      <c r="U15" s="122"/>
    </row>
    <row r="16" s="113" customFormat="true" ht="15" hidden="false" customHeight="false" outlineLevel="0" collapsed="false">
      <c r="B16" s="114" t="n">
        <v>9</v>
      </c>
      <c r="C16" s="115" t="n">
        <f aca="false">C8*B16</f>
        <v>387</v>
      </c>
      <c r="D16" s="116" t="n">
        <f aca="false">C16/$C$21</f>
        <v>43.7782805429864</v>
      </c>
      <c r="E16" s="117" t="s">
        <v>8</v>
      </c>
      <c r="F16" s="118" t="n">
        <f aca="false">ROUND(D16-0.5,0)</f>
        <v>43</v>
      </c>
      <c r="G16" s="119" t="s">
        <v>15</v>
      </c>
      <c r="H16" s="120" t="n">
        <f aca="false">(D16-F16)*60</f>
        <v>46.6968325791854</v>
      </c>
      <c r="I16" s="102"/>
      <c r="K16" s="114" t="n">
        <v>9</v>
      </c>
      <c r="L16" s="115" t="n">
        <f aca="false">L8*B16</f>
        <v>450</v>
      </c>
      <c r="M16" s="116" t="n">
        <f aca="false">L16/$C$21</f>
        <v>50.9049773755656</v>
      </c>
      <c r="N16" s="117" t="s">
        <v>8</v>
      </c>
      <c r="O16" s="118" t="n">
        <f aca="false">ROUND(M16-0.5,0)</f>
        <v>50</v>
      </c>
      <c r="P16" s="119" t="s">
        <v>15</v>
      </c>
      <c r="Q16" s="120" t="n">
        <f aca="false">(M16-O16)*60</f>
        <v>54.2986425339369</v>
      </c>
      <c r="U16" s="122"/>
    </row>
    <row r="17" s="113" customFormat="true" ht="15" hidden="false" customHeight="false" outlineLevel="0" collapsed="false">
      <c r="B17" s="114" t="n">
        <v>10</v>
      </c>
      <c r="C17" s="115" t="n">
        <f aca="false">C8*B17</f>
        <v>430</v>
      </c>
      <c r="D17" s="116" t="n">
        <f aca="false">C17/$C$21</f>
        <v>48.6425339366516</v>
      </c>
      <c r="E17" s="117" t="s">
        <v>8</v>
      </c>
      <c r="F17" s="118" t="n">
        <f aca="false">ROUND(D17-0.5,0)</f>
        <v>48</v>
      </c>
      <c r="G17" s="119" t="s">
        <v>15</v>
      </c>
      <c r="H17" s="120" t="n">
        <f aca="false">(D17-F17)*60</f>
        <v>38.5520361990949</v>
      </c>
      <c r="I17" s="102"/>
      <c r="M17" s="122"/>
      <c r="U17" s="122"/>
    </row>
    <row r="18" customFormat="false" ht="15" hidden="false" customHeight="false" outlineLevel="0" collapsed="false">
      <c r="A18" s="4"/>
      <c r="B18" s="123"/>
      <c r="C18" s="4"/>
      <c r="D18" s="123"/>
      <c r="E18" s="4"/>
      <c r="F18" s="94"/>
      <c r="G18" s="94"/>
      <c r="H18" s="94"/>
      <c r="I18" s="94"/>
      <c r="J18" s="4"/>
      <c r="K18" s="123"/>
      <c r="L18" s="124"/>
      <c r="M18" s="123"/>
      <c r="N18" s="4"/>
      <c r="O18" s="4"/>
      <c r="P18" s="4"/>
      <c r="Q18" s="4"/>
      <c r="R18" s="4"/>
      <c r="S18" s="4"/>
      <c r="T18" s="4"/>
      <c r="U18" s="123"/>
      <c r="V18" s="4"/>
      <c r="W18" s="4"/>
      <c r="X18" s="4"/>
      <c r="Y18" s="4"/>
    </row>
    <row r="19" customFormat="false" ht="15.75" hidden="false" customHeight="false" outlineLevel="0" collapsed="false">
      <c r="A19" s="4"/>
      <c r="B19" s="125" t="s">
        <v>79</v>
      </c>
      <c r="C19" s="125"/>
      <c r="D19" s="125"/>
      <c r="E19" s="125"/>
      <c r="F19" s="125"/>
      <c r="G19" s="125"/>
      <c r="H19" s="125"/>
      <c r="I19" s="94"/>
      <c r="J19" s="4"/>
      <c r="K19" s="125" t="s">
        <v>80</v>
      </c>
      <c r="L19" s="125"/>
      <c r="M19" s="125"/>
      <c r="N19" s="125"/>
      <c r="O19" s="125"/>
      <c r="P19" s="125"/>
      <c r="Q19" s="125"/>
      <c r="R19" s="4"/>
      <c r="S19" s="125" t="s">
        <v>81</v>
      </c>
      <c r="T19" s="125"/>
      <c r="U19" s="125"/>
      <c r="V19" s="125"/>
      <c r="W19" s="125"/>
      <c r="X19" s="125"/>
      <c r="Y19" s="125"/>
    </row>
    <row r="20" customFormat="false" ht="34.5" hidden="false" customHeight="true" outlineLevel="0" collapsed="false">
      <c r="A20" s="4"/>
      <c r="B20" s="126" t="s">
        <v>82</v>
      </c>
      <c r="C20" s="126"/>
      <c r="D20" s="126"/>
      <c r="E20" s="126"/>
      <c r="F20" s="126"/>
      <c r="G20" s="126"/>
      <c r="H20" s="126"/>
      <c r="I20" s="94"/>
      <c r="J20" s="4"/>
      <c r="K20" s="126" t="s">
        <v>82</v>
      </c>
      <c r="L20" s="126"/>
      <c r="M20" s="126"/>
      <c r="N20" s="126"/>
      <c r="O20" s="126"/>
      <c r="P20" s="126"/>
      <c r="Q20" s="126"/>
      <c r="R20" s="4"/>
      <c r="S20" s="126" t="s">
        <v>83</v>
      </c>
      <c r="T20" s="126"/>
      <c r="U20" s="126"/>
      <c r="V20" s="126"/>
      <c r="W20" s="126"/>
      <c r="X20" s="126"/>
      <c r="Y20" s="126"/>
    </row>
    <row r="21" customFormat="false" ht="12.75" hidden="false" customHeight="false" outlineLevel="0" collapsed="false">
      <c r="B21" s="81" t="s">
        <v>84</v>
      </c>
      <c r="C21" s="0" t="n">
        <v>8.84</v>
      </c>
      <c r="D21" s="81" t="s">
        <v>85</v>
      </c>
      <c r="I21" s="127"/>
      <c r="K21" s="81"/>
      <c r="L21" s="82"/>
      <c r="M21" s="81"/>
      <c r="U21" s="81"/>
    </row>
    <row r="22" customFormat="false" ht="12.75" hidden="false" customHeight="false" outlineLevel="0" collapsed="false">
      <c r="B22" s="81"/>
      <c r="D22" s="81"/>
      <c r="E22" s="128"/>
      <c r="I22" s="127"/>
      <c r="K22" s="129"/>
      <c r="L22" s="82"/>
      <c r="M22" s="81"/>
      <c r="U22" s="81"/>
    </row>
    <row r="23" customFormat="false" ht="12.75" hidden="false" customHeight="false" outlineLevel="0" collapsed="false">
      <c r="B23" s="81"/>
      <c r="D23" s="81"/>
      <c r="E23" s="128"/>
      <c r="I23" s="127"/>
      <c r="K23" s="129"/>
      <c r="L23" s="82"/>
      <c r="M23" s="81"/>
      <c r="U23" s="81"/>
    </row>
    <row r="24" customFormat="false" ht="18.75" hidden="false" customHeight="true" outlineLevel="0" collapsed="false">
      <c r="B24" s="130" t="s">
        <v>86</v>
      </c>
      <c r="C24" s="131"/>
      <c r="D24" s="132"/>
      <c r="E24" s="128"/>
      <c r="I24" s="127"/>
      <c r="K24" s="130" t="s">
        <v>86</v>
      </c>
      <c r="L24" s="131"/>
      <c r="M24" s="81"/>
      <c r="N24" s="128"/>
      <c r="U24" s="81"/>
    </row>
    <row r="25" customFormat="false" ht="18.75" hidden="false" customHeight="true" outlineLevel="0" collapsed="false">
      <c r="B25" s="130" t="s">
        <v>87</v>
      </c>
      <c r="C25" s="131"/>
      <c r="D25" s="132"/>
      <c r="E25" s="128"/>
      <c r="I25" s="127"/>
      <c r="K25" s="130" t="s">
        <v>87</v>
      </c>
      <c r="L25" s="131"/>
      <c r="M25" s="81"/>
      <c r="N25" s="128"/>
      <c r="U25" s="81"/>
    </row>
    <row r="26" customFormat="false" ht="21" hidden="false" customHeight="true" outlineLevel="0" collapsed="false">
      <c r="B26" s="132"/>
      <c r="C26" s="131" t="s">
        <v>88</v>
      </c>
      <c r="D26" s="132"/>
      <c r="I26" s="127"/>
      <c r="K26" s="132"/>
      <c r="L26" s="131" t="s">
        <v>89</v>
      </c>
      <c r="M26" s="81"/>
      <c r="S26" s="81"/>
      <c r="U26" s="81"/>
    </row>
    <row r="27" s="133" customFormat="true" ht="25.5" hidden="false" customHeight="false" outlineLevel="0" collapsed="false">
      <c r="B27" s="134" t="s">
        <v>90</v>
      </c>
      <c r="C27" s="135" t="s">
        <v>91</v>
      </c>
      <c r="D27" s="136"/>
      <c r="E27" s="137"/>
      <c r="F27" s="138"/>
      <c r="K27" s="134" t="s">
        <v>90</v>
      </c>
      <c r="L27" s="135" t="s">
        <v>91</v>
      </c>
      <c r="M27" s="136"/>
      <c r="N27" s="137"/>
      <c r="O27" s="138"/>
      <c r="S27" s="139"/>
      <c r="U27" s="139"/>
    </row>
    <row r="28" customFormat="false" ht="15" hidden="false" customHeight="false" outlineLevel="0" collapsed="false">
      <c r="B28" s="140" t="n">
        <v>1</v>
      </c>
      <c r="C28" s="141" t="n">
        <f aca="false">ROUND(B28*(4.348-0.4)-0.5,0)</f>
        <v>3</v>
      </c>
      <c r="D28" s="7" t="s">
        <v>15</v>
      </c>
      <c r="E28" s="142" t="n">
        <f aca="false">(B28*(4.348-0.4)-C28)*60</f>
        <v>56.88</v>
      </c>
      <c r="F28" s="143"/>
      <c r="K28" s="140" t="n">
        <v>1</v>
      </c>
      <c r="L28" s="141" t="n">
        <f aca="false">ROUND(K28*(4.348)-0.5,0)</f>
        <v>4</v>
      </c>
      <c r="M28" s="7" t="s">
        <v>15</v>
      </c>
      <c r="N28" s="142" t="n">
        <f aca="false">(K28*(4.348)-L28)*60</f>
        <v>20.88</v>
      </c>
      <c r="O28" s="143"/>
      <c r="S28" s="81"/>
      <c r="T28" s="83"/>
      <c r="U28" s="144"/>
      <c r="V28" s="83"/>
      <c r="W28" s="145"/>
    </row>
    <row r="29" customFormat="false" ht="15" hidden="false" customHeight="false" outlineLevel="0" collapsed="false">
      <c r="B29" s="140" t="n">
        <v>2</v>
      </c>
      <c r="C29" s="141" t="n">
        <f aca="false">ROUND(B29*(4.348-0.4)-0.5,0)</f>
        <v>7</v>
      </c>
      <c r="D29" s="7" t="s">
        <v>15</v>
      </c>
      <c r="E29" s="142" t="n">
        <f aca="false">(B29*(4.348-0.4)-C29)*60</f>
        <v>53.76</v>
      </c>
      <c r="F29" s="143"/>
      <c r="K29" s="140" t="n">
        <v>2</v>
      </c>
      <c r="L29" s="141" t="n">
        <f aca="false">ROUND(K29*(4.348)-0.5,0)</f>
        <v>8</v>
      </c>
      <c r="M29" s="7" t="s">
        <v>15</v>
      </c>
      <c r="N29" s="142" t="n">
        <f aca="false">(K29*(4.348)-L29)*60</f>
        <v>41.76</v>
      </c>
      <c r="O29" s="143"/>
      <c r="S29" s="81"/>
      <c r="T29" s="83"/>
      <c r="U29" s="144"/>
      <c r="V29" s="83"/>
      <c r="W29" s="145"/>
    </row>
    <row r="30" customFormat="false" ht="15" hidden="false" customHeight="false" outlineLevel="0" collapsed="false">
      <c r="B30" s="140" t="n">
        <v>3</v>
      </c>
      <c r="C30" s="141" t="n">
        <f aca="false">ROUND(B30*(4.348-0.4)-0.5,0)</f>
        <v>11</v>
      </c>
      <c r="D30" s="7" t="s">
        <v>15</v>
      </c>
      <c r="E30" s="142" t="n">
        <f aca="false">(B30*(4.348-0.4)-C30)*60</f>
        <v>50.64</v>
      </c>
      <c r="F30" s="143"/>
      <c r="K30" s="140" t="n">
        <v>3</v>
      </c>
      <c r="L30" s="141" t="n">
        <f aca="false">ROUND(K30*(4.348)-0.5,0)</f>
        <v>13</v>
      </c>
      <c r="M30" s="7" t="s">
        <v>15</v>
      </c>
      <c r="N30" s="142" t="n">
        <f aca="false">(K30*(4.348)-L30)*60</f>
        <v>2.64000000000003</v>
      </c>
      <c r="O30" s="143"/>
      <c r="S30" s="81"/>
      <c r="T30" s="83"/>
      <c r="U30" s="144"/>
      <c r="V30" s="83"/>
      <c r="W30" s="145"/>
    </row>
    <row r="31" customFormat="false" ht="15" hidden="false" customHeight="false" outlineLevel="0" collapsed="false">
      <c r="B31" s="140" t="n">
        <v>4</v>
      </c>
      <c r="C31" s="141" t="n">
        <f aca="false">ROUND(B31*(4.348-0.4)-0.5,0)</f>
        <v>15</v>
      </c>
      <c r="D31" s="7" t="s">
        <v>15</v>
      </c>
      <c r="E31" s="142" t="n">
        <f aca="false">(B31*(4.348-0.4)-C31)*60</f>
        <v>47.52</v>
      </c>
      <c r="F31" s="143"/>
      <c r="K31" s="140" t="n">
        <v>4</v>
      </c>
      <c r="L31" s="141" t="n">
        <f aca="false">ROUND(K31*(4.348)-0.5,0)</f>
        <v>17</v>
      </c>
      <c r="M31" s="7" t="s">
        <v>15</v>
      </c>
      <c r="N31" s="142" t="n">
        <f aca="false">(K31*(4.348)-L31)*60</f>
        <v>23.52</v>
      </c>
      <c r="O31" s="143"/>
      <c r="S31" s="81"/>
      <c r="T31" s="83"/>
      <c r="U31" s="144"/>
      <c r="V31" s="83"/>
      <c r="W31" s="145"/>
    </row>
    <row r="32" s="148" customFormat="true" ht="16.5" hidden="false" customHeight="true" outlineLevel="0" collapsed="false">
      <c r="A32" s="146"/>
      <c r="B32" s="147" t="n">
        <v>5</v>
      </c>
      <c r="C32" s="141" t="n">
        <f aca="false">ROUND(B32*(4.348-0.4)-0.5,0)</f>
        <v>19</v>
      </c>
      <c r="D32" s="7" t="s">
        <v>15</v>
      </c>
      <c r="E32" s="142" t="n">
        <f aca="false">(B32*(4.348-0.4)-C32)*60</f>
        <v>44.3999999999999</v>
      </c>
      <c r="F32" s="143"/>
      <c r="K32" s="147" t="n">
        <v>5</v>
      </c>
      <c r="L32" s="141" t="n">
        <f aca="false">ROUND(K32*(4.348)-0.5,0)</f>
        <v>21</v>
      </c>
      <c r="M32" s="7" t="s">
        <v>15</v>
      </c>
      <c r="N32" s="142" t="n">
        <f aca="false">(K32*(4.348)-L32)*60</f>
        <v>44.3999999999999</v>
      </c>
      <c r="O32" s="143"/>
      <c r="S32" s="149"/>
      <c r="T32" s="150"/>
      <c r="U32" s="144"/>
      <c r="V32" s="150"/>
      <c r="W32" s="145"/>
    </row>
    <row r="33" customFormat="false" ht="15" hidden="false" customHeight="false" outlineLevel="0" collapsed="false">
      <c r="B33" s="140" t="n">
        <v>6</v>
      </c>
      <c r="C33" s="141" t="n">
        <f aca="false">ROUND(B33*(4.348-0.4)-0.5,0)</f>
        <v>23</v>
      </c>
      <c r="D33" s="7" t="s">
        <v>15</v>
      </c>
      <c r="E33" s="142" t="n">
        <f aca="false">(B33*(4.348-0.4)-C33)*60</f>
        <v>41.2799999999999</v>
      </c>
      <c r="F33" s="143"/>
      <c r="K33" s="140" t="n">
        <v>6</v>
      </c>
      <c r="L33" s="141" t="n">
        <f aca="false">ROUND(K33*(4.348)-0.5,0)</f>
        <v>26</v>
      </c>
      <c r="M33" s="7" t="s">
        <v>15</v>
      </c>
      <c r="N33" s="142" t="n">
        <f aca="false">(K33*(4.348)-L33)*60</f>
        <v>5.28000000000006</v>
      </c>
      <c r="O33" s="143"/>
      <c r="S33" s="81"/>
      <c r="T33" s="83"/>
      <c r="U33" s="144"/>
      <c r="V33" s="83"/>
      <c r="W33" s="145"/>
    </row>
    <row r="34" customFormat="false" ht="15" hidden="false" customHeight="false" outlineLevel="0" collapsed="false">
      <c r="B34" s="140" t="n">
        <v>7</v>
      </c>
      <c r="C34" s="141" t="n">
        <f aca="false">ROUND(B34*(4.348-0.4)-0.5,0)</f>
        <v>27</v>
      </c>
      <c r="D34" s="7" t="s">
        <v>15</v>
      </c>
      <c r="E34" s="142" t="n">
        <f aca="false">(B34*(4.348-0.4)-C34)*60</f>
        <v>38.16</v>
      </c>
      <c r="F34" s="143"/>
      <c r="K34" s="140" t="n">
        <v>7</v>
      </c>
      <c r="L34" s="141" t="n">
        <f aca="false">ROUND(K34*(4.348)-0.5,0)</f>
        <v>30</v>
      </c>
      <c r="M34" s="7" t="s">
        <v>15</v>
      </c>
      <c r="N34" s="142" t="n">
        <f aca="false">(K34*(4.348)-L34)*60</f>
        <v>26.16</v>
      </c>
      <c r="O34" s="143"/>
      <c r="S34" s="81"/>
      <c r="T34" s="83"/>
      <c r="U34" s="144"/>
      <c r="V34" s="83"/>
      <c r="W34" s="83"/>
    </row>
    <row r="35" customFormat="false" ht="15" hidden="false" customHeight="false" outlineLevel="0" collapsed="false">
      <c r="B35" s="140" t="n">
        <v>8</v>
      </c>
      <c r="C35" s="141" t="n">
        <f aca="false">ROUND(B35*(4.348-0.4)-0.5,0)</f>
        <v>31</v>
      </c>
      <c r="D35" s="7" t="s">
        <v>15</v>
      </c>
      <c r="E35" s="142" t="n">
        <f aca="false">(B35*(4.348-0.4)-C35)*60</f>
        <v>35.04</v>
      </c>
      <c r="F35" s="143"/>
      <c r="K35" s="140" t="n">
        <v>8</v>
      </c>
      <c r="L35" s="141" t="n">
        <f aca="false">ROUND(K35*(4.348)-0.5,0)</f>
        <v>34</v>
      </c>
      <c r="M35" s="7" t="s">
        <v>15</v>
      </c>
      <c r="N35" s="142" t="n">
        <f aca="false">(K35*(4.348)-L35)*60</f>
        <v>47.0399999999999</v>
      </c>
      <c r="O35" s="143"/>
      <c r="S35" s="81"/>
      <c r="T35" s="83"/>
      <c r="U35" s="144"/>
      <c r="V35" s="83"/>
      <c r="W35" s="83"/>
    </row>
    <row r="36" customFormat="false" ht="15" hidden="false" customHeight="false" outlineLevel="0" collapsed="false">
      <c r="B36" s="140" t="n">
        <v>9</v>
      </c>
      <c r="C36" s="141" t="n">
        <f aca="false">ROUND(B36*(4.348-0.4)-0.5,0)</f>
        <v>35</v>
      </c>
      <c r="D36" s="7" t="s">
        <v>15</v>
      </c>
      <c r="E36" s="142" t="n">
        <f aca="false">(B36*(4.348-0.4)-C36)*60</f>
        <v>31.9199999999998</v>
      </c>
      <c r="F36" s="143"/>
      <c r="K36" s="140" t="n">
        <v>9</v>
      </c>
      <c r="L36" s="141" t="n">
        <f aca="false">ROUND(K36*(4.348)-0.5,0)</f>
        <v>39</v>
      </c>
      <c r="M36" s="7" t="s">
        <v>15</v>
      </c>
      <c r="N36" s="142" t="n">
        <f aca="false">(K36*(4.348)-L36)*60</f>
        <v>7.91999999999987</v>
      </c>
      <c r="O36" s="143"/>
      <c r="S36" s="81"/>
      <c r="T36" s="83"/>
      <c r="U36" s="144"/>
      <c r="V36" s="83"/>
      <c r="W36" s="83"/>
    </row>
    <row r="37" customFormat="false" ht="15" hidden="false" customHeight="false" outlineLevel="0" collapsed="false">
      <c r="B37" s="140" t="n">
        <v>10</v>
      </c>
      <c r="C37" s="141" t="n">
        <f aca="false">ROUND(B37*(4.348-0.4)-0.5,0)</f>
        <v>39</v>
      </c>
      <c r="D37" s="7" t="s">
        <v>15</v>
      </c>
      <c r="E37" s="142" t="n">
        <f aca="false">(B37*(4.348-0.4)-C37)*60</f>
        <v>28.7999999999998</v>
      </c>
      <c r="F37" s="143"/>
      <c r="K37" s="140" t="n">
        <v>10</v>
      </c>
      <c r="L37" s="141" t="n">
        <f aca="false">ROUND(K37*(4.348)-0.5,0)</f>
        <v>43</v>
      </c>
      <c r="M37" s="7" t="s">
        <v>15</v>
      </c>
      <c r="N37" s="142" t="n">
        <f aca="false">(K37*(4.348)-L37)*60</f>
        <v>28.7999999999998</v>
      </c>
      <c r="O37" s="143"/>
      <c r="S37" s="81"/>
      <c r="T37" s="83"/>
      <c r="U37" s="81"/>
    </row>
    <row r="38" customFormat="false" ht="15" hidden="false" customHeight="false" outlineLevel="0" collapsed="false">
      <c r="B38" s="140" t="n">
        <v>11</v>
      </c>
      <c r="C38" s="141" t="n">
        <f aca="false">ROUND(B38*(4.348-0.4)-0.5,0)</f>
        <v>43</v>
      </c>
      <c r="D38" s="7" t="s">
        <v>15</v>
      </c>
      <c r="E38" s="142" t="n">
        <f aca="false">(B38*(4.348-0.4)-C38)*60</f>
        <v>25.6799999999998</v>
      </c>
      <c r="F38" s="143"/>
      <c r="K38" s="140" t="n">
        <v>11</v>
      </c>
      <c r="L38" s="141" t="n">
        <f aca="false">ROUND(K38*(4.348)-0.5,0)</f>
        <v>47</v>
      </c>
      <c r="M38" s="7" t="s">
        <v>15</v>
      </c>
      <c r="N38" s="142" t="n">
        <f aca="false">(K38*(4.348)-L38)*60</f>
        <v>49.6799999999998</v>
      </c>
      <c r="O38" s="143"/>
      <c r="S38" s="81"/>
      <c r="T38" s="83"/>
      <c r="U38" s="81"/>
    </row>
    <row r="39" customFormat="false" ht="15" hidden="false" customHeight="false" outlineLevel="0" collapsed="false">
      <c r="B39" s="140" t="n">
        <v>12</v>
      </c>
      <c r="C39" s="141" t="n">
        <f aca="false">ROUND(B39*(4.348-0.4)-0.5,0)</f>
        <v>47</v>
      </c>
      <c r="D39" s="7" t="s">
        <v>15</v>
      </c>
      <c r="E39" s="142" t="n">
        <f aca="false">(B39*(4.348-0.4)-C39)*60</f>
        <v>22.5599999999999</v>
      </c>
      <c r="F39" s="143"/>
      <c r="K39" s="140" t="n">
        <v>12</v>
      </c>
      <c r="L39" s="141" t="n">
        <f aca="false">ROUND(K39*(4.348)-0.5,0)</f>
        <v>52</v>
      </c>
      <c r="M39" s="7" t="s">
        <v>15</v>
      </c>
      <c r="N39" s="142" t="n">
        <f aca="false">(K39*(4.348)-L39)*60</f>
        <v>10.5600000000001</v>
      </c>
      <c r="O39" s="143"/>
      <c r="S39" s="81"/>
      <c r="T39" s="83"/>
      <c r="U39" s="81"/>
    </row>
    <row r="40" customFormat="false" ht="15" hidden="false" customHeight="false" outlineLevel="0" collapsed="false">
      <c r="B40" s="151" t="n">
        <v>13</v>
      </c>
      <c r="C40" s="141" t="n">
        <f aca="false">ROUND(B40*(4.348-0.4)-0.5,0)</f>
        <v>51</v>
      </c>
      <c r="D40" s="7" t="s">
        <v>15</v>
      </c>
      <c r="E40" s="142" t="n">
        <f aca="false">(B40*(4.348-0.4)-C40)*60</f>
        <v>19.4399999999999</v>
      </c>
      <c r="F40" s="143"/>
      <c r="K40" s="140" t="n">
        <v>13</v>
      </c>
      <c r="L40" s="141" t="n">
        <f aca="false">ROUND(K40*(4.348)-0.5,0)</f>
        <v>56</v>
      </c>
      <c r="M40" s="7" t="s">
        <v>15</v>
      </c>
      <c r="N40" s="142" t="n">
        <f aca="false">(K40*(4.348)-L40)*60</f>
        <v>31.4400000000001</v>
      </c>
      <c r="O40" s="143"/>
      <c r="S40" s="81"/>
      <c r="T40" s="83"/>
      <c r="U40" s="81"/>
    </row>
    <row r="41" customFormat="false" ht="15" hidden="false" customHeight="false" outlineLevel="0" collapsed="false">
      <c r="B41" s="151" t="n">
        <v>14</v>
      </c>
      <c r="C41" s="141" t="n">
        <f aca="false">ROUND(B41*(4.348-0.4)-0.5,0)</f>
        <v>55</v>
      </c>
      <c r="D41" s="7" t="s">
        <v>15</v>
      </c>
      <c r="E41" s="142" t="n">
        <f aca="false">(B41*(4.348-0.4)-C41)*60</f>
        <v>16.3199999999999</v>
      </c>
      <c r="F41" s="143"/>
      <c r="K41" s="140" t="n">
        <v>14</v>
      </c>
      <c r="L41" s="141" t="n">
        <f aca="false">ROUND(K41*(4.348)-0.5,0)</f>
        <v>60</v>
      </c>
      <c r="M41" s="7" t="s">
        <v>15</v>
      </c>
      <c r="N41" s="142" t="n">
        <f aca="false">(K41*(4.348)-L41)*60</f>
        <v>52.32</v>
      </c>
      <c r="O41" s="143"/>
    </row>
    <row r="42" customFormat="false" ht="15" hidden="false" customHeight="false" outlineLevel="0" collapsed="false">
      <c r="B42" s="151" t="n">
        <v>15</v>
      </c>
      <c r="C42" s="141" t="n">
        <f aca="false">ROUND(B42*(4.348-0.4)-0.5,0)</f>
        <v>59</v>
      </c>
      <c r="D42" s="7" t="s">
        <v>15</v>
      </c>
      <c r="E42" s="142" t="n">
        <f aca="false">(B42*(4.348-0.4)-C42)*60</f>
        <v>13.1999999999999</v>
      </c>
      <c r="F42" s="143"/>
      <c r="K42" s="140" t="n">
        <v>15</v>
      </c>
      <c r="L42" s="141" t="n">
        <f aca="false">ROUND(K42*(4.348)-0.5,0)</f>
        <v>65</v>
      </c>
      <c r="M42" s="7" t="s">
        <v>15</v>
      </c>
      <c r="N42" s="142" t="n">
        <f aca="false">(K42*(4.348)-L42)*60</f>
        <v>13.1999999999999</v>
      </c>
      <c r="O42" s="143"/>
    </row>
    <row r="43" customFormat="false" ht="15" hidden="false" customHeight="false" outlineLevel="0" collapsed="false">
      <c r="B43" s="151" t="n">
        <v>16</v>
      </c>
      <c r="C43" s="141" t="n">
        <f aca="false">ROUND(B43*(4.348-0.4)-0.5,0)</f>
        <v>63</v>
      </c>
      <c r="D43" s="7" t="s">
        <v>15</v>
      </c>
      <c r="E43" s="142" t="n">
        <f aca="false">(B43*(4.348-0.4)-C43)*60</f>
        <v>10.08</v>
      </c>
      <c r="F43" s="143"/>
      <c r="K43" s="140" t="n">
        <v>16</v>
      </c>
      <c r="L43" s="141" t="n">
        <f aca="false">ROUND(K43*(4.348)-0.5,0)</f>
        <v>69</v>
      </c>
      <c r="M43" s="7" t="s">
        <v>15</v>
      </c>
      <c r="N43" s="142" t="n">
        <f aca="false">(K43*(4.348)-L43)*60</f>
        <v>34.0799999999999</v>
      </c>
      <c r="O43" s="143"/>
    </row>
  </sheetData>
  <mergeCells count="14">
    <mergeCell ref="B2:Y2"/>
    <mergeCell ref="B3:Y3"/>
    <mergeCell ref="B5:H5"/>
    <mergeCell ref="K5:Q5"/>
    <mergeCell ref="S5:Y5"/>
    <mergeCell ref="D6:H6"/>
    <mergeCell ref="M6:Q6"/>
    <mergeCell ref="U6:Y6"/>
    <mergeCell ref="B19:H19"/>
    <mergeCell ref="K19:Q19"/>
    <mergeCell ref="S19:Y19"/>
    <mergeCell ref="B20:H20"/>
    <mergeCell ref="K20:Q20"/>
    <mergeCell ref="S20:Y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LibreOffice_project/40m0$Build-2</Application>
  <Company>Universität des Saarlandes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2009-03-02T12:37:07Z</dcterms:created>
  <dc:creator>Axel Walter</dc:creator>
  <dc:description/>
  <dc:language>de-DE</dc:language>
  <cp:lastModifiedBy/>
  <cp:lastPrinted>2015-08-05T13:08:35Z</cp:lastPrinted>
  <dcterms:modified xsi:type="dcterms:W3CDTF">2017-11-22T08:37:02Z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 des Saarlandes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